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RA.LESMES\Desktop\SML SGI\PAAC Plan Anticorrupción\Mesas de trabajo Mapa Riesgos\"/>
    </mc:Choice>
  </mc:AlternateContent>
  <bookViews>
    <workbookView xWindow="0" yWindow="0" windowWidth="28800" windowHeight="12330"/>
  </bookViews>
  <sheets>
    <sheet name="Matriz de riesgos" sheetId="1" r:id="rId1"/>
    <sheet name="Valoracion Riesgo" sheetId="3" r:id="rId2"/>
    <sheet name="Riesgo Inherente" sheetId="4" r:id="rId3"/>
    <sheet name="Controles" sheetId="5" r:id="rId4"/>
    <sheet name="Eficacia del control" sheetId="6" r:id="rId5"/>
    <sheet name="Riesgo residual" sheetId="7" r:id="rId6"/>
  </sheets>
  <definedNames>
    <definedName name="_xlnm._FilterDatabase" localSheetId="0" hidden="1">'Matriz de riesgos'!$A$23:$BY$64</definedName>
  </definedNames>
  <calcPr calcId="162913"/>
</workbook>
</file>

<file path=xl/calcChain.xml><?xml version="1.0" encoding="utf-8"?>
<calcChain xmlns="http://schemas.openxmlformats.org/spreadsheetml/2006/main">
  <c r="K43" i="1" l="1"/>
  <c r="P43" i="1"/>
  <c r="N43" i="1"/>
  <c r="J43" i="1"/>
  <c r="P42" i="1"/>
  <c r="N42" i="1"/>
  <c r="J42" i="1"/>
  <c r="K42" i="1" s="1"/>
  <c r="Q43" i="1" l="1"/>
  <c r="R43" i="1" s="1"/>
  <c r="S43" i="1" s="1"/>
  <c r="T43" i="1" s="1"/>
  <c r="U43" i="1" s="1"/>
  <c r="Q42" i="1"/>
  <c r="R42" i="1" s="1"/>
  <c r="S42" i="1" s="1"/>
  <c r="T42" i="1" s="1"/>
  <c r="U42" i="1" s="1"/>
  <c r="P26" i="1"/>
  <c r="P63" i="1"/>
  <c r="P57" i="1"/>
  <c r="P30" i="1"/>
  <c r="P28" i="1"/>
  <c r="P35" i="1" l="1"/>
  <c r="N35" i="1"/>
  <c r="Q35" i="1" s="1"/>
  <c r="N57" i="1" l="1"/>
  <c r="P56" i="1"/>
  <c r="N56" i="1"/>
  <c r="J56" i="1"/>
  <c r="K56" i="1" s="1"/>
  <c r="P55" i="1"/>
  <c r="N55" i="1"/>
  <c r="J55" i="1"/>
  <c r="K55" i="1" s="1"/>
  <c r="P54" i="1"/>
  <c r="N54" i="1"/>
  <c r="J54" i="1"/>
  <c r="K54" i="1" s="1"/>
  <c r="P53" i="1"/>
  <c r="N53" i="1"/>
  <c r="J53" i="1"/>
  <c r="K53" i="1" s="1"/>
  <c r="P52" i="1"/>
  <c r="N52" i="1"/>
  <c r="J52" i="1"/>
  <c r="K52" i="1" s="1"/>
  <c r="P51" i="1"/>
  <c r="N51" i="1"/>
  <c r="J51" i="1"/>
  <c r="K51" i="1" s="1"/>
  <c r="P50" i="1"/>
  <c r="N50" i="1"/>
  <c r="J50" i="1"/>
  <c r="K50" i="1" s="1"/>
  <c r="P49" i="1"/>
  <c r="N49" i="1"/>
  <c r="J49" i="1"/>
  <c r="K49" i="1" s="1"/>
  <c r="P48" i="1"/>
  <c r="N48" i="1"/>
  <c r="J48" i="1"/>
  <c r="K48" i="1" s="1"/>
  <c r="P47" i="1"/>
  <c r="N47" i="1"/>
  <c r="J47" i="1"/>
  <c r="K47" i="1" s="1"/>
  <c r="P46" i="1"/>
  <c r="N46" i="1"/>
  <c r="J46" i="1"/>
  <c r="K46" i="1" s="1"/>
  <c r="P38" i="1"/>
  <c r="N38" i="1"/>
  <c r="J38" i="1"/>
  <c r="J35" i="1"/>
  <c r="P32" i="1"/>
  <c r="N32" i="1"/>
  <c r="J32" i="1"/>
  <c r="K32" i="1" s="1"/>
  <c r="P58" i="1"/>
  <c r="N58" i="1"/>
  <c r="J58" i="1"/>
  <c r="K58" i="1" s="1"/>
  <c r="J57" i="1"/>
  <c r="K57" i="1" s="1"/>
  <c r="Q48" i="1" l="1"/>
  <c r="R48" i="1" s="1"/>
  <c r="S48" i="1" s="1"/>
  <c r="T48" i="1" s="1"/>
  <c r="U48" i="1" s="1"/>
  <c r="Q52" i="1"/>
  <c r="R52" i="1" s="1"/>
  <c r="S52" i="1" s="1"/>
  <c r="T52" i="1" s="1"/>
  <c r="U52" i="1" s="1"/>
  <c r="Q56" i="1"/>
  <c r="R56" i="1" s="1"/>
  <c r="S56" i="1" s="1"/>
  <c r="T56" i="1" s="1"/>
  <c r="U56" i="1" s="1"/>
  <c r="Q51" i="1"/>
  <c r="R51" i="1" s="1"/>
  <c r="S51" i="1" s="1"/>
  <c r="T51" i="1" s="1"/>
  <c r="U51" i="1" s="1"/>
  <c r="Q49" i="1"/>
  <c r="R49" i="1" s="1"/>
  <c r="S49" i="1" s="1"/>
  <c r="T49" i="1" s="1"/>
  <c r="U49" i="1" s="1"/>
  <c r="Q53" i="1"/>
  <c r="R53" i="1" s="1"/>
  <c r="S53" i="1" s="1"/>
  <c r="T53" i="1" s="1"/>
  <c r="U53" i="1" s="1"/>
  <c r="Q46" i="1"/>
  <c r="R46" i="1" s="1"/>
  <c r="S46" i="1" s="1"/>
  <c r="T46" i="1" s="1"/>
  <c r="U46" i="1" s="1"/>
  <c r="Q54" i="1"/>
  <c r="R54" i="1" s="1"/>
  <c r="S54" i="1" s="1"/>
  <c r="T54" i="1" s="1"/>
  <c r="U54" i="1" s="1"/>
  <c r="Q57" i="1"/>
  <c r="R57" i="1" s="1"/>
  <c r="S57" i="1" s="1"/>
  <c r="T57" i="1" s="1"/>
  <c r="U57" i="1" s="1"/>
  <c r="Q55" i="1"/>
  <c r="R55" i="1" s="1"/>
  <c r="S55" i="1" s="1"/>
  <c r="T55" i="1" s="1"/>
  <c r="U55" i="1" s="1"/>
  <c r="Q50" i="1"/>
  <c r="R50" i="1" s="1"/>
  <c r="S50" i="1" s="1"/>
  <c r="T50" i="1" s="1"/>
  <c r="U50" i="1" s="1"/>
  <c r="Q47" i="1"/>
  <c r="R47" i="1" s="1"/>
  <c r="S47" i="1" s="1"/>
  <c r="T47" i="1" s="1"/>
  <c r="U47" i="1" s="1"/>
  <c r="R35" i="1"/>
  <c r="S35" i="1" s="1"/>
  <c r="T35" i="1" s="1"/>
  <c r="U35" i="1" s="1"/>
  <c r="Q32" i="1"/>
  <c r="R32" i="1" s="1"/>
  <c r="S32" i="1" s="1"/>
  <c r="T32" i="1" s="1"/>
  <c r="U32" i="1" s="1"/>
  <c r="Q38" i="1"/>
  <c r="R38" i="1" s="1"/>
  <c r="S38" i="1" s="1"/>
  <c r="T38" i="1" s="1"/>
  <c r="U38" i="1" s="1"/>
  <c r="K35" i="1"/>
  <c r="K38" i="1"/>
  <c r="Q58" i="1"/>
  <c r="R58" i="1" s="1"/>
  <c r="S58" i="1" s="1"/>
  <c r="T58" i="1" s="1"/>
  <c r="U58" i="1" s="1"/>
  <c r="N63" i="1" l="1"/>
  <c r="J63" i="1"/>
  <c r="K63" i="1" s="1"/>
  <c r="Q63" i="1" l="1"/>
  <c r="R63" i="1" s="1"/>
  <c r="S63" i="1" s="1"/>
  <c r="T63" i="1" s="1"/>
  <c r="U63" i="1" s="1"/>
  <c r="P41" i="1" l="1"/>
  <c r="N41" i="1"/>
  <c r="J41" i="1"/>
  <c r="K41" i="1" s="1"/>
  <c r="P40" i="1"/>
  <c r="N40" i="1"/>
  <c r="J40" i="1"/>
  <c r="K40" i="1" s="1"/>
  <c r="P39" i="1"/>
  <c r="N39" i="1"/>
  <c r="J39" i="1"/>
  <c r="K39" i="1" s="1"/>
  <c r="Q39" i="1" l="1"/>
  <c r="R39" i="1" s="1"/>
  <c r="S39" i="1" s="1"/>
  <c r="T39" i="1" s="1"/>
  <c r="U39" i="1" s="1"/>
  <c r="Q40" i="1"/>
  <c r="R40" i="1" s="1"/>
  <c r="S40" i="1" s="1"/>
  <c r="T40" i="1" s="1"/>
  <c r="U40" i="1" s="1"/>
  <c r="Q41" i="1"/>
  <c r="R41" i="1" s="1"/>
  <c r="S41" i="1" s="1"/>
  <c r="T41" i="1" s="1"/>
  <c r="U41" i="1" s="1"/>
  <c r="P45" i="1" l="1"/>
  <c r="N45" i="1"/>
  <c r="J45" i="1"/>
  <c r="K45" i="1" s="1"/>
  <c r="P44" i="1"/>
  <c r="N44" i="1"/>
  <c r="J44" i="1"/>
  <c r="K44" i="1" s="1"/>
  <c r="P61" i="1"/>
  <c r="N61" i="1"/>
  <c r="J61" i="1"/>
  <c r="K61" i="1" s="1"/>
  <c r="P59" i="1"/>
  <c r="N59" i="1"/>
  <c r="J59" i="1"/>
  <c r="Q59" i="1" l="1"/>
  <c r="R59" i="1" s="1"/>
  <c r="S59" i="1" s="1"/>
  <c r="T59" i="1" s="1"/>
  <c r="U59" i="1" s="1"/>
  <c r="Q44" i="1"/>
  <c r="R44" i="1" s="1"/>
  <c r="S44" i="1" s="1"/>
  <c r="T44" i="1" s="1"/>
  <c r="U44" i="1" s="1"/>
  <c r="Q45" i="1"/>
  <c r="R45" i="1" s="1"/>
  <c r="S45" i="1" s="1"/>
  <c r="T45" i="1" s="1"/>
  <c r="U45" i="1" s="1"/>
  <c r="Q61" i="1"/>
  <c r="R61" i="1" s="1"/>
  <c r="S61" i="1" s="1"/>
  <c r="T61" i="1" s="1"/>
  <c r="U61" i="1" s="1"/>
  <c r="K59" i="1"/>
  <c r="P31" i="1" l="1"/>
  <c r="N31" i="1"/>
  <c r="J31" i="1"/>
  <c r="N30" i="1"/>
  <c r="J30" i="1"/>
  <c r="P29" i="1"/>
  <c r="N29" i="1"/>
  <c r="J29" i="1"/>
  <c r="N28" i="1"/>
  <c r="J28" i="1"/>
  <c r="P27" i="1"/>
  <c r="N27" i="1"/>
  <c r="J27" i="1"/>
  <c r="K27" i="1" s="1"/>
  <c r="N26" i="1"/>
  <c r="J26" i="1"/>
  <c r="P25" i="1"/>
  <c r="N25" i="1"/>
  <c r="J25" i="1"/>
  <c r="K25" i="1" s="1"/>
  <c r="P24" i="1"/>
  <c r="N24" i="1"/>
  <c r="J24" i="1"/>
  <c r="Q28" i="1" l="1"/>
  <c r="R28" i="1" s="1"/>
  <c r="S28" i="1" s="1"/>
  <c r="T28" i="1" s="1"/>
  <c r="U28" i="1" s="1"/>
  <c r="Q25" i="1"/>
  <c r="R25" i="1" s="1"/>
  <c r="S25" i="1" s="1"/>
  <c r="T25" i="1" s="1"/>
  <c r="U25" i="1" s="1"/>
  <c r="Q26" i="1"/>
  <c r="R26" i="1" s="1"/>
  <c r="S26" i="1" s="1"/>
  <c r="T26" i="1" s="1"/>
  <c r="U26" i="1" s="1"/>
  <c r="Q30" i="1"/>
  <c r="R30" i="1" s="1"/>
  <c r="S30" i="1" s="1"/>
  <c r="T30" i="1" s="1"/>
  <c r="U30" i="1" s="1"/>
  <c r="Q31" i="1"/>
  <c r="R31" i="1" s="1"/>
  <c r="S31" i="1" s="1"/>
  <c r="T31" i="1" s="1"/>
  <c r="U31" i="1" s="1"/>
  <c r="Q24" i="1"/>
  <c r="R24" i="1" s="1"/>
  <c r="S24" i="1" s="1"/>
  <c r="T24" i="1" s="1"/>
  <c r="U24" i="1" s="1"/>
  <c r="Q29" i="1"/>
  <c r="R29" i="1" s="1"/>
  <c r="S29" i="1" s="1"/>
  <c r="T29" i="1" s="1"/>
  <c r="U29" i="1" s="1"/>
  <c r="K31" i="1"/>
  <c r="K29" i="1"/>
  <c r="K28" i="1"/>
  <c r="K26" i="1"/>
  <c r="K30" i="1"/>
  <c r="K24" i="1"/>
  <c r="Q27" i="1"/>
  <c r="R27" i="1" s="1"/>
  <c r="S27" i="1" s="1"/>
  <c r="T27" i="1" s="1"/>
  <c r="U27" i="1" s="1"/>
</calcChain>
</file>

<file path=xl/sharedStrings.xml><?xml version="1.0" encoding="utf-8"?>
<sst xmlns="http://schemas.openxmlformats.org/spreadsheetml/2006/main" count="729" uniqueCount="377">
  <si>
    <t>MATRIZ DE VALORACIÓN DE RIESGOS</t>
  </si>
  <si>
    <t>IMPACTO</t>
  </si>
  <si>
    <t>INSIGNIFICANTE
1</t>
  </si>
  <si>
    <t>RIESGO INHERENTE</t>
  </si>
  <si>
    <t>GESTIÓN HUMANA</t>
  </si>
  <si>
    <t>PRIORIDAD</t>
  </si>
  <si>
    <t>MENOR
2</t>
  </si>
  <si>
    <t>MODERADO
3</t>
  </si>
  <si>
    <t>CALIFICACIÓN</t>
  </si>
  <si>
    <t>MAYOR
4</t>
  </si>
  <si>
    <t>DESCRIPCIÓN</t>
  </si>
  <si>
    <t>CATASTRÓFICO
5</t>
  </si>
  <si>
    <t>PROBABILIDAD</t>
  </si>
  <si>
    <t>FINANCIERA</t>
  </si>
  <si>
    <t>RARO
1</t>
  </si>
  <si>
    <t>EXTREMO</t>
  </si>
  <si>
    <t>RECURSOS FÍSICOS Y NEGOCIOS</t>
  </si>
  <si>
    <t>Corresponde a aquellos niveles de riesgo cuyos impactos son considerados inaceptables</t>
  </si>
  <si>
    <t>para la organización, y por ello se debe buscar una solución inmediata para llevar el riesgo</t>
  </si>
  <si>
    <t>a un nivel tolerable, y requiere suspender las actividades relacionadas hasta que las</t>
  </si>
  <si>
    <t>RECURSOS TECNOLÓGICOS</t>
  </si>
  <si>
    <t>IMPROBABLE
2</t>
  </si>
  <si>
    <t>condiciones de riesgo sean modificadas. Éste nivel de criticidad debe ser el objetivo crítico</t>
  </si>
  <si>
    <t>de la gestión de riesgos y son los primeros riesgos en la escala de prioridad</t>
  </si>
  <si>
    <t>SERVICIO AL TRANSPORTADOR</t>
  </si>
  <si>
    <t>ALTO</t>
  </si>
  <si>
    <t>Corresponde a aquellos niveles de riesgo cuya probabilidad y/o impacto son considerados</t>
  </si>
  <si>
    <t>SERVICIO AL CIUDADANO</t>
  </si>
  <si>
    <t>inadecuados para la organización, y por ello se debe buscar una solución a corto plazo (&lt; 90</t>
  </si>
  <si>
    <t>POSIBLE
3</t>
  </si>
  <si>
    <t>Días) para llevar el riesgo a una zona aceptable (baja) o por lo menos tolerable (moderada),</t>
  </si>
  <si>
    <t>y mientras tanto solo podría operarse en condiciones especiales y limitadas.</t>
  </si>
  <si>
    <t>INFRAESTRUCTURA</t>
  </si>
  <si>
    <t>MODERADO</t>
  </si>
  <si>
    <t>PROBABLE
4</t>
  </si>
  <si>
    <t>Corresponde a aquellos niveles de riesgos que presentan un nivel de riesgo controlable, el</t>
  </si>
  <si>
    <t>cual debe ser mitigado con la aplicación de técnicas que permitan reducir la severidad en la</t>
  </si>
  <si>
    <t>afectación o la probabilidad de la materialización del riesgo. (seis meses)</t>
  </si>
  <si>
    <t>SEGURIDAD OPERACIONAL</t>
  </si>
  <si>
    <t>CASI SEGURO
5</t>
  </si>
  <si>
    <t>BAJO</t>
  </si>
  <si>
    <t>Corresponde a aquellos niveles de riesgo que se consideran aceptables para la organización</t>
  </si>
  <si>
    <t>en el desarrollo de sus actividades, un riesgo clasificado en el nivel bajo se considera que se</t>
  </si>
  <si>
    <t>encuentra controlado. La acción sugerida en éste nivel es la de asegurar el funcionamiento</t>
  </si>
  <si>
    <t>de las medidas y que el tiempo de acción sea permanente.</t>
  </si>
  <si>
    <t>PLANEACIÓN Y PROYECTOS</t>
  </si>
  <si>
    <t>ZONA DE RIESGO NO ADMISIBLE</t>
  </si>
  <si>
    <t>EXTREMO
15 a 25</t>
  </si>
  <si>
    <t>Riesgo extremo. Debe de ponerse en conocimiento de la Gerencia y ser objeto de seguimiento continuo.</t>
  </si>
  <si>
    <t>OFICINA DE COMUNICACIONES</t>
  </si>
  <si>
    <t>ALTO
8 a 14</t>
  </si>
  <si>
    <t>Riesgo alto. Requiere la atención de la Gerencia y de los Directores de área.</t>
  </si>
  <si>
    <t>ZONA DE RIESGO ADMISIBLE</t>
  </si>
  <si>
    <t>MODERADO
4 a 7</t>
  </si>
  <si>
    <t>Riesgo moderado. Debe ser objeto de seguimiento adecuado por parte de los niveles medios (Directores de área)</t>
  </si>
  <si>
    <t>BAJO
1 a 3</t>
  </si>
  <si>
    <t>Riesgo bajo. Debe ser objeto de seguimiento por parte del nivel de supervisores.</t>
  </si>
  <si>
    <t>JURÍDICA</t>
  </si>
  <si>
    <t>CONTROLES REALIZADOS AL RIESGO INHERENTE</t>
  </si>
  <si>
    <t>APLICACIÓN</t>
  </si>
  <si>
    <t>VALOR</t>
  </si>
  <si>
    <t>PERIODICIDAD</t>
  </si>
  <si>
    <t>PRODUCTO</t>
  </si>
  <si>
    <t>EFICACIA DEL CONTROL</t>
  </si>
  <si>
    <t>VALORACIÓN</t>
  </si>
  <si>
    <t>PREVENTIVO</t>
  </si>
  <si>
    <t>MATRIZ DE IDENTIFICACIÓN DE RIESGOS</t>
  </si>
  <si>
    <t>PERMANENTE</t>
  </si>
  <si>
    <t>ALTA</t>
  </si>
  <si>
    <t>Estratégico</t>
  </si>
  <si>
    <t>Interno</t>
  </si>
  <si>
    <t>Preventivo</t>
  </si>
  <si>
    <t>PERIODICO</t>
  </si>
  <si>
    <t>Permanente</t>
  </si>
  <si>
    <t>Asumirlo</t>
  </si>
  <si>
    <t>MEDIA</t>
  </si>
  <si>
    <t>PROCESO:</t>
  </si>
  <si>
    <t>OCASIONAL</t>
  </si>
  <si>
    <t>BAJA</t>
  </si>
  <si>
    <t>CORRECTIVO</t>
  </si>
  <si>
    <t>Operativo</t>
  </si>
  <si>
    <t>Externo</t>
  </si>
  <si>
    <t>Correctivo</t>
  </si>
  <si>
    <t>periodico</t>
  </si>
  <si>
    <t>Reducirlo</t>
  </si>
  <si>
    <t>OBJETIVO:</t>
  </si>
  <si>
    <t>DETECTIVO</t>
  </si>
  <si>
    <t>Finaciero</t>
  </si>
  <si>
    <t>Detectivo</t>
  </si>
  <si>
    <t>ocasional</t>
  </si>
  <si>
    <t>Evitar</t>
  </si>
  <si>
    <t>se deben guardar los anteriores para poder comparar y validar</t>
  </si>
  <si>
    <t>INEXISTENTE</t>
  </si>
  <si>
    <t>------</t>
  </si>
  <si>
    <t>Cumplimiento</t>
  </si>
  <si>
    <t>Inexistente</t>
  </si>
  <si>
    <t>Compartirlo o Transferirlo</t>
  </si>
  <si>
    <t>IDENTIFICACIÓN DEL RIESGO</t>
  </si>
  <si>
    <t>ANALISIS Y EVALUACIÓN DEL RIESGO</t>
  </si>
  <si>
    <t>CONTROLES</t>
  </si>
  <si>
    <t>VALORACIÓN DEL RIESGO</t>
  </si>
  <si>
    <t>TRATAMIENTO DEL RIESGO</t>
  </si>
  <si>
    <t>PLAN DE CONTINGENCIA</t>
  </si>
  <si>
    <t>VALORACIÓN  DEL RIESGO RESIDUAL</t>
  </si>
  <si>
    <t>NIVEL DE RIESGO RESIDUAL</t>
  </si>
  <si>
    <t>Corrupción</t>
  </si>
  <si>
    <t>AREA</t>
  </si>
  <si>
    <t xml:space="preserve">  Control que evita el riesgo</t>
  </si>
  <si>
    <t>ACTIVIDADES O SITUACIÓN DE RIESGO</t>
  </si>
  <si>
    <t>MEDIO</t>
  </si>
  <si>
    <t>Mayor a 14</t>
  </si>
  <si>
    <t>RIESGO</t>
  </si>
  <si>
    <t xml:space="preserve">  Revisión sistemática</t>
  </si>
  <si>
    <t>TIPO DE RIESGO</t>
  </si>
  <si>
    <t>FACTOR DEL RIESGO</t>
  </si>
  <si>
    <t xml:space="preserve">CAUSAS </t>
  </si>
  <si>
    <t>CONSECUENCIAS</t>
  </si>
  <si>
    <t xml:space="preserve">  Revisión esporádica</t>
  </si>
  <si>
    <t>Entre 7 y 13</t>
  </si>
  <si>
    <t xml:space="preserve">  No hay control</t>
  </si>
  <si>
    <t xml:space="preserve">RESULTADO </t>
  </si>
  <si>
    <t>Entre 3 y 6</t>
  </si>
  <si>
    <t>NIVEL DE RIESGO INHERENTE</t>
  </si>
  <si>
    <t>CONTROLES ACTUALES EXISTENTES</t>
  </si>
  <si>
    <t>Menor de 2</t>
  </si>
  <si>
    <t>TIPO DE CONTROL REALIZADO</t>
  </si>
  <si>
    <t>VALOR DEL CONTROL REALIZADO</t>
  </si>
  <si>
    <t>PERIODICIDAD DEL CONTROL REALIZADO</t>
  </si>
  <si>
    <t>VALOR DE LA PERIODICIDAD DEL CONTROL</t>
  </si>
  <si>
    <t>PRODUCTO (Tipo de control x Periodicidad del control)</t>
  </si>
  <si>
    <t>EFICACIA DEL CONTROL REALIZADO</t>
  </si>
  <si>
    <t>VALORACIÓN DEL CONTROL</t>
  </si>
  <si>
    <t>GRADO DE EXPOSICIÓN RESIDUAL
Riesgo Inherente  /  Eficacia del control</t>
  </si>
  <si>
    <t>ACCIONES A TOMAR
PREVENTIVAS / CORRECTIVAS / DETECCIÓN</t>
  </si>
  <si>
    <t>RESPONSABLE</t>
  </si>
  <si>
    <t>FRECUENCIA DEL SEGUIMIENTO</t>
  </si>
  <si>
    <t>FECHA DE INICIO</t>
  </si>
  <si>
    <t>FECHA DE TERMINACIÓN</t>
  </si>
  <si>
    <t>REGISTRO / EVIDENCIA</t>
  </si>
  <si>
    <t>ACCIONES DE CONTINGENCIA ANTE POSIBLE MATERIALIZACIÓN</t>
  </si>
  <si>
    <t>EVIDENCIA  /  REGISTRO</t>
  </si>
  <si>
    <t>Contratación de trabajadores sin el cumplimiento en su totalidad de los requisitos para el cargo</t>
  </si>
  <si>
    <t>Presentación de documentos adulterados o sin validez</t>
  </si>
  <si>
    <t>Investigaciones por parte de los órganos de control y autoridades judiciales</t>
  </si>
  <si>
    <t>Realizar la validación de los requisitos establecidos en el manual de funciones antes de realizar cualquier contratación</t>
  </si>
  <si>
    <t>La ocurrencia de hechos presuntamente contrarias a la ética e integridad empresarial y laboral</t>
  </si>
  <si>
    <t>Personal que actúe con desconocimiento de los lineamientos éticos y de integridad de la Terminal de Transporte</t>
  </si>
  <si>
    <t>Afectación imágen de la empresa. Apertura de brechas para posibles inconsistencias para aumentar la ocurrencia de faltas.</t>
  </si>
  <si>
    <t>Cumplimiento al Codigo de Integridad y al reglamento interno de trabajo.</t>
  </si>
  <si>
    <t>Sensibilización y Capacitación a al personal de la Terminal.</t>
  </si>
  <si>
    <t>Necesidad de adoptar medidas disciplinarias frente a la permanencia del trabajador.</t>
  </si>
  <si>
    <t>Alteración y/o perdida de documentos de las historias laborales</t>
  </si>
  <si>
    <t>Manipulación inadecuada del responsable de las historias laborales e incumplimiento de las normas archivísticas</t>
  </si>
  <si>
    <t>Investigaciones disciplinarias y penal</t>
  </si>
  <si>
    <t>Capacitar a los responsables de la custodia y archivo constante de las historias laborales</t>
  </si>
  <si>
    <t>Contar con un respaldo digital de las historias laborales.</t>
  </si>
  <si>
    <t>Direccionamiento de contratos desde los Estudios Previos</t>
  </si>
  <si>
    <t>Utilización de la información de la empresa en beneficio propio o de terceros, sin mecanismos efectivos que impidan la selección objetiva de los contratistas.</t>
  </si>
  <si>
    <t>Celebración indebida de contratos sin cumplimiento de requisitos legales</t>
  </si>
  <si>
    <t>Inadecuada defensa judicial en favor propio o de un tercero</t>
  </si>
  <si>
    <t>Alianza del apoderado de la 
Entidad con la contraparte 
(conflicto de intereses)</t>
  </si>
  <si>
    <t>1. Imagen institucional afectada por hechos de corrupción
2. investigaciones penales, fiscales y disciplinarias, sobre los apoderados judiciales y trabajadores encargados de la defensa judicial.</t>
  </si>
  <si>
    <t>Se designa un profesional en cada uno de los procesos en los que la entidad es parte demandante o parte demandada o se contrata abogado externo especializado, bajo seguimiento permanente del Subgerente Jurídico.</t>
  </si>
  <si>
    <t>Manipulación o alteración de registros del SGA en beneficio propio o de terceros</t>
  </si>
  <si>
    <t>1. Sanciones y multas
2. Pérdida de información</t>
  </si>
  <si>
    <t>Suministro de información (Fílmica, fotográfica o documental)  a personas naturales o personal no autorizado.</t>
  </si>
  <si>
    <t xml:space="preserve">1.Violacion al régimen General de protección de datos.
2. Inadecuada manipulación de la información y vulnerabilidad de los derechos de los titulares de la información.
</t>
  </si>
  <si>
    <t>1. Protocolos de protección de datos personales en sistemas de video vigilancia.
2. Limitar y controlar acceso a la información de la CCTV.</t>
  </si>
  <si>
    <t>Falta de protocolos y medidas de seguridad informática que puede conllevar a la perdida de información por virus informáticos.</t>
  </si>
  <si>
    <t>Se pueden presentar ataques de código malicioso que pueden extraer o dañar información</t>
  </si>
  <si>
    <t xml:space="preserve">Realizar el contrato de mantenimiento de antivirus
</t>
  </si>
  <si>
    <t xml:space="preserve">Mantener el antivirus con los servicios activos </t>
  </si>
  <si>
    <t>Realizar la verificación de alertas de la consola de antivirus</t>
  </si>
  <si>
    <t>Sabotaje interno y externo</t>
  </si>
  <si>
    <t>Accesos no autorizados tanto a nivel físico como lógicos afectando la seguridad interna para extraer,  dañar o modificar información sensible</t>
  </si>
  <si>
    <t>Fortalecimiento de la socialización del manual de políticas respecto al acceso</t>
  </si>
  <si>
    <t>Revisar periódicamente la seguridad física y lógica donde hay información sensible a través del firewall</t>
  </si>
  <si>
    <t>Extracción, modificación o daño de información en equipos con sesiones abiertas</t>
  </si>
  <si>
    <t xml:space="preserve">Revisar periódicamente la política de acceso </t>
  </si>
  <si>
    <t>Realizar la verificación de la política en el directorio activo con respecto al tiempo mínimo de inactividad para entrar automáticamente el cierre de su sesión</t>
  </si>
  <si>
    <t>No contar con Back up de la información.</t>
  </si>
  <si>
    <t>Realizar el almacenamiento de los BackUps mensualmente en una ubicación independiente</t>
  </si>
  <si>
    <t>Inversiones sin los debidos controles y respaldos</t>
  </si>
  <si>
    <t>Revisión previa a la aprobación por parte del comité de Inversiones</t>
  </si>
  <si>
    <t>Validar con SHD calificación de entidades</t>
  </si>
  <si>
    <t>Validar condiciones de Mercado con DTF</t>
  </si>
  <si>
    <t>Pagos sin cumplir los requisitos legales</t>
  </si>
  <si>
    <t>Certificados de cumplimiento sin cumplimiento de las obligaciones contractuales.</t>
  </si>
  <si>
    <t>Sanciones Disciplinarias, incumplimiento de disposiciones legales.</t>
  </si>
  <si>
    <t xml:space="preserve"> Deficiencias en la custodia y conservación de los documentos</t>
  </si>
  <si>
    <t>Inclusión de gastos no autorizados</t>
  </si>
  <si>
    <t xml:space="preserve">Falta de validación de la información y documentación entregada </t>
  </si>
  <si>
    <t>Técnico III Selección y contratación.</t>
  </si>
  <si>
    <t>Técnico III Selección y contratación /
Director de Gestión Humana</t>
  </si>
  <si>
    <t>Profesional III /
Director Gestión Humana /
Jefe Oficina Asesora de Comunicaciones</t>
  </si>
  <si>
    <t>Profesional III / 
Director Gestión Humana</t>
  </si>
  <si>
    <t>Profesional I /
 Director Gestión Humana</t>
  </si>
  <si>
    <t xml:space="preserve">Verificar, por medio formato GTH-FT03 el cumplimiento de  la documentación requerida según el manual de funciones. </t>
  </si>
  <si>
    <t>Verificar vía telefónica todos las certificaciones adjuntas como soporte por el aspirante al cargo y revisar en la página web de www.adres.gov.co las afiliaciones del Sistema de Seguridad Social (según aplique)</t>
  </si>
  <si>
    <t>Capacitar al personal de la Terminal.</t>
  </si>
  <si>
    <t>Aplicar normas disciplinarias de acuerdo a Reglamento Interno de Trabajo</t>
  </si>
  <si>
    <t>Manejar y custodiar los expedientes laborales, dando cumplimiento en lo contemplado en el manual de funciones a las normas de seguridad de la información (clasificada y reservada)</t>
  </si>
  <si>
    <t>Omisión en el recaudo en el sevicio de asignación de taxis</t>
  </si>
  <si>
    <t>Beneficio personal</t>
  </si>
  <si>
    <t>Pérdida o disminución del recaudo</t>
  </si>
  <si>
    <t>Revisión al cumplimiento de la operación por parte del técnico II
Mediante uso de recursos tecnológicos</t>
  </si>
  <si>
    <t>Fortalecer directrices de permanencia del control presencial</t>
  </si>
  <si>
    <t>Director Servicio al Ciudadano</t>
  </si>
  <si>
    <t>Semestral</t>
  </si>
  <si>
    <t>Cargar la información en el Drive</t>
  </si>
  <si>
    <t>Coordinar con Dirección de Seguridad Operacional, revisiones aleatorias de ingresos de taxis y en caso de encontrar algún hallazgo trasladarlo a quien corresponda</t>
  </si>
  <si>
    <t>Bimensual</t>
  </si>
  <si>
    <t>Omisión intencional de los controles por parte del operario de las porterías</t>
  </si>
  <si>
    <t>Disminución de ingresos por tasa de uso
Incmplimiento legal</t>
  </si>
  <si>
    <t>Coordinar con Dirección de Seguridad Operacional, revisiones aleatorias de los controles ejecutados en las porterías de salidad  y en caso de encontrar algún hallazgo trasladarlo a quien corresponda. En caso de desviación, apertura de investigación</t>
  </si>
  <si>
    <t>Director Servicio al Transportador</t>
  </si>
  <si>
    <t>Continuar con las reuniones de conscientización del cumplimiento de los procesos y procedimientos</t>
  </si>
  <si>
    <t xml:space="preserve">Listas de asistencia de las socializaciones
</t>
  </si>
  <si>
    <t>Realizar las observaciones y sugerencias al estudio previo</t>
  </si>
  <si>
    <t>A través del Drive se carga la información.</t>
  </si>
  <si>
    <t>Mantener actualizado Siprojweb</t>
  </si>
  <si>
    <t>Durante el desarrollo del proceso contractual realizar modificaciones de las condiciones iniciales para beneficio de sì mismo, o de un tercero.</t>
  </si>
  <si>
    <t>Revisar el estudio previo con el pliego y las justificaciones presentadas.</t>
  </si>
  <si>
    <t>Revisar las respuestas a las observaciones verficando que sean acordes con el documento modificatorio.</t>
  </si>
  <si>
    <t>Segùn se requiera</t>
  </si>
  <si>
    <t>Respuesta a las observaciones y adendas.</t>
  </si>
  <si>
    <t>Mensual</t>
  </si>
  <si>
    <t>AUDITORIA INTERNA</t>
  </si>
  <si>
    <t>Ocultamiento de la información solicitadas por los órganos de control.</t>
  </si>
  <si>
    <t>Por intereses propios.</t>
  </si>
  <si>
    <t>Daños antijurídicos</t>
  </si>
  <si>
    <t>Jefe Oficina Auditoría Interna</t>
  </si>
  <si>
    <t>Anual</t>
  </si>
  <si>
    <t>Sanciones disciplinarias, penales y fiscales.</t>
  </si>
  <si>
    <t>Hacer seguimiento a los planes de los procesos.</t>
  </si>
  <si>
    <t>Trimestral</t>
  </si>
  <si>
    <t>Fuga de recursos por adulteración del sistema de control de los parqueaderos que administra la Terminal</t>
  </si>
  <si>
    <t>Falta de controles operativos</t>
  </si>
  <si>
    <t>Integridad de los dineros recaudados por la Terminal</t>
  </si>
  <si>
    <t>Implementación de recorridos periódicos (no programados y con desconocimiento de los operarios)</t>
  </si>
  <si>
    <t>Realizar visitar (sorpresa) a los diferentes parqueaderos que administra la Terminal con el fin de garantizar la integridad de los dineros recaudados en cada punto.</t>
  </si>
  <si>
    <t>Coordinador de parqueaderos</t>
  </si>
  <si>
    <t>En cada proceso de vinculación</t>
  </si>
  <si>
    <t xml:space="preserve">Acciones disciplinarias </t>
  </si>
  <si>
    <t xml:space="preserve">Informes disciplinarios </t>
  </si>
  <si>
    <t xml:space="preserve">Visto bueno del técnico 3 el cual evidencia que se realizo la verificación </t>
  </si>
  <si>
    <t>Con las verificaciones pertinentes y en concordancia con el respectivo manual de funciones GTS-MN01, dar inicio al proceso de vinculación y contratación del personal respecto del cual haya vacantes a proveer.</t>
  </si>
  <si>
    <t xml:space="preserve">Terminación del contrato laboral </t>
  </si>
  <si>
    <t>paz y salvo de retiro del trabajador</t>
  </si>
  <si>
    <t xml:space="preserve">2 veces en el año </t>
  </si>
  <si>
    <t xml:space="preserve">Presentación de la  de los temas de la capacitación y registro de asistencia con la totalidad de los trabajadores </t>
  </si>
  <si>
    <t>Utilizar herramientas para la socialización y apropiación del código de integridad y el reglamento interno de trabajo</t>
  </si>
  <si>
    <t>Presentación soportes documentales de las herramientas utilizadas para la socialización y apropiación del código de integridad</t>
  </si>
  <si>
    <t>Primer trimestre del año</t>
  </si>
  <si>
    <t xml:space="preserve">Presentación de la  de los temas de la capacitación y registro de asistencia e informe por parte del personal capacitado </t>
  </si>
  <si>
    <t xml:space="preserve">Controles al manejo y actualización de las historias laborales </t>
  </si>
  <si>
    <t xml:space="preserve">Hoja de control  de las historias laborales </t>
  </si>
  <si>
    <t>Asistente y técnico III /  Director Gestión Humana.</t>
  </si>
  <si>
    <t xml:space="preserve">Expedientes digitalizados </t>
  </si>
  <si>
    <t>Desconocimiento de la normativa vigente, de políticas y procedimientos en materia de inversiones seguras</t>
  </si>
  <si>
    <t>Pérdida de recursos económicos y/o aumento del riesgo.</t>
  </si>
  <si>
    <t>Realizar cotizaciones previas con entidades del sector financiero que cumplan los estándares exigidos en materia de inversión en el Distrito Capital</t>
  </si>
  <si>
    <t>Director Gestión Financiera</t>
  </si>
  <si>
    <t xml:space="preserve">Cuando se realice la inversión </t>
  </si>
  <si>
    <t>Actas del Comité de Inversiones con los respectivos soportes</t>
  </si>
  <si>
    <t>Revisar la posibilidad de siniestrar las pólizas de seguros</t>
  </si>
  <si>
    <t>Documental</t>
  </si>
  <si>
    <t>Evaluar al momento de redimir las inversiones otros escenarios mas seguros</t>
  </si>
  <si>
    <t>Revisar la procedencia de acciones de repetición frente a los presuntos responsables</t>
  </si>
  <si>
    <t xml:space="preserve">Revisión de pagos por parte de Contabilidad, Tesorería y Dirección de Gestión Financiera </t>
  </si>
  <si>
    <t>Supervisor</t>
  </si>
  <si>
    <t>Comprobante de egreso y documentos soportes del pago</t>
  </si>
  <si>
    <t>Dirección Financiera</t>
  </si>
  <si>
    <t>Autorización de Gastos No incluidos en el presupuesto de Caja menor</t>
  </si>
  <si>
    <t>Formatos de autorización y pago</t>
  </si>
  <si>
    <t>Consignación registrada del reintegro</t>
  </si>
  <si>
    <t>Pérdida de confidencialidad y/o integridad de la información</t>
  </si>
  <si>
    <t>Director Recursos Tecnológicos</t>
  </si>
  <si>
    <t xml:space="preserve">En los equipos de computo y consola del antivirus e Informes Mensuales entregados por el contratista </t>
  </si>
  <si>
    <t xml:space="preserve">El Backup realizado diariamente a los PC  </t>
  </si>
  <si>
    <t>En las alertas que reporta el antivirus y en la consola de administración de cada equipo</t>
  </si>
  <si>
    <t xml:space="preserve">Restauración del Backup del equipo afectado </t>
  </si>
  <si>
    <t>Lista de asistencia, Folletos, Wallpapers, E- Mail's, Intranet</t>
  </si>
  <si>
    <t xml:space="preserve">NA </t>
  </si>
  <si>
    <t>En los informes suministrados por el contratista y de la misma manera en la consola de administración del firewall</t>
  </si>
  <si>
    <t xml:space="preserve">El firewall cuenta con la función de alta disponibilidad </t>
  </si>
  <si>
    <t>El informe reporta la actualización de  reglas de firewall periódicamente según requerimientos de usuarios en navegación</t>
  </si>
  <si>
    <t xml:space="preserve">Lista de asistencia, y de la misma manera en la consola de administración del active director </t>
  </si>
  <si>
    <t xml:space="preserve">Lista de asistencia, y de la misma manera en la consola de administración del active directory </t>
  </si>
  <si>
    <t>Revisar periódicamente la política de acceso en el uso de medios extraíbles y/o dispositivos masivos.</t>
  </si>
  <si>
    <t>Realizar el contrato de arrendamiento de datacenter</t>
  </si>
  <si>
    <t xml:space="preserve">Informes Mensuales entregados por el contratista </t>
  </si>
  <si>
    <t>El Backup realizado diariamente a los datacenter</t>
  </si>
  <si>
    <t xml:space="preserve">Informes Mensuales entregados por el contratista y restauración de las copias de seguridad </t>
  </si>
  <si>
    <t xml:space="preserve">Perdida o daño a los documentos y/o expedientes referidos a la administración inmobiliaria y gestión comercial por manejo inadecuado </t>
  </si>
  <si>
    <t>Tener lineamientos definidos por la empresa para el manejo y consulta de  los archivos correspondientes a contratos de arrendamiento de inmuebles y espacios publicitarios.</t>
  </si>
  <si>
    <t>Realizar seguimiento a la efectividad del cumplimiento de la seguridad de la custodia de la documentación de arrendamiento de inmuebles y espacios publicitarios.</t>
  </si>
  <si>
    <t>Primer semestre 2020</t>
  </si>
  <si>
    <t>Segundo semestre 2020</t>
  </si>
  <si>
    <t>Acta de revisión</t>
  </si>
  <si>
    <t>Investigación frente a la novedad</t>
  </si>
  <si>
    <t>Informe de novedad</t>
  </si>
  <si>
    <t>Formato de arqueos</t>
  </si>
  <si>
    <t>Cumplir con la normatividad del acceso a la información  (protocolos o lo normado en información pública, reservada o confidencial).</t>
  </si>
  <si>
    <r>
      <rPr>
        <b/>
        <sz val="11"/>
        <rFont val="Calibri"/>
        <family val="2"/>
      </rPr>
      <t>Servicio al Ciudadano</t>
    </r>
    <r>
      <rPr>
        <sz val="11"/>
        <color theme="1"/>
        <rFont val="Calibri"/>
        <family val="2"/>
      </rPr>
      <t xml:space="preserve">
Orientar los esfuerzos necesarios para satisfacer en forma permanente los requisitos y expectativas de los ciudadanos, ofreciendo instalaciones cómodas y seguras, contando con personal competente con alta vocación de servicio y promoviendo las buenas prácticas ambientales.</t>
    </r>
  </si>
  <si>
    <r>
      <rPr>
        <b/>
        <sz val="11"/>
        <color theme="1"/>
        <rFont val="Calibri"/>
        <family val="2"/>
      </rPr>
      <t>Servicio al Transportador</t>
    </r>
    <r>
      <rPr>
        <sz val="11"/>
        <color theme="1"/>
        <rFont val="Calibri"/>
        <family val="2"/>
      </rPr>
      <t xml:space="preserve">
Garantizar a las empresas de transporte afiliadas, el uso de las instalaciones y servicios conexos de las Terminales, de manera eficiente, limpia y segura, para facilitar la operación de las mismas.</t>
    </r>
  </si>
  <si>
    <r>
      <rPr>
        <b/>
        <sz val="11"/>
        <color theme="1"/>
        <rFont val="Calibri"/>
        <family val="2"/>
      </rPr>
      <t>Gestión Administrativa y Financiera</t>
    </r>
    <r>
      <rPr>
        <sz val="11"/>
        <color theme="1"/>
        <rFont val="Calibri"/>
        <family val="2"/>
      </rPr>
      <t xml:space="preserve">
Lograr una gestión eficiente y efectiva de los sistemas administrativos que promuevan la rentabilidad y eficiencia organizacional, y promoviendo las actividades administrativas y técnicas, tendientes a la planificación, manejo y organización de la documentación</t>
    </r>
  </si>
  <si>
    <r>
      <rPr>
        <b/>
        <sz val="11"/>
        <color theme="1"/>
        <rFont val="Calibri"/>
        <family val="2"/>
      </rPr>
      <t>Auditoría Interna</t>
    </r>
    <r>
      <rPr>
        <sz val="11"/>
        <color theme="1"/>
        <rFont val="Calibri"/>
        <family val="2"/>
      </rPr>
      <t xml:space="preserve">
Establecer mecanismos de medición, evaluación y verificación, que permitan la valoración permanente de la eficiencia, eficacia y efectividad de los procesos, obteniendo información para la toma de acciones que mejoren el desempeño de la empresa.</t>
    </r>
  </si>
  <si>
    <r>
      <rPr>
        <b/>
        <sz val="11"/>
        <rFont val="Calibri"/>
        <family val="2"/>
      </rPr>
      <t>Fortalecimiento de la Tecnología e Información</t>
    </r>
    <r>
      <rPr>
        <sz val="11"/>
        <rFont val="Calibri"/>
        <family val="2"/>
      </rPr>
      <t xml:space="preserve">
Aplicar las tecnologías de la información en procura de la disponibilidad, integridad y accesibilidad de la misma. Igualmente analizar, desarrollar, implementar, mantener y gestionar la tecnología existente y asesorar en la adquisición  de la nueva, que brinde soluciones eficaces a las necesidades.</t>
    </r>
  </si>
  <si>
    <r>
      <t>Gestión del Talento Humano y Seguridad y Salud en el Trabajo</t>
    </r>
    <r>
      <rPr>
        <sz val="11"/>
        <color rgb="FF000000"/>
        <rFont val="Calibri"/>
        <family val="2"/>
      </rPr>
      <t xml:space="preserve">
Desarrollar procesos para atraer, gestionar, desarrollar, motivar y retener a los trabajadores, orientados a lograr mejores resultados de negocio con la colaboración de cada uno de los empleados de manera que se logre la ejecución de la estrategias. 
Igualmente Mejorar las condiciones y el medio ambiente de trabajo, así como la salud en el trabajo, que conlleva la promoción y el mantenimiento del bienestar físico, mental y social de los trabajadores en todas las ocupaciones</t>
    </r>
  </si>
  <si>
    <r>
      <t xml:space="preserve">Seguridad Operacional y Funcional
</t>
    </r>
    <r>
      <rPr>
        <sz val="11"/>
        <rFont val="Calibri"/>
        <family val="2"/>
      </rPr>
      <t>Garantizar la seguridad a los grupos de interés e instalaciones (ciudadanos, transportadores y usuarios en general) y bienes de propiedad de la Terminal de Transporte S.A</t>
    </r>
  </si>
  <si>
    <t>Pérdida de recursos.</t>
  </si>
  <si>
    <t>Búsqueda de un beneficio propio</t>
  </si>
  <si>
    <r>
      <t>Realizar capacitación en lineamientos de historias laborales y Revisión del formato</t>
    </r>
    <r>
      <rPr>
        <sz val="11"/>
        <rFont val="Calibri"/>
        <family val="2"/>
      </rPr>
      <t xml:space="preserve"> GTS -FT03</t>
    </r>
    <r>
      <rPr>
        <sz val="11"/>
        <color theme="1"/>
        <rFont val="Calibri"/>
        <family val="2"/>
      </rPr>
      <t xml:space="preserve"> REQUISITOS VINCULACIÓN DE PERSONAL</t>
    </r>
  </si>
  <si>
    <r>
      <rPr>
        <b/>
        <sz val="11"/>
        <rFont val="Calibri"/>
        <family val="2"/>
      </rPr>
      <t>Gestión Jurídica y Contractual</t>
    </r>
    <r>
      <rPr>
        <sz val="11"/>
        <color theme="1"/>
        <rFont val="Calibri"/>
        <family val="2"/>
      </rPr>
      <t xml:space="preserve">
Garantizar que los procesos de selección de los proveedores y las adquisiciones de bienes y servicios hechas por la Sociedad, cumplan con los principios de la contratación, las normas legales y los requisitos de la organización.
Asimismo, Asesorar, asistir, representar y defender a La Terminal en asuntos jurídicos –administrativos internos y externos relacionados con las actividades desarrolladas</t>
    </r>
  </si>
  <si>
    <t xml:space="preserve">Cada vez que se vaya a realizar una inversión </t>
  </si>
  <si>
    <t xml:space="preserve">Cada vez que se presente un tramite de cobro </t>
  </si>
  <si>
    <t>Cuando se hace el pago</t>
  </si>
  <si>
    <t xml:space="preserve">Restaurar el Backup del equipo afectado </t>
  </si>
  <si>
    <t xml:space="preserve">Tomar acciones disciplinarias </t>
  </si>
  <si>
    <t xml:space="preserve">Realizar sanciones disciplinarias </t>
  </si>
  <si>
    <t>Solicitar el reintegro de los recursos entregados</t>
  </si>
  <si>
    <t>Abrir investigación interna e informar a la Gerencia</t>
  </si>
  <si>
    <t xml:space="preserve">Cuando se apruebe la solicitud </t>
  </si>
  <si>
    <t xml:space="preserve">Socializar y divulgar los protocolos de protección del sistema de video vigilancia  </t>
  </si>
  <si>
    <t>Realizar la socialización de la política de acceso</t>
  </si>
  <si>
    <t>Realizar el contrato de back up en la nube  para los equipos de cómputo</t>
  </si>
  <si>
    <t xml:space="preserve">Una vez al año </t>
  </si>
  <si>
    <t xml:space="preserve">Pérdida de la información para la toma de decisiones </t>
  </si>
  <si>
    <t>Pérdida de documentos o expedientes
Investigaciones penales</t>
  </si>
  <si>
    <t>GERENCIA GENERAL</t>
  </si>
  <si>
    <r>
      <t>Hacer revisión sobre el</t>
    </r>
    <r>
      <rPr>
        <sz val="11"/>
        <rFont val="Calibri"/>
        <family val="2"/>
      </rPr>
      <t xml:space="preserve"> cumplimento de los requisitos legales y contractuales para pago</t>
    </r>
  </si>
  <si>
    <t>Validar previamente cada gasto con el presupuesto autorizado en la resolución de caja menor</t>
  </si>
  <si>
    <t xml:space="preserve">Hacer seguimiento a los procesos a través de la rama judicial y SIPROJWEB mensualmente.
</t>
  </si>
  <si>
    <t xml:space="preserve">Cada vezquese presente una solicitud de caja menor </t>
  </si>
  <si>
    <t>Profesional IV /
Contador</t>
  </si>
  <si>
    <t>Subgerente Jurídico y Profesional asignado</t>
  </si>
  <si>
    <t>Subgerente Jurídico y Profesional II Defensa Judicial</t>
  </si>
  <si>
    <t>Profesional IV de Tesorería</t>
  </si>
  <si>
    <t>Director de Seguridad Operacional /
Profesional III</t>
  </si>
  <si>
    <t>Profesional III /
Operadores de medios tecnológicos</t>
  </si>
  <si>
    <t>Técnico III (Responsable de la Gestión Documental) / Profesional (Abogado) de la Dirección de Recursos Físicos.</t>
  </si>
  <si>
    <t>Periódico</t>
  </si>
  <si>
    <t>SUBGERENCIA DE PLANEACIÓN Y PROYECTOS</t>
  </si>
  <si>
    <t>Elaborar Mapa de Riesgos Anticorrupción de la Terminal de Transportes S.A.</t>
  </si>
  <si>
    <t xml:space="preserve">FECHA DE ELABORACIÓN: </t>
  </si>
  <si>
    <t>ENERO DE 2020</t>
  </si>
  <si>
    <r>
      <t xml:space="preserve">Equipos desatendidos y sin los antivirus actualizados </t>
    </r>
    <r>
      <rPr>
        <sz val="11"/>
        <rFont val="Calibri"/>
        <family val="2"/>
      </rPr>
      <t>(medidas de seguridad de acceso al sistema)</t>
    </r>
  </si>
  <si>
    <r>
      <rPr>
        <b/>
        <sz val="11"/>
        <rFont val="Calibri"/>
        <family val="2"/>
      </rPr>
      <t>Sostenibilidad y Mejora Continua</t>
    </r>
    <r>
      <rPr>
        <sz val="11"/>
        <rFont val="Calibri"/>
        <family val="2"/>
      </rPr>
      <t xml:space="preserve">
Aplicar herramientas de planificación, para definir el contexto estratégico, con criterios de sostenibilidad económica, social, ambiental y de seguridad de la información, fortaleciendo la participación de los grupos de interés, asegurando la productividad y competitividad de La Terminal, de forma sistémica e integral</t>
    </r>
  </si>
  <si>
    <t>Ocultar o manipular información relacionada con la planeación, la inversión, su resultado y metas alcanzados para favorecer a un tercero.</t>
  </si>
  <si>
    <t>Beneficio personal o para favorecer a un tercero
presiones indebidas</t>
  </si>
  <si>
    <t xml:space="preserve">Socialización del Código de Integridad con enfasis en valores
Planeación hará retroalimentación correspondiente al área </t>
  </si>
  <si>
    <t>Subgerencia de Planeación y líderes de procesos</t>
  </si>
  <si>
    <t>Correos enviados a las áreas
registros de asistencia</t>
  </si>
  <si>
    <t>Disciplinario</t>
  </si>
  <si>
    <r>
      <rPr>
        <b/>
        <sz val="11"/>
        <rFont val="Calibri"/>
        <family val="2"/>
      </rPr>
      <t>Gestión Ambiental</t>
    </r>
    <r>
      <rPr>
        <sz val="11"/>
        <rFont val="Calibri"/>
        <family val="2"/>
      </rPr>
      <t xml:space="preserve">
Desarrollar las actividades, planes y programas de gestión ambiental para prevenir y controlar los impactos  ambientales en los procesos en la ejecución de la operación y servicio de La Terminal, de acuerdo con los requisitos y legislación aplicable</t>
    </r>
  </si>
  <si>
    <t>Realizar seguimiento mensual a la ficha de trámites de la Terminal</t>
  </si>
  <si>
    <t>Profesional I Ambiental</t>
  </si>
  <si>
    <t xml:space="preserve">1. Sanciones y multas
2. Pérdida de credibilidad en el seguimiento
3. Toma de malas decisiones </t>
  </si>
  <si>
    <t>Incumplimiento de términos de vencimiento de registros 
Falta de seguimieto sobre el inventario de trámites
Beneficio personal o intención de favorecer a un tercero</t>
  </si>
  <si>
    <t>1. Mantener actualziado el  inventario de los registros necesarios para Gestión Ambiental.
2. Realizar seguimiento al vencimiento de los registro</t>
  </si>
  <si>
    <t>Revisión de las condiciones técnicas, financieras y jurídicas de todos los estudios previos, de manera interdisciplinaria e independiente, por parte de quienes validan el documento del Comité de Contratación y de los trabajadores que ejercen puntos de control.</t>
  </si>
  <si>
    <t xml:space="preserve">1. Auditoría Internas.
2. Informes a la Gerencia
</t>
  </si>
  <si>
    <t xml:space="preserve">1. Actualización del antivirus y de protocolos de seguridad de la información.
2. Revisión periódica de los privilegios de los usuarios.
3. Establecer políticas de contraseña fuerte.
</t>
  </si>
  <si>
    <t>1. Revisión al cumplimiento de la operación por parte del técnico II, mediante uso de recursos tecnológicos.
2. Realizar reuniones mensuales reforzando procesos y procedimientos de la labor.</t>
  </si>
  <si>
    <t xml:space="preserve">Incluir en el formato GTH-FT03 el visto bueno de cumplimiento del perfil con respecto al manual de funciones </t>
  </si>
  <si>
    <t>Formatos y lista de chequeo GTH-FT03</t>
  </si>
  <si>
    <t>Realizar investigación interna de la fltración de la información y trasladar el caso al área Jurídica.</t>
  </si>
  <si>
    <t>Ausencia de procedimientos debidamente formalizados y actualizados e instructivos para elaborar, regular, racionalizar y sistematizar procedimientos</t>
  </si>
  <si>
    <t>Procedimiento</t>
  </si>
  <si>
    <t>Elaborar procedimiento  y/o actualizar información según sea requerido</t>
  </si>
  <si>
    <t>1. Formato cadena de custodia
Recomendación de confidencialidad (SOFT 14)
2. Formato de tratamiento de datos personales (SOFT 5-11 y 12)</t>
  </si>
  <si>
    <t>Seguimiento a los procesos, especialmente a los procesos de Gestión Jurídica y Contractual, por su alta importancia.</t>
  </si>
  <si>
    <t>Continuar con el programa de auditorías.</t>
  </si>
  <si>
    <t>Informes resultados de auditorías</t>
  </si>
  <si>
    <t>Actas de seguimientos con líderes de procesos</t>
  </si>
  <si>
    <t>1. Abrir investigación interna e informar a la Gerencia
2. Tomar los correctivos disciplinarios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</si>
</sst>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</font>
    <font>
      <b/>
      <sz val="14"/>
      <color theme="1"/>
      <name val="Calibri"/>
      <family val="2"/>
    </font>
    <font>
      <b/>
      <i/>
      <sz val="14"/>
      <color theme="1"/>
      <name val="Calibri"/>
      <family val="2"/>
    </font>
    <font>
      <sz val="11"/>
      <name val="Calibri"/>
      <family val="2"/>
    </font>
    <font>
      <b/>
      <i/>
      <sz val="14"/>
      <color rgb="FF993300"/>
      <name val="Calibri"/>
      <family val="2"/>
    </font>
    <font>
      <b/>
      <sz val="9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rgb="FFFF0000"/>
      <name val="Calibri"/>
      <family val="2"/>
    </font>
    <font>
      <b/>
      <sz val="10"/>
      <color theme="1"/>
      <name val="Calibri"/>
      <family val="2"/>
    </font>
    <font>
      <b/>
      <i/>
      <sz val="11"/>
      <color rgb="FF1F497D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b/>
      <i/>
      <sz val="18"/>
      <color theme="1"/>
      <name val="Calibri"/>
      <family val="2"/>
    </font>
    <font>
      <b/>
      <i/>
      <sz val="10"/>
      <color rgb="FF333399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i/>
      <sz val="11"/>
      <color theme="0"/>
      <name val="Calibri"/>
      <family val="2"/>
    </font>
    <font>
      <b/>
      <i/>
      <sz val="24"/>
      <color theme="1"/>
      <name val="Calibri"/>
      <family val="2"/>
    </font>
    <font>
      <b/>
      <i/>
      <sz val="20"/>
      <color theme="1"/>
      <name val="Calibri"/>
      <family val="2"/>
    </font>
    <font>
      <b/>
      <sz val="18"/>
      <color theme="1"/>
      <name val="Calibri"/>
      <family val="2"/>
    </font>
    <font>
      <sz val="8"/>
      <color theme="1"/>
      <name val="Calibri"/>
      <family val="2"/>
    </font>
    <font>
      <b/>
      <i/>
      <sz val="10"/>
      <color rgb="FFFF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7F7F7F"/>
        <bgColor rgb="FF7F7F7F"/>
      </patternFill>
    </fill>
    <fill>
      <patternFill patternType="solid">
        <fgColor rgb="FFD6E3BC"/>
        <bgColor rgb="FFD6E3BC"/>
      </patternFill>
    </fill>
    <fill>
      <patternFill patternType="solid">
        <fgColor rgb="FFC6D9F0"/>
        <bgColor rgb="FFC6D9F0"/>
      </patternFill>
    </fill>
    <fill>
      <patternFill patternType="solid">
        <fgColor rgb="FF548DD4"/>
        <bgColor rgb="FF548DD4"/>
      </patternFill>
    </fill>
    <fill>
      <patternFill patternType="solid">
        <fgColor rgb="FFC2D69B"/>
        <bgColor rgb="FFC2D69B"/>
      </patternFill>
    </fill>
    <fill>
      <patternFill patternType="solid">
        <fgColor rgb="FFFFCC00"/>
        <bgColor rgb="FFFFCC0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DAEEF3"/>
      </patternFill>
    </fill>
  </fills>
  <borders count="7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6" fillId="0" borderId="17"/>
    <xf numFmtId="0" fontId="40" fillId="0" borderId="17"/>
  </cellStyleXfs>
  <cellXfs count="319">
    <xf numFmtId="0" fontId="0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6" xfId="0" applyFont="1" applyBorder="1"/>
    <xf numFmtId="0" fontId="4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8" xfId="0" applyFont="1" applyBorder="1"/>
    <xf numFmtId="0" fontId="9" fillId="0" borderId="4" xfId="0" applyFont="1" applyBorder="1"/>
    <xf numFmtId="0" fontId="9" fillId="0" borderId="3" xfId="0" applyFont="1" applyBorder="1"/>
    <xf numFmtId="0" fontId="9" fillId="0" borderId="5" xfId="0" applyFont="1" applyBorder="1"/>
    <xf numFmtId="0" fontId="9" fillId="0" borderId="0" xfId="0" applyFont="1"/>
    <xf numFmtId="0" fontId="9" fillId="0" borderId="6" xfId="0" applyFont="1" applyBorder="1"/>
    <xf numFmtId="0" fontId="9" fillId="0" borderId="1" xfId="0" applyFont="1" applyBorder="1"/>
    <xf numFmtId="0" fontId="9" fillId="0" borderId="8" xfId="0" applyFont="1" applyBorder="1"/>
    <xf numFmtId="0" fontId="1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readingOrder="1"/>
    </xf>
    <xf numFmtId="0" fontId="14" fillId="0" borderId="0" xfId="0" applyFont="1"/>
    <xf numFmtId="0" fontId="16" fillId="0" borderId="0" xfId="0" applyFont="1" applyAlignment="1">
      <alignment horizontal="left" vertical="center" readingOrder="1"/>
    </xf>
    <xf numFmtId="0" fontId="8" fillId="7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readingOrder="1"/>
    </xf>
    <xf numFmtId="0" fontId="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3" fillId="0" borderId="0" xfId="0" applyFont="1"/>
    <xf numFmtId="0" fontId="0" fillId="8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6" borderId="17" xfId="0" applyFont="1" applyFill="1" applyBorder="1"/>
    <xf numFmtId="0" fontId="0" fillId="2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4" borderId="12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9" borderId="12" xfId="0" applyFont="1" applyFill="1" applyBorder="1" applyAlignment="1">
      <alignment horizontal="center" vertical="center" wrapText="1"/>
    </xf>
    <xf numFmtId="0" fontId="0" fillId="10" borderId="17" xfId="0" applyFont="1" applyFill="1" applyBorder="1"/>
    <xf numFmtId="0" fontId="0" fillId="11" borderId="12" xfId="0" applyFont="1" applyFill="1" applyBorder="1" applyAlignment="1">
      <alignment horizontal="center" vertical="center" wrapText="1"/>
    </xf>
    <xf numFmtId="0" fontId="20" fillId="0" borderId="0" xfId="0" applyFont="1"/>
    <xf numFmtId="0" fontId="0" fillId="3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5" fillId="4" borderId="12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26" fillId="0" borderId="12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18" borderId="23" xfId="1" applyFont="1" applyFill="1" applyBorder="1" applyAlignment="1">
      <alignment horizontal="center" vertical="center"/>
    </xf>
    <xf numFmtId="0" fontId="26" fillId="18" borderId="23" xfId="1" applyFont="1" applyFill="1" applyBorder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/>
    </xf>
    <xf numFmtId="164" fontId="26" fillId="0" borderId="12" xfId="0" applyNumberFormat="1" applyFont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23" xfId="0" applyFont="1" applyBorder="1" applyAlignment="1">
      <alignment vertical="center" wrapText="1"/>
    </xf>
    <xf numFmtId="0" fontId="26" fillId="0" borderId="23" xfId="0" applyFont="1" applyBorder="1" applyAlignment="1">
      <alignment vertical="center"/>
    </xf>
    <xf numFmtId="0" fontId="36" fillId="17" borderId="23" xfId="0" applyFont="1" applyFill="1" applyBorder="1" applyAlignment="1">
      <alignment horizontal="left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164" fontId="26" fillId="0" borderId="19" xfId="0" applyNumberFormat="1" applyFont="1" applyBorder="1" applyAlignment="1">
      <alignment horizontal="center" vertical="center"/>
    </xf>
    <xf numFmtId="0" fontId="36" fillId="0" borderId="23" xfId="0" applyFont="1" applyFill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164" fontId="26" fillId="0" borderId="21" xfId="0" applyNumberFormat="1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5" borderId="29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164" fontId="26" fillId="0" borderId="20" xfId="0" applyNumberFormat="1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/>
    </xf>
    <xf numFmtId="14" fontId="26" fillId="0" borderId="23" xfId="0" applyNumberFormat="1" applyFont="1" applyBorder="1" applyAlignment="1">
      <alignment horizontal="center" vertical="center"/>
    </xf>
    <xf numFmtId="0" fontId="26" fillId="17" borderId="23" xfId="0" applyFont="1" applyFill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 wrapText="1"/>
    </xf>
    <xf numFmtId="0" fontId="26" fillId="0" borderId="3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 wrapText="1"/>
    </xf>
    <xf numFmtId="0" fontId="26" fillId="18" borderId="15" xfId="1" applyFont="1" applyFill="1" applyBorder="1" applyAlignment="1">
      <alignment horizontal="left" vertical="center" wrapText="1"/>
    </xf>
    <xf numFmtId="0" fontId="26" fillId="18" borderId="27" xfId="1" applyFont="1" applyFill="1" applyBorder="1" applyAlignment="1">
      <alignment horizontal="left" vertical="center" wrapText="1"/>
    </xf>
    <xf numFmtId="0" fontId="36" fillId="20" borderId="23" xfId="0" applyFont="1" applyFill="1" applyBorder="1" applyAlignment="1">
      <alignment horizontal="left" vertical="center" wrapText="1"/>
    </xf>
    <xf numFmtId="0" fontId="26" fillId="20" borderId="23" xfId="0" applyFont="1" applyFill="1" applyBorder="1" applyAlignment="1">
      <alignment horizontal="left" vertical="center" wrapText="1"/>
    </xf>
    <xf numFmtId="0" fontId="26" fillId="18" borderId="23" xfId="0" applyFont="1" applyFill="1" applyBorder="1" applyAlignment="1">
      <alignment horizontal="left" vertical="center" wrapText="1"/>
    </xf>
    <xf numFmtId="14" fontId="26" fillId="0" borderId="23" xfId="0" applyNumberFormat="1" applyFont="1" applyBorder="1" applyAlignment="1">
      <alignment horizontal="center" vertical="center" wrapText="1"/>
    </xf>
    <xf numFmtId="0" fontId="36" fillId="17" borderId="23" xfId="0" applyFont="1" applyFill="1" applyBorder="1" applyAlignment="1">
      <alignment horizontal="center" vertical="center" wrapText="1"/>
    </xf>
    <xf numFmtId="0" fontId="26" fillId="17" borderId="23" xfId="0" applyFont="1" applyFill="1" applyBorder="1" applyAlignment="1">
      <alignment horizontal="center" vertical="center" wrapText="1"/>
    </xf>
    <xf numFmtId="0" fontId="26" fillId="17" borderId="23" xfId="0" applyFont="1" applyFill="1" applyBorder="1" applyAlignment="1">
      <alignment vertical="center" wrapText="1"/>
    </xf>
    <xf numFmtId="0" fontId="36" fillId="19" borderId="23" xfId="0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 wrapText="1"/>
    </xf>
    <xf numFmtId="0" fontId="33" fillId="0" borderId="42" xfId="0" applyFont="1" applyFill="1" applyBorder="1" applyAlignment="1">
      <alignment horizontal="center" vertical="center" wrapText="1"/>
    </xf>
    <xf numFmtId="0" fontId="26" fillId="0" borderId="35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5" borderId="51" xfId="0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164" fontId="26" fillId="0" borderId="55" xfId="0" applyNumberFormat="1" applyFont="1" applyBorder="1" applyAlignment="1">
      <alignment horizontal="center" vertical="center"/>
    </xf>
    <xf numFmtId="14" fontId="26" fillId="18" borderId="23" xfId="1" applyNumberFormat="1" applyFont="1" applyFill="1" applyBorder="1" applyAlignment="1">
      <alignment horizontal="center" vertical="center"/>
    </xf>
    <xf numFmtId="0" fontId="26" fillId="18" borderId="58" xfId="1" applyFont="1" applyFill="1" applyBorder="1" applyAlignment="1">
      <alignment horizontal="left" vertical="center" wrapText="1"/>
    </xf>
    <xf numFmtId="0" fontId="26" fillId="18" borderId="51" xfId="1" applyFont="1" applyFill="1" applyBorder="1" applyAlignment="1">
      <alignment horizontal="left"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17" borderId="43" xfId="0" applyFont="1" applyFill="1" applyBorder="1" applyAlignment="1">
      <alignment horizontal="left" vertical="center" wrapText="1"/>
    </xf>
    <xf numFmtId="0" fontId="26" fillId="0" borderId="43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33" fillId="0" borderId="52" xfId="0" applyFont="1" applyFill="1" applyBorder="1" applyAlignment="1">
      <alignment horizontal="center" vertical="center" wrapText="1"/>
    </xf>
    <xf numFmtId="0" fontId="36" fillId="17" borderId="35" xfId="0" applyFont="1" applyFill="1" applyBorder="1" applyAlignment="1">
      <alignment horizontal="left" vertical="center" wrapText="1"/>
    </xf>
    <xf numFmtId="0" fontId="26" fillId="0" borderId="52" xfId="0" applyFont="1" applyBorder="1" applyAlignment="1">
      <alignment horizontal="center" vertical="center"/>
    </xf>
    <xf numFmtId="0" fontId="36" fillId="20" borderId="35" xfId="0" applyFont="1" applyFill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9" xfId="0" applyFont="1" applyBorder="1" applyAlignment="1">
      <alignment horizontal="left" vertical="center" wrapText="1"/>
    </xf>
    <xf numFmtId="0" fontId="33" fillId="0" borderId="0" xfId="0" applyFont="1" applyAlignment="1"/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3" fillId="0" borderId="10" xfId="0" applyFont="1" applyBorder="1"/>
    <xf numFmtId="0" fontId="33" fillId="0" borderId="17" xfId="0" applyFont="1" applyBorder="1"/>
    <xf numFmtId="0" fontId="28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left" vertical="center"/>
    </xf>
    <xf numFmtId="0" fontId="26" fillId="0" borderId="45" xfId="0" applyFont="1" applyBorder="1" applyAlignment="1">
      <alignment horizontal="center" vertical="center" wrapText="1"/>
    </xf>
    <xf numFmtId="14" fontId="26" fillId="0" borderId="45" xfId="0" applyNumberFormat="1" applyFont="1" applyBorder="1" applyAlignment="1">
      <alignment horizontal="center" vertical="center"/>
    </xf>
    <xf numFmtId="0" fontId="36" fillId="17" borderId="31" xfId="0" applyFont="1" applyFill="1" applyBorder="1" applyAlignment="1">
      <alignment horizontal="left" vertical="center" wrapText="1"/>
    </xf>
    <xf numFmtId="0" fontId="36" fillId="17" borderId="26" xfId="0" applyFont="1" applyFill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36" fillId="17" borderId="50" xfId="0" applyFont="1" applyFill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17" borderId="26" xfId="0" applyFont="1" applyFill="1" applyBorder="1" applyAlignment="1">
      <alignment horizontal="left" vertical="center" wrapText="1"/>
    </xf>
    <xf numFmtId="0" fontId="26" fillId="17" borderId="31" xfId="0" applyFont="1" applyFill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17" borderId="50" xfId="0" applyFont="1" applyFill="1" applyBorder="1" applyAlignment="1">
      <alignment horizontal="left" vertical="center" wrapText="1"/>
    </xf>
    <xf numFmtId="0" fontId="26" fillId="0" borderId="54" xfId="0" applyFont="1" applyBorder="1" applyAlignment="1">
      <alignment horizontal="left" vertical="center" wrapText="1"/>
    </xf>
    <xf numFmtId="0" fontId="26" fillId="0" borderId="53" xfId="0" applyFont="1" applyFill="1" applyBorder="1" applyAlignment="1">
      <alignment horizontal="left" vertical="center" wrapText="1"/>
    </xf>
    <xf numFmtId="0" fontId="26" fillId="18" borderId="43" xfId="1" applyFont="1" applyFill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0" xfId="0" applyFont="1"/>
    <xf numFmtId="0" fontId="27" fillId="0" borderId="0" xfId="0" applyFont="1" applyAlignment="1">
      <alignment vertical="center"/>
    </xf>
    <xf numFmtId="0" fontId="26" fillId="0" borderId="0" xfId="0" applyFont="1"/>
    <xf numFmtId="0" fontId="26" fillId="0" borderId="2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17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17" borderId="12" xfId="0" applyFont="1" applyFill="1" applyBorder="1" applyAlignment="1">
      <alignment horizontal="left" vertical="center" wrapText="1"/>
    </xf>
    <xf numFmtId="0" fontId="0" fillId="17" borderId="68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5" borderId="68" xfId="0" applyFont="1" applyFill="1" applyBorder="1" applyAlignment="1">
      <alignment horizontal="center" vertical="center"/>
    </xf>
    <xf numFmtId="0" fontId="0" fillId="17" borderId="69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horizontal="center" vertical="center"/>
    </xf>
    <xf numFmtId="0" fontId="0" fillId="2" borderId="70" xfId="0" applyFont="1" applyFill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0" fontId="39" fillId="17" borderId="12" xfId="0" applyFont="1" applyFill="1" applyBorder="1" applyAlignment="1">
      <alignment horizontal="left" vertical="center" wrapText="1"/>
    </xf>
    <xf numFmtId="14" fontId="0" fillId="0" borderId="12" xfId="0" applyNumberFormat="1" applyFont="1" applyBorder="1" applyAlignment="1">
      <alignment horizontal="center" vertical="center"/>
    </xf>
    <xf numFmtId="0" fontId="0" fillId="0" borderId="68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/>
    </xf>
    <xf numFmtId="0" fontId="0" fillId="0" borderId="68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 wrapText="1"/>
    </xf>
    <xf numFmtId="0" fontId="0" fillId="0" borderId="0" xfId="0" applyFont="1" applyFill="1"/>
    <xf numFmtId="0" fontId="2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33" fillId="0" borderId="42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/>
    </xf>
    <xf numFmtId="0" fontId="26" fillId="0" borderId="38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center" vertical="center"/>
    </xf>
    <xf numFmtId="0" fontId="26" fillId="5" borderId="37" xfId="0" applyFont="1" applyFill="1" applyBorder="1" applyAlignment="1">
      <alignment horizontal="center" vertical="center"/>
    </xf>
    <xf numFmtId="0" fontId="26" fillId="5" borderId="29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left" vertical="center" wrapText="1"/>
    </xf>
    <xf numFmtId="0" fontId="26" fillId="0" borderId="73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 wrapText="1"/>
    </xf>
    <xf numFmtId="0" fontId="26" fillId="0" borderId="47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4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164" fontId="26" fillId="0" borderId="19" xfId="0" applyNumberFormat="1" applyFont="1" applyBorder="1" applyAlignment="1">
      <alignment horizontal="center" vertical="center"/>
    </xf>
    <xf numFmtId="164" fontId="26" fillId="0" borderId="48" xfId="0" applyNumberFormat="1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23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26" fillId="0" borderId="52" xfId="0" applyFont="1" applyBorder="1" applyAlignment="1">
      <alignment horizontal="center" vertical="center" wrapText="1"/>
    </xf>
    <xf numFmtId="0" fontId="26" fillId="2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164" fontId="26" fillId="0" borderId="21" xfId="0" applyNumberFormat="1" applyFont="1" applyBorder="1" applyAlignment="1">
      <alignment horizontal="center" vertical="center"/>
    </xf>
    <xf numFmtId="164" fontId="26" fillId="0" borderId="20" xfId="0" applyNumberFormat="1" applyFont="1" applyBorder="1" applyAlignment="1">
      <alignment horizontal="center" vertical="center"/>
    </xf>
    <xf numFmtId="0" fontId="35" fillId="17" borderId="35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2" fillId="17" borderId="23" xfId="0" applyFont="1" applyFill="1" applyBorder="1" applyAlignment="1">
      <alignment horizontal="center" vertical="center" wrapText="1"/>
    </xf>
    <xf numFmtId="0" fontId="33" fillId="17" borderId="23" xfId="0" applyFont="1" applyFill="1" applyBorder="1" applyAlignment="1">
      <alignment horizontal="center" vertical="center" wrapText="1"/>
    </xf>
    <xf numFmtId="0" fontId="26" fillId="17" borderId="23" xfId="0" applyFont="1" applyFill="1" applyBorder="1" applyAlignment="1">
      <alignment horizontal="center" vertical="center" wrapText="1"/>
    </xf>
    <xf numFmtId="0" fontId="36" fillId="17" borderId="38" xfId="0" applyFont="1" applyFill="1" applyBorder="1" applyAlignment="1">
      <alignment horizontal="left" vertical="center" wrapText="1"/>
    </xf>
    <xf numFmtId="0" fontId="36" fillId="17" borderId="32" xfId="0" applyFont="1" applyFill="1" applyBorder="1" applyAlignment="1">
      <alignment horizontal="left" vertical="center" wrapText="1"/>
    </xf>
    <xf numFmtId="0" fontId="36" fillId="17" borderId="53" xfId="0" applyFont="1" applyFill="1" applyBorder="1" applyAlignment="1">
      <alignment horizontal="left" vertical="center" wrapText="1"/>
    </xf>
    <xf numFmtId="0" fontId="36" fillId="17" borderId="43" xfId="0" applyFont="1" applyFill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36" fillId="17" borderId="35" xfId="0" applyFont="1" applyFill="1" applyBorder="1" applyAlignment="1">
      <alignment horizontal="center" vertical="center" wrapText="1"/>
    </xf>
    <xf numFmtId="0" fontId="36" fillId="17" borderId="23" xfId="0" applyFont="1" applyFill="1" applyBorder="1" applyAlignment="1">
      <alignment horizontal="center" vertical="center" wrapText="1"/>
    </xf>
    <xf numFmtId="0" fontId="36" fillId="17" borderId="23" xfId="0" applyFont="1" applyFill="1" applyBorder="1" applyAlignment="1">
      <alignment horizontal="left" vertical="center" wrapText="1"/>
    </xf>
    <xf numFmtId="0" fontId="26" fillId="17" borderId="23" xfId="0" applyFont="1" applyFill="1" applyBorder="1" applyAlignment="1">
      <alignment horizontal="left" vertical="center" wrapText="1"/>
    </xf>
    <xf numFmtId="0" fontId="26" fillId="17" borderId="43" xfId="0" applyFont="1" applyFill="1" applyBorder="1" applyAlignment="1">
      <alignment horizontal="left" vertical="center" wrapText="1"/>
    </xf>
    <xf numFmtId="0" fontId="26" fillId="17" borderId="31" xfId="0" applyFont="1" applyFill="1" applyBorder="1" applyAlignment="1">
      <alignment horizontal="left" vertical="center" wrapText="1"/>
    </xf>
    <xf numFmtId="0" fontId="26" fillId="17" borderId="32" xfId="0" applyFont="1" applyFill="1" applyBorder="1" applyAlignment="1">
      <alignment horizontal="left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17" borderId="38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3" fillId="0" borderId="0" xfId="0" applyFont="1" applyAlignment="1"/>
    <xf numFmtId="0" fontId="19" fillId="12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18" xfId="0" applyFont="1" applyBorder="1"/>
    <xf numFmtId="0" fontId="19" fillId="9" borderId="25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4" borderId="24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/>
    </xf>
    <xf numFmtId="0" fontId="7" fillId="15" borderId="24" xfId="0" applyFont="1" applyFill="1" applyBorder="1" applyAlignment="1">
      <alignment horizontal="center"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57" xfId="0" applyFont="1" applyBorder="1" applyAlignment="1">
      <alignment horizontal="left" vertical="center" wrapText="1"/>
    </xf>
    <xf numFmtId="0" fontId="26" fillId="0" borderId="43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textRotation="90"/>
    </xf>
    <xf numFmtId="0" fontId="3" fillId="0" borderId="16" xfId="0" applyFont="1" applyBorder="1"/>
    <xf numFmtId="0" fontId="3" fillId="0" borderId="14" xfId="0" applyFont="1" applyBorder="1"/>
    <xf numFmtId="0" fontId="8" fillId="5" borderId="9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10" fillId="6" borderId="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3" fillId="0" borderId="13" xfId="0" applyFont="1" applyBorder="1"/>
    <xf numFmtId="0" fontId="3" fillId="0" borderId="15" xfId="0" applyFont="1" applyBorder="1"/>
    <xf numFmtId="0" fontId="12" fillId="6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1" fillId="16" borderId="11" xfId="0" applyFont="1" applyFill="1" applyBorder="1" applyAlignment="1">
      <alignment horizontal="center" vertical="center" wrapText="1"/>
    </xf>
    <xf numFmtId="0" fontId="22" fillId="16" borderId="2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378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916"/>
  <sheetViews>
    <sheetView tabSelected="1" zoomScale="70" zoomScaleNormal="70" workbookViewId="0">
      <selection activeCell="G24" sqref="G24:G26"/>
    </sheetView>
  </sheetViews>
  <sheetFormatPr baseColWidth="10" defaultColWidth="14.42578125" defaultRowHeight="15" customHeight="1" x14ac:dyDescent="0.25"/>
  <cols>
    <col min="1" max="1" width="24.140625" customWidth="1"/>
    <col min="2" max="2" width="58" customWidth="1"/>
    <col min="3" max="3" width="39.42578125" customWidth="1"/>
    <col min="4" max="4" width="13.7109375" customWidth="1"/>
    <col min="5" max="5" width="14.5703125" customWidth="1"/>
    <col min="6" max="6" width="41.140625" customWidth="1"/>
    <col min="7" max="7" width="44.42578125" customWidth="1"/>
    <col min="8" max="8" width="17.42578125" customWidth="1"/>
    <col min="9" max="10" width="14.5703125" customWidth="1"/>
    <col min="11" max="11" width="19.140625" customWidth="1"/>
    <col min="12" max="12" width="59.85546875" customWidth="1"/>
    <col min="13" max="13" width="13.85546875" customWidth="1"/>
    <col min="14" max="14" width="15.28515625" customWidth="1"/>
    <col min="15" max="15" width="15" customWidth="1"/>
    <col min="16" max="16" width="15.140625" customWidth="1"/>
    <col min="17" max="17" width="15.5703125" customWidth="1"/>
    <col min="18" max="18" width="13.7109375" customWidth="1"/>
    <col min="19" max="19" width="14.85546875" customWidth="1"/>
    <col min="20" max="20" width="11.42578125" customWidth="1"/>
    <col min="21" max="21" width="18.7109375" customWidth="1"/>
    <col min="22" max="22" width="23.85546875" customWidth="1"/>
    <col min="23" max="23" width="62.28515625" customWidth="1"/>
    <col min="24" max="24" width="29.7109375" customWidth="1"/>
    <col min="25" max="25" width="29.140625" customWidth="1"/>
    <col min="26" max="26" width="17.85546875" style="23" customWidth="1"/>
    <col min="27" max="27" width="17.7109375" style="23" customWidth="1"/>
    <col min="28" max="28" width="35.5703125" customWidth="1"/>
    <col min="29" max="29" width="41.7109375" customWidth="1"/>
    <col min="30" max="30" width="25.7109375" customWidth="1"/>
    <col min="31" max="70" width="11.42578125" customWidth="1"/>
    <col min="71" max="71" width="13.7109375" customWidth="1"/>
    <col min="72" max="74" width="11.42578125" customWidth="1"/>
    <col min="75" max="75" width="12.5703125" customWidth="1"/>
    <col min="76" max="76" width="11.42578125" customWidth="1"/>
    <col min="77" max="77" width="24.140625" customWidth="1"/>
  </cols>
  <sheetData>
    <row r="1" spans="1:77" s="57" customFormat="1" ht="1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7"/>
      <c r="AA1" s="137"/>
      <c r="AB1" s="136"/>
      <c r="AC1" s="136"/>
      <c r="AD1" s="136"/>
    </row>
    <row r="2" spans="1:77" s="57" customFormat="1" ht="15" hidden="1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7"/>
      <c r="AA2" s="137"/>
      <c r="AB2" s="136"/>
      <c r="AC2" s="136"/>
      <c r="AD2" s="136"/>
    </row>
    <row r="3" spans="1:77" hidden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7"/>
      <c r="AA3" s="137"/>
      <c r="AB3" s="138"/>
      <c r="AC3" s="138"/>
      <c r="AD3" s="138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1:77" hidden="1" x14ac:dyDescent="0.25">
      <c r="A4" s="139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7"/>
      <c r="AA4" s="137"/>
      <c r="AB4" s="138"/>
      <c r="AC4" s="138"/>
      <c r="AD4" s="138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77" s="57" customFormat="1" hidden="1" x14ac:dyDescent="0.25">
      <c r="A5" s="140" t="s">
        <v>330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7"/>
      <c r="AA5" s="137"/>
      <c r="AB5" s="138"/>
      <c r="AC5" s="138"/>
      <c r="AD5" s="138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</row>
    <row r="6" spans="1:77" hidden="1" x14ac:dyDescent="0.25">
      <c r="A6" s="138" t="s">
        <v>13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7"/>
      <c r="AA6" s="137"/>
      <c r="AB6" s="138"/>
      <c r="AC6" s="138"/>
      <c r="AD6" s="138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</row>
    <row r="7" spans="1:77" hidden="1" x14ac:dyDescent="0.25">
      <c r="A7" s="138" t="s">
        <v>16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7"/>
      <c r="AA7" s="137"/>
      <c r="AB7" s="138"/>
      <c r="AC7" s="138"/>
      <c r="AD7" s="138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</row>
    <row r="8" spans="1:77" hidden="1" x14ac:dyDescent="0.25">
      <c r="A8" s="138" t="s">
        <v>20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7"/>
      <c r="AA8" s="137"/>
      <c r="AB8" s="138"/>
      <c r="AC8" s="138"/>
      <c r="AD8" s="138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</row>
    <row r="9" spans="1:77" hidden="1" x14ac:dyDescent="0.25">
      <c r="A9" s="138" t="s">
        <v>24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7"/>
      <c r="AA9" s="137"/>
      <c r="AB9" s="138"/>
      <c r="AC9" s="138"/>
      <c r="AD9" s="138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</row>
    <row r="10" spans="1:77" hidden="1" x14ac:dyDescent="0.25">
      <c r="A10" s="138" t="s">
        <v>27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7"/>
      <c r="AA10" s="137"/>
      <c r="AB10" s="138"/>
      <c r="AC10" s="138"/>
      <c r="AD10" s="138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</row>
    <row r="11" spans="1:77" hidden="1" x14ac:dyDescent="0.25">
      <c r="A11" s="138" t="s">
        <v>32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7"/>
      <c r="AA11" s="137"/>
      <c r="AB11" s="138"/>
      <c r="AC11" s="138"/>
      <c r="AD11" s="138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</row>
    <row r="12" spans="1:77" hidden="1" x14ac:dyDescent="0.25">
      <c r="A12" s="138" t="s">
        <v>38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7"/>
      <c r="AA12" s="137"/>
      <c r="AB12" s="138"/>
      <c r="AC12" s="138"/>
      <c r="AD12" s="138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hidden="1" x14ac:dyDescent="0.25">
      <c r="A13" s="138" t="s">
        <v>45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7"/>
      <c r="AA13" s="137"/>
      <c r="AB13" s="138"/>
      <c r="AC13" s="138"/>
      <c r="AD13" s="138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hidden="1" x14ac:dyDescent="0.25">
      <c r="A14" s="138" t="s">
        <v>49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7"/>
      <c r="AA14" s="137"/>
      <c r="AB14" s="138"/>
      <c r="AC14" s="138"/>
      <c r="AD14" s="138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hidden="1" x14ac:dyDescent="0.25">
      <c r="A15" s="138" t="s">
        <v>57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7"/>
      <c r="AA15" s="137"/>
      <c r="AB15" s="138"/>
      <c r="AC15" s="138"/>
      <c r="AD15" s="138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hidden="1" x14ac:dyDescent="0.25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7"/>
      <c r="AA16" s="137"/>
      <c r="AB16" s="138"/>
      <c r="AC16" s="138"/>
      <c r="AD16" s="138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ht="18.75" hidden="1" customHeight="1" x14ac:dyDescent="0.25">
      <c r="A17" s="138"/>
      <c r="B17" s="260" t="s">
        <v>66</v>
      </c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138"/>
      <c r="AD17" s="138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 t="s">
        <v>69</v>
      </c>
      <c r="BT17" s="2" t="s">
        <v>70</v>
      </c>
      <c r="BU17" s="23">
        <v>1</v>
      </c>
      <c r="BV17" s="23">
        <v>1</v>
      </c>
      <c r="BW17" s="23" t="s">
        <v>71</v>
      </c>
      <c r="BX17" s="23" t="s">
        <v>73</v>
      </c>
      <c r="BY17" s="42" t="s">
        <v>74</v>
      </c>
    </row>
    <row r="18" spans="1:77" ht="21" customHeight="1" x14ac:dyDescent="0.25">
      <c r="A18" s="138"/>
      <c r="B18" s="171" t="s">
        <v>76</v>
      </c>
      <c r="C18" s="172" t="s">
        <v>343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7"/>
      <c r="AA18" s="137"/>
      <c r="AB18" s="138"/>
      <c r="AC18" s="138"/>
      <c r="AD18" s="138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 t="s">
        <v>80</v>
      </c>
      <c r="BT18" s="2" t="s">
        <v>81</v>
      </c>
      <c r="BU18" s="23">
        <v>2</v>
      </c>
      <c r="BV18" s="23">
        <v>2</v>
      </c>
      <c r="BW18" s="23" t="s">
        <v>82</v>
      </c>
      <c r="BX18" s="23" t="s">
        <v>83</v>
      </c>
      <c r="BY18" s="42" t="s">
        <v>84</v>
      </c>
    </row>
    <row r="19" spans="1:77" ht="21" customHeight="1" x14ac:dyDescent="0.25">
      <c r="A19" s="138"/>
      <c r="B19" s="171" t="s">
        <v>85</v>
      </c>
      <c r="C19" s="138" t="s">
        <v>344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7"/>
      <c r="AA19" s="137"/>
      <c r="AB19" s="138"/>
      <c r="AC19" s="138"/>
      <c r="AD19" s="138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 t="s">
        <v>87</v>
      </c>
      <c r="BT19" s="2"/>
      <c r="BU19" s="23">
        <v>3</v>
      </c>
      <c r="BV19" s="23">
        <v>3</v>
      </c>
      <c r="BW19" s="23" t="s">
        <v>88</v>
      </c>
      <c r="BX19" s="23" t="s">
        <v>89</v>
      </c>
      <c r="BY19" s="42" t="s">
        <v>90</v>
      </c>
    </row>
    <row r="20" spans="1:77" ht="21" customHeight="1" x14ac:dyDescent="0.25">
      <c r="A20" s="2"/>
      <c r="B20" s="173" t="s">
        <v>345</v>
      </c>
      <c r="C20" s="174" t="s">
        <v>346</v>
      </c>
      <c r="D20" s="48" t="s">
        <v>91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 t="s">
        <v>94</v>
      </c>
      <c r="BT20" s="2"/>
      <c r="BU20" s="23">
        <v>4</v>
      </c>
      <c r="BV20" s="23">
        <v>4</v>
      </c>
      <c r="BW20" s="23" t="s">
        <v>95</v>
      </c>
      <c r="BX20" s="23"/>
      <c r="BY20" s="42" t="s">
        <v>96</v>
      </c>
    </row>
    <row r="21" spans="1:77" s="198" customFormat="1" ht="36" customHeight="1" thickBot="1" x14ac:dyDescent="0.3">
      <c r="A21" s="194"/>
      <c r="B21" s="194"/>
      <c r="C21" s="194"/>
      <c r="D21" s="194"/>
      <c r="E21" s="194"/>
      <c r="F21" s="194"/>
      <c r="G21" s="194"/>
      <c r="H21" s="269"/>
      <c r="I21" s="269"/>
      <c r="J21" s="194"/>
      <c r="K21" s="194"/>
      <c r="L21" s="194"/>
      <c r="M21" s="195"/>
      <c r="N21" s="194"/>
      <c r="O21" s="195"/>
      <c r="P21" s="194"/>
      <c r="Q21" s="194"/>
      <c r="R21" s="194"/>
      <c r="S21" s="194"/>
      <c r="T21" s="194"/>
      <c r="U21" s="194"/>
      <c r="V21" s="270"/>
      <c r="W21" s="270"/>
      <c r="X21" s="270"/>
      <c r="Y21" s="270"/>
      <c r="Z21" s="270"/>
      <c r="AA21" s="270"/>
      <c r="AB21" s="270"/>
      <c r="AC21" s="270"/>
      <c r="AD21" s="270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6"/>
      <c r="BV21" s="196"/>
      <c r="BW21" s="196"/>
      <c r="BX21" s="194"/>
      <c r="BY21" s="197"/>
    </row>
    <row r="22" spans="1:77" ht="33.75" customHeight="1" thickBot="1" x14ac:dyDescent="0.3">
      <c r="A22" s="262" t="s">
        <v>97</v>
      </c>
      <c r="B22" s="263"/>
      <c r="C22" s="263"/>
      <c r="D22" s="263"/>
      <c r="E22" s="263"/>
      <c r="F22" s="263"/>
      <c r="G22" s="264"/>
      <c r="H22" s="265" t="s">
        <v>98</v>
      </c>
      <c r="I22" s="263"/>
      <c r="J22" s="263"/>
      <c r="K22" s="264"/>
      <c r="L22" s="266" t="s">
        <v>99</v>
      </c>
      <c r="M22" s="263"/>
      <c r="N22" s="263"/>
      <c r="O22" s="263"/>
      <c r="P22" s="263"/>
      <c r="Q22" s="263"/>
      <c r="R22" s="264"/>
      <c r="S22" s="267" t="s">
        <v>100</v>
      </c>
      <c r="T22" s="263"/>
      <c r="U22" s="264"/>
      <c r="V22" s="268" t="s">
        <v>101</v>
      </c>
      <c r="W22" s="263"/>
      <c r="X22" s="263"/>
      <c r="Y22" s="263"/>
      <c r="Z22" s="263"/>
      <c r="AA22" s="263"/>
      <c r="AB22" s="264"/>
      <c r="AC22" s="271" t="s">
        <v>102</v>
      </c>
      <c r="AD22" s="264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 t="s">
        <v>105</v>
      </c>
      <c r="BT22" s="2"/>
      <c r="BU22" s="2"/>
      <c r="BV22" s="2"/>
      <c r="BW22" s="2"/>
      <c r="BX22" s="2"/>
      <c r="BY22" s="2"/>
    </row>
    <row r="23" spans="1:77" ht="90" customHeight="1" x14ac:dyDescent="0.25">
      <c r="A23" s="108" t="s">
        <v>106</v>
      </c>
      <c r="B23" s="109" t="s">
        <v>108</v>
      </c>
      <c r="C23" s="110" t="s">
        <v>111</v>
      </c>
      <c r="D23" s="109" t="s">
        <v>113</v>
      </c>
      <c r="E23" s="109" t="s">
        <v>114</v>
      </c>
      <c r="F23" s="110" t="s">
        <v>115</v>
      </c>
      <c r="G23" s="111" t="s">
        <v>116</v>
      </c>
      <c r="H23" s="141" t="s">
        <v>12</v>
      </c>
      <c r="I23" s="142" t="s">
        <v>1</v>
      </c>
      <c r="J23" s="142" t="s">
        <v>120</v>
      </c>
      <c r="K23" s="143" t="s">
        <v>122</v>
      </c>
      <c r="L23" s="144" t="s">
        <v>123</v>
      </c>
      <c r="M23" s="145" t="s">
        <v>125</v>
      </c>
      <c r="N23" s="145" t="s">
        <v>126</v>
      </c>
      <c r="O23" s="145" t="s">
        <v>127</v>
      </c>
      <c r="P23" s="145" t="s">
        <v>128</v>
      </c>
      <c r="Q23" s="145" t="s">
        <v>129</v>
      </c>
      <c r="R23" s="146" t="s">
        <v>130</v>
      </c>
      <c r="S23" s="147" t="s">
        <v>131</v>
      </c>
      <c r="T23" s="148" t="s">
        <v>132</v>
      </c>
      <c r="U23" s="149" t="s">
        <v>104</v>
      </c>
      <c r="V23" s="150" t="s">
        <v>101</v>
      </c>
      <c r="W23" s="145" t="s">
        <v>133</v>
      </c>
      <c r="X23" s="142" t="s">
        <v>134</v>
      </c>
      <c r="Y23" s="145" t="s">
        <v>135</v>
      </c>
      <c r="Z23" s="145" t="s">
        <v>136</v>
      </c>
      <c r="AA23" s="145" t="s">
        <v>137</v>
      </c>
      <c r="AB23" s="151" t="s">
        <v>138</v>
      </c>
      <c r="AC23" s="152" t="s">
        <v>139</v>
      </c>
      <c r="AD23" s="153" t="s">
        <v>140</v>
      </c>
      <c r="AE23" s="55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ht="83.25" customHeight="1" x14ac:dyDescent="0.25">
      <c r="A24" s="130" t="s">
        <v>4</v>
      </c>
      <c r="B24" s="239" t="s">
        <v>309</v>
      </c>
      <c r="C24" s="249" t="s">
        <v>141</v>
      </c>
      <c r="D24" s="114" t="s">
        <v>105</v>
      </c>
      <c r="E24" s="114" t="s">
        <v>70</v>
      </c>
      <c r="F24" s="131" t="s">
        <v>142</v>
      </c>
      <c r="G24" s="246" t="s">
        <v>143</v>
      </c>
      <c r="H24" s="80">
        <v>3</v>
      </c>
      <c r="I24" s="81">
        <v>2</v>
      </c>
      <c r="J24" s="81">
        <f t="shared" ref="J24:J31" si="0">H24*I24</f>
        <v>6</v>
      </c>
      <c r="K24" s="82" t="str">
        <f t="shared" ref="K24:K31" si="1">IF(AND(J24&gt;=1,J24&lt;=3),"BAJO",IF(AND(J24&gt;3,J24&lt;=7),"MODERADO",IF(AND(J24&gt;7,J24&lt;=14),"ALTO",IF(AND(J24&gt;14,J24&lt;=25),"EXTREMO","Validar Nivel"))))</f>
        <v>MODERADO</v>
      </c>
      <c r="L24" s="244" t="s">
        <v>144</v>
      </c>
      <c r="M24" s="81" t="s">
        <v>71</v>
      </c>
      <c r="N24" s="77" t="str">
        <f t="shared" ref="N24:N31" si="2">IF(M24="Preventivo","4",IF(M24="Correctivo","3",IF(M24="Detectivo","2",IF(M24="Inexistente","1"))))</f>
        <v>4</v>
      </c>
      <c r="O24" s="81" t="s">
        <v>73</v>
      </c>
      <c r="P24" s="81" t="str">
        <f t="shared" ref="P24:P31" si="3">IF(O24="Permanente","3",IF(O24="Periodico","2",IF(O24="Ocasional","1")))</f>
        <v>3</v>
      </c>
      <c r="Q24" s="81">
        <f t="shared" ref="Q24:Q31" si="4">N24*P24</f>
        <v>12</v>
      </c>
      <c r="R24" s="83" t="str">
        <f t="shared" ref="R24:R31" si="5">IF(Q24=1,"INEXISTENTE",IF(AND(Q24&gt;=2,Q24&lt;=4),"BAJA",IF(AND(Q24&gt;4,Q24&lt;=8),"MEDIA",IF(Q24&gt;8,"ALTO"))))</f>
        <v>ALTO</v>
      </c>
      <c r="S24" s="80" t="str">
        <f t="shared" ref="S24:S31" si="6">IF(R24="INEXISTENTE","1",IF(R24="BAJA","2",IF(R24="MEDIA","3",IF(R24="ALTO","4"))))</f>
        <v>4</v>
      </c>
      <c r="T24" s="84">
        <f t="shared" ref="T24:T31" si="7">J24/S24</f>
        <v>1.5</v>
      </c>
      <c r="U24" s="83" t="str">
        <f t="shared" ref="U24:U31" si="8">IF(AND(T24&gt;0,T24&lt;=2),"BAJO",IF(AND(T24&gt;2,T24&lt;=6),"MODERADO",IF(AND(T24&gt;7,T24&lt;=13),"ALTO",IF(T24&gt;13,"EXTREMO"))))</f>
        <v>BAJO</v>
      </c>
      <c r="V24" s="132" t="s">
        <v>90</v>
      </c>
      <c r="W24" s="133" t="s">
        <v>197</v>
      </c>
      <c r="X24" s="86" t="s">
        <v>193</v>
      </c>
      <c r="Y24" s="86" t="s">
        <v>242</v>
      </c>
      <c r="Z24" s="115">
        <v>43831</v>
      </c>
      <c r="AA24" s="115">
        <v>44196</v>
      </c>
      <c r="AB24" s="168" t="s">
        <v>366</v>
      </c>
      <c r="AC24" s="134" t="s">
        <v>319</v>
      </c>
      <c r="AD24" s="135" t="s">
        <v>244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ht="85.5" customHeight="1" x14ac:dyDescent="0.25">
      <c r="A25" s="112" t="s">
        <v>4</v>
      </c>
      <c r="B25" s="240"/>
      <c r="C25" s="250"/>
      <c r="D25" s="76" t="s">
        <v>105</v>
      </c>
      <c r="E25" s="76" t="s">
        <v>70</v>
      </c>
      <c r="F25" s="248" t="s">
        <v>191</v>
      </c>
      <c r="G25" s="247"/>
      <c r="H25" s="67">
        <v>3</v>
      </c>
      <c r="I25" s="58">
        <v>3</v>
      </c>
      <c r="J25" s="58">
        <f t="shared" si="0"/>
        <v>9</v>
      </c>
      <c r="K25" s="63" t="str">
        <f t="shared" si="1"/>
        <v>ALTO</v>
      </c>
      <c r="L25" s="244"/>
      <c r="M25" s="58" t="s">
        <v>71</v>
      </c>
      <c r="N25" s="72" t="str">
        <f t="shared" si="2"/>
        <v>4</v>
      </c>
      <c r="O25" s="81" t="s">
        <v>73</v>
      </c>
      <c r="P25" s="77" t="str">
        <f t="shared" si="3"/>
        <v>3</v>
      </c>
      <c r="Q25" s="77">
        <f t="shared" si="4"/>
        <v>12</v>
      </c>
      <c r="R25" s="83" t="str">
        <f t="shared" si="5"/>
        <v>ALTO</v>
      </c>
      <c r="S25" s="59" t="str">
        <f t="shared" si="6"/>
        <v>4</v>
      </c>
      <c r="T25" s="64">
        <f t="shared" si="7"/>
        <v>2.25</v>
      </c>
      <c r="U25" s="78" t="str">
        <f t="shared" si="8"/>
        <v>MODERADO</v>
      </c>
      <c r="V25" s="66" t="s">
        <v>90</v>
      </c>
      <c r="W25" s="100" t="s">
        <v>198</v>
      </c>
      <c r="X25" s="85" t="s">
        <v>192</v>
      </c>
      <c r="Y25" s="85" t="s">
        <v>242</v>
      </c>
      <c r="Z25" s="89">
        <v>43831</v>
      </c>
      <c r="AA25" s="89">
        <v>44196</v>
      </c>
      <c r="AB25" s="126" t="s">
        <v>245</v>
      </c>
      <c r="AC25" s="93" t="s">
        <v>319</v>
      </c>
      <c r="AD25" s="94" t="s">
        <v>244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ht="85.5" customHeight="1" x14ac:dyDescent="0.25">
      <c r="A26" s="112" t="s">
        <v>4</v>
      </c>
      <c r="B26" s="240"/>
      <c r="C26" s="250"/>
      <c r="D26" s="76" t="s">
        <v>105</v>
      </c>
      <c r="E26" s="76" t="s">
        <v>70</v>
      </c>
      <c r="F26" s="248"/>
      <c r="G26" s="247"/>
      <c r="H26" s="59">
        <v>3</v>
      </c>
      <c r="I26" s="58">
        <v>2</v>
      </c>
      <c r="J26" s="58">
        <f t="shared" si="0"/>
        <v>6</v>
      </c>
      <c r="K26" s="63" t="str">
        <f t="shared" si="1"/>
        <v>MODERADO</v>
      </c>
      <c r="L26" s="245"/>
      <c r="M26" s="58" t="s">
        <v>71</v>
      </c>
      <c r="N26" s="58" t="str">
        <f t="shared" si="2"/>
        <v>4</v>
      </c>
      <c r="O26" s="58" t="s">
        <v>342</v>
      </c>
      <c r="P26" s="58" t="str">
        <f>IF(O26="Permanente","3",IF(O26="Periódico","2",IF(O26="Ocasional","1")))</f>
        <v>2</v>
      </c>
      <c r="Q26" s="58">
        <f t="shared" si="4"/>
        <v>8</v>
      </c>
      <c r="R26" s="83" t="str">
        <f t="shared" si="5"/>
        <v>MEDIA</v>
      </c>
      <c r="S26" s="73" t="str">
        <f t="shared" si="6"/>
        <v>3</v>
      </c>
      <c r="T26" s="79">
        <f t="shared" si="7"/>
        <v>2</v>
      </c>
      <c r="U26" s="65" t="str">
        <f t="shared" si="8"/>
        <v>BAJO</v>
      </c>
      <c r="V26" s="66" t="s">
        <v>90</v>
      </c>
      <c r="W26" s="100" t="s">
        <v>246</v>
      </c>
      <c r="X26" s="85" t="s">
        <v>193</v>
      </c>
      <c r="Y26" s="85" t="s">
        <v>242</v>
      </c>
      <c r="Z26" s="89">
        <v>43831</v>
      </c>
      <c r="AA26" s="89">
        <v>44196</v>
      </c>
      <c r="AB26" s="126" t="s">
        <v>365</v>
      </c>
      <c r="AC26" s="93" t="s">
        <v>247</v>
      </c>
      <c r="AD26" s="94" t="s">
        <v>248</v>
      </c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ht="72.75" customHeight="1" x14ac:dyDescent="0.25">
      <c r="A27" s="112" t="s">
        <v>4</v>
      </c>
      <c r="B27" s="240"/>
      <c r="C27" s="250" t="s">
        <v>145</v>
      </c>
      <c r="D27" s="76" t="s">
        <v>105</v>
      </c>
      <c r="E27" s="76" t="s">
        <v>70</v>
      </c>
      <c r="F27" s="251" t="s">
        <v>146</v>
      </c>
      <c r="G27" s="247" t="s">
        <v>147</v>
      </c>
      <c r="H27" s="59">
        <v>3</v>
      </c>
      <c r="I27" s="58">
        <v>4</v>
      </c>
      <c r="J27" s="58">
        <f t="shared" si="0"/>
        <v>12</v>
      </c>
      <c r="K27" s="63" t="str">
        <f t="shared" si="1"/>
        <v>ALTO</v>
      </c>
      <c r="L27" s="157" t="s">
        <v>148</v>
      </c>
      <c r="M27" s="58" t="s">
        <v>71</v>
      </c>
      <c r="N27" s="58" t="str">
        <f t="shared" si="2"/>
        <v>4</v>
      </c>
      <c r="O27" s="58" t="s">
        <v>73</v>
      </c>
      <c r="P27" s="81" t="str">
        <f t="shared" si="3"/>
        <v>3</v>
      </c>
      <c r="Q27" s="81">
        <f t="shared" si="4"/>
        <v>12</v>
      </c>
      <c r="R27" s="83" t="str">
        <f t="shared" si="5"/>
        <v>ALTO</v>
      </c>
      <c r="S27" s="71" t="str">
        <f t="shared" si="6"/>
        <v>4</v>
      </c>
      <c r="T27" s="74">
        <f t="shared" si="7"/>
        <v>3</v>
      </c>
      <c r="U27" s="65" t="str">
        <f t="shared" si="8"/>
        <v>MODERADO</v>
      </c>
      <c r="V27" s="66" t="s">
        <v>90</v>
      </c>
      <c r="W27" s="101" t="s">
        <v>199</v>
      </c>
      <c r="X27" s="85" t="s">
        <v>195</v>
      </c>
      <c r="Y27" s="85" t="s">
        <v>249</v>
      </c>
      <c r="Z27" s="89">
        <v>43981</v>
      </c>
      <c r="AA27" s="89">
        <v>44165</v>
      </c>
      <c r="AB27" s="126" t="s">
        <v>250</v>
      </c>
      <c r="AC27" s="93" t="s">
        <v>319</v>
      </c>
      <c r="AD27" s="94" t="s">
        <v>244</v>
      </c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ht="68.25" customHeight="1" x14ac:dyDescent="0.25">
      <c r="A28" s="112" t="s">
        <v>4</v>
      </c>
      <c r="B28" s="240"/>
      <c r="C28" s="250"/>
      <c r="D28" s="76" t="s">
        <v>105</v>
      </c>
      <c r="E28" s="76" t="s">
        <v>70</v>
      </c>
      <c r="F28" s="251"/>
      <c r="G28" s="247"/>
      <c r="H28" s="59">
        <v>4</v>
      </c>
      <c r="I28" s="58">
        <v>3</v>
      </c>
      <c r="J28" s="58">
        <f t="shared" si="0"/>
        <v>12</v>
      </c>
      <c r="K28" s="63" t="str">
        <f t="shared" si="1"/>
        <v>ALTO</v>
      </c>
      <c r="L28" s="158" t="s">
        <v>149</v>
      </c>
      <c r="M28" s="60" t="s">
        <v>71</v>
      </c>
      <c r="N28" s="58" t="str">
        <f t="shared" si="2"/>
        <v>4</v>
      </c>
      <c r="O28" s="58" t="s">
        <v>342</v>
      </c>
      <c r="P28" s="58" t="str">
        <f>IF(O28="Permanente","3",IF(O28="Periódico","2",IF(O28="Ocasional","1")))</f>
        <v>2</v>
      </c>
      <c r="Q28" s="58">
        <f t="shared" si="4"/>
        <v>8</v>
      </c>
      <c r="R28" s="83" t="str">
        <f t="shared" si="5"/>
        <v>MEDIA</v>
      </c>
      <c r="S28" s="71" t="str">
        <f t="shared" si="6"/>
        <v>3</v>
      </c>
      <c r="T28" s="64">
        <f t="shared" si="7"/>
        <v>4</v>
      </c>
      <c r="U28" s="65" t="str">
        <f t="shared" si="8"/>
        <v>MODERADO</v>
      </c>
      <c r="V28" s="66" t="s">
        <v>90</v>
      </c>
      <c r="W28" s="102" t="s">
        <v>251</v>
      </c>
      <c r="X28" s="85" t="s">
        <v>194</v>
      </c>
      <c r="Y28" s="85" t="s">
        <v>249</v>
      </c>
      <c r="Z28" s="89">
        <v>43981</v>
      </c>
      <c r="AA28" s="89">
        <v>44165</v>
      </c>
      <c r="AB28" s="126" t="s">
        <v>252</v>
      </c>
      <c r="AC28" s="93" t="s">
        <v>319</v>
      </c>
      <c r="AD28" s="94" t="s">
        <v>244</v>
      </c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ht="50.25" customHeight="1" x14ac:dyDescent="0.25">
      <c r="A29" s="112" t="s">
        <v>4</v>
      </c>
      <c r="B29" s="240"/>
      <c r="C29" s="250"/>
      <c r="D29" s="76" t="s">
        <v>105</v>
      </c>
      <c r="E29" s="76" t="s">
        <v>70</v>
      </c>
      <c r="F29" s="251"/>
      <c r="G29" s="247"/>
      <c r="H29" s="59">
        <v>3</v>
      </c>
      <c r="I29" s="58">
        <v>4</v>
      </c>
      <c r="J29" s="58">
        <f t="shared" si="0"/>
        <v>12</v>
      </c>
      <c r="K29" s="63" t="str">
        <f t="shared" si="1"/>
        <v>ALTO</v>
      </c>
      <c r="L29" s="159" t="s">
        <v>150</v>
      </c>
      <c r="M29" s="58" t="s">
        <v>82</v>
      </c>
      <c r="N29" s="58" t="str">
        <f t="shared" si="2"/>
        <v>3</v>
      </c>
      <c r="O29" s="58" t="s">
        <v>89</v>
      </c>
      <c r="P29" s="58" t="str">
        <f t="shared" si="3"/>
        <v>1</v>
      </c>
      <c r="Q29" s="58">
        <f t="shared" si="4"/>
        <v>3</v>
      </c>
      <c r="R29" s="83" t="str">
        <f t="shared" si="5"/>
        <v>BAJA</v>
      </c>
      <c r="S29" s="71" t="str">
        <f t="shared" si="6"/>
        <v>2</v>
      </c>
      <c r="T29" s="64">
        <f t="shared" si="7"/>
        <v>6</v>
      </c>
      <c r="U29" s="65" t="str">
        <f t="shared" si="8"/>
        <v>MODERADO</v>
      </c>
      <c r="V29" s="66" t="s">
        <v>90</v>
      </c>
      <c r="W29" s="101" t="s">
        <v>200</v>
      </c>
      <c r="X29" s="85" t="s">
        <v>196</v>
      </c>
      <c r="Y29" s="76" t="s">
        <v>73</v>
      </c>
      <c r="Z29" s="76" t="s">
        <v>73</v>
      </c>
      <c r="AA29" s="76" t="s">
        <v>73</v>
      </c>
      <c r="AB29" s="128" t="s">
        <v>244</v>
      </c>
      <c r="AC29" s="93" t="s">
        <v>319</v>
      </c>
      <c r="AD29" s="94" t="s">
        <v>244</v>
      </c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ht="71.25" customHeight="1" x14ac:dyDescent="0.25">
      <c r="A30" s="112" t="s">
        <v>4</v>
      </c>
      <c r="B30" s="240"/>
      <c r="C30" s="104" t="s">
        <v>151</v>
      </c>
      <c r="D30" s="76" t="s">
        <v>105</v>
      </c>
      <c r="E30" s="76" t="s">
        <v>70</v>
      </c>
      <c r="F30" s="251" t="s">
        <v>152</v>
      </c>
      <c r="G30" s="247" t="s">
        <v>153</v>
      </c>
      <c r="H30" s="59">
        <v>3</v>
      </c>
      <c r="I30" s="58">
        <v>4</v>
      </c>
      <c r="J30" s="58">
        <f t="shared" si="0"/>
        <v>12</v>
      </c>
      <c r="K30" s="63" t="str">
        <f t="shared" si="1"/>
        <v>ALTO</v>
      </c>
      <c r="L30" s="160" t="s">
        <v>154</v>
      </c>
      <c r="M30" s="58" t="s">
        <v>71</v>
      </c>
      <c r="N30" s="81" t="str">
        <f t="shared" si="2"/>
        <v>4</v>
      </c>
      <c r="O30" s="81" t="s">
        <v>342</v>
      </c>
      <c r="P30" s="58" t="str">
        <f>IF(O30="Permanente","3",IF(O30="Periódico","2",IF(O30="Ocasional","1")))</f>
        <v>2</v>
      </c>
      <c r="Q30" s="58">
        <f t="shared" si="4"/>
        <v>8</v>
      </c>
      <c r="R30" s="83" t="str">
        <f t="shared" si="5"/>
        <v>MEDIA</v>
      </c>
      <c r="S30" s="59" t="str">
        <f t="shared" si="6"/>
        <v>3</v>
      </c>
      <c r="T30" s="64">
        <f t="shared" si="7"/>
        <v>4</v>
      </c>
      <c r="U30" s="65" t="str">
        <f t="shared" si="8"/>
        <v>MODERADO</v>
      </c>
      <c r="V30" s="66" t="s">
        <v>90</v>
      </c>
      <c r="W30" s="101" t="s">
        <v>313</v>
      </c>
      <c r="X30" s="85" t="s">
        <v>195</v>
      </c>
      <c r="Y30" s="76" t="s">
        <v>327</v>
      </c>
      <c r="Z30" s="85" t="s">
        <v>253</v>
      </c>
      <c r="AA30" s="85" t="s">
        <v>253</v>
      </c>
      <c r="AB30" s="126" t="s">
        <v>254</v>
      </c>
      <c r="AC30" s="93" t="s">
        <v>255</v>
      </c>
      <c r="AD30" s="94" t="s">
        <v>256</v>
      </c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ht="136.5" customHeight="1" x14ac:dyDescent="0.25">
      <c r="A31" s="112" t="s">
        <v>4</v>
      </c>
      <c r="B31" s="240"/>
      <c r="C31" s="69"/>
      <c r="D31" s="76" t="s">
        <v>105</v>
      </c>
      <c r="E31" s="76" t="s">
        <v>70</v>
      </c>
      <c r="F31" s="251"/>
      <c r="G31" s="247"/>
      <c r="H31" s="59">
        <v>3</v>
      </c>
      <c r="I31" s="58">
        <v>4</v>
      </c>
      <c r="J31" s="58">
        <f t="shared" si="0"/>
        <v>12</v>
      </c>
      <c r="K31" s="63" t="str">
        <f t="shared" si="1"/>
        <v>ALTO</v>
      </c>
      <c r="L31" s="161" t="s">
        <v>155</v>
      </c>
      <c r="M31" s="58" t="s">
        <v>71</v>
      </c>
      <c r="N31" s="81" t="str">
        <f t="shared" si="2"/>
        <v>4</v>
      </c>
      <c r="O31" s="81" t="s">
        <v>73</v>
      </c>
      <c r="P31" s="81" t="str">
        <f t="shared" si="3"/>
        <v>3</v>
      </c>
      <c r="Q31" s="81">
        <f t="shared" si="4"/>
        <v>12</v>
      </c>
      <c r="R31" s="83" t="str">
        <f t="shared" si="5"/>
        <v>ALTO</v>
      </c>
      <c r="S31" s="80" t="str">
        <f t="shared" si="6"/>
        <v>4</v>
      </c>
      <c r="T31" s="84">
        <f t="shared" si="7"/>
        <v>3</v>
      </c>
      <c r="U31" s="83" t="str">
        <f t="shared" si="8"/>
        <v>MODERADO</v>
      </c>
      <c r="V31" s="66" t="s">
        <v>90</v>
      </c>
      <c r="W31" s="101" t="s">
        <v>201</v>
      </c>
      <c r="X31" s="85" t="s">
        <v>257</v>
      </c>
      <c r="Y31" s="76" t="s">
        <v>73</v>
      </c>
      <c r="Z31" s="76" t="s">
        <v>73</v>
      </c>
      <c r="AA31" s="76" t="s">
        <v>73</v>
      </c>
      <c r="AB31" s="128" t="s">
        <v>258</v>
      </c>
      <c r="AC31" s="93" t="s">
        <v>243</v>
      </c>
      <c r="AD31" s="94" t="s">
        <v>244</v>
      </c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ht="71.25" customHeight="1" x14ac:dyDescent="0.25">
      <c r="A32" s="112" t="s">
        <v>13</v>
      </c>
      <c r="B32" s="206" t="s">
        <v>306</v>
      </c>
      <c r="C32" s="200" t="s">
        <v>182</v>
      </c>
      <c r="D32" s="76" t="s">
        <v>105</v>
      </c>
      <c r="E32" s="76" t="s">
        <v>70</v>
      </c>
      <c r="F32" s="248" t="s">
        <v>259</v>
      </c>
      <c r="G32" s="272" t="s">
        <v>260</v>
      </c>
      <c r="H32" s="201">
        <v>1</v>
      </c>
      <c r="I32" s="203">
        <v>3</v>
      </c>
      <c r="J32" s="203">
        <f>H32*I32</f>
        <v>3</v>
      </c>
      <c r="K32" s="228" t="str">
        <f>IF(AND(J32&gt;=1,J32&lt;=3),"BAJO",IF(AND(J32&gt;3,J32&lt;=7),"MODERADO",IF(AND(J32&gt;7,J32&lt;=14),"ALTO",IF(AND(J32&gt;14,J32&lt;=25),"EXTREMO","Validar Nivel"))))</f>
        <v>BAJO</v>
      </c>
      <c r="L32" s="217" t="s">
        <v>183</v>
      </c>
      <c r="M32" s="203" t="s">
        <v>71</v>
      </c>
      <c r="N32" s="203" t="str">
        <f>IF(M32="Preventivo","4",IF(M32="Correctivo","3",IF(M32="Detectivo","2",IF(M32="Inexistente","1"))))</f>
        <v>4</v>
      </c>
      <c r="O32" s="203" t="s">
        <v>73</v>
      </c>
      <c r="P32" s="203" t="str">
        <f>IF(O32="Permanente","3",IF(O32="Periodico","2",IF(O32="Ocasional","1")))</f>
        <v>3</v>
      </c>
      <c r="Q32" s="203">
        <f>N32*P32</f>
        <v>12</v>
      </c>
      <c r="R32" s="223" t="str">
        <f>IF(Q32=1,"INEXISTENTE",IF(AND(Q32&gt;=2,Q32&lt;=4),"BAJA",IF(AND(Q32&gt;4,Q32&lt;=8),"MEDIA",IF(Q32&gt;8,"ALTO"))))</f>
        <v>ALTO</v>
      </c>
      <c r="S32" s="236" t="str">
        <f>IF(R32="INEXISTENTE","1",IF(R32="BAJA","2",IF(R32="MEDIA","3",IF(R32="ALTO","4"))))</f>
        <v>4</v>
      </c>
      <c r="T32" s="225">
        <f>J32/S32</f>
        <v>0.75</v>
      </c>
      <c r="U32" s="223" t="str">
        <f>IF(AND(T32&gt;0,T32&lt;=2),"BAJO",IF(AND(T32&gt;2,T32&lt;=6),"MODERADO",IF(AND(T32&gt;7,T32&lt;=13),"ALTO",IF(T32&gt;13,"EXTREMO"))))</f>
        <v>BAJO</v>
      </c>
      <c r="V32" s="87" t="s">
        <v>90</v>
      </c>
      <c r="W32" s="75" t="s">
        <v>261</v>
      </c>
      <c r="X32" s="231" t="s">
        <v>262</v>
      </c>
      <c r="Y32" s="200" t="s">
        <v>315</v>
      </c>
      <c r="Z32" s="200" t="s">
        <v>315</v>
      </c>
      <c r="AA32" s="200" t="s">
        <v>263</v>
      </c>
      <c r="AB32" s="272" t="s">
        <v>264</v>
      </c>
      <c r="AC32" s="93" t="s">
        <v>265</v>
      </c>
      <c r="AD32" s="219" t="s">
        <v>266</v>
      </c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ht="71.25" customHeight="1" x14ac:dyDescent="0.25">
      <c r="A33" s="112" t="s">
        <v>13</v>
      </c>
      <c r="B33" s="206"/>
      <c r="C33" s="200"/>
      <c r="D33" s="76" t="s">
        <v>105</v>
      </c>
      <c r="E33" s="76" t="s">
        <v>70</v>
      </c>
      <c r="F33" s="248"/>
      <c r="G33" s="272"/>
      <c r="H33" s="236"/>
      <c r="I33" s="211"/>
      <c r="J33" s="211"/>
      <c r="K33" s="212"/>
      <c r="L33" s="209"/>
      <c r="M33" s="211"/>
      <c r="N33" s="211"/>
      <c r="O33" s="211"/>
      <c r="P33" s="211"/>
      <c r="Q33" s="211"/>
      <c r="R33" s="235"/>
      <c r="S33" s="236"/>
      <c r="T33" s="237"/>
      <c r="U33" s="235"/>
      <c r="V33" s="87" t="s">
        <v>90</v>
      </c>
      <c r="W33" s="70" t="s">
        <v>184</v>
      </c>
      <c r="X33" s="231"/>
      <c r="Y33" s="200"/>
      <c r="Z33" s="200"/>
      <c r="AA33" s="200"/>
      <c r="AB33" s="272"/>
      <c r="AC33" s="93" t="s">
        <v>267</v>
      </c>
      <c r="AD33" s="275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ht="71.25" customHeight="1" x14ac:dyDescent="0.25">
      <c r="A34" s="112" t="s">
        <v>13</v>
      </c>
      <c r="B34" s="206"/>
      <c r="C34" s="200"/>
      <c r="D34" s="76" t="s">
        <v>105</v>
      </c>
      <c r="E34" s="76" t="s">
        <v>70</v>
      </c>
      <c r="F34" s="248"/>
      <c r="G34" s="272"/>
      <c r="H34" s="202"/>
      <c r="I34" s="204"/>
      <c r="J34" s="204"/>
      <c r="K34" s="213"/>
      <c r="L34" s="273"/>
      <c r="M34" s="204"/>
      <c r="N34" s="204"/>
      <c r="O34" s="204"/>
      <c r="P34" s="204"/>
      <c r="Q34" s="204"/>
      <c r="R34" s="233"/>
      <c r="S34" s="202"/>
      <c r="T34" s="238"/>
      <c r="U34" s="233"/>
      <c r="V34" s="87" t="s">
        <v>90</v>
      </c>
      <c r="W34" s="70" t="s">
        <v>185</v>
      </c>
      <c r="X34" s="231"/>
      <c r="Y34" s="200"/>
      <c r="Z34" s="200"/>
      <c r="AA34" s="200"/>
      <c r="AB34" s="272"/>
      <c r="AC34" s="93" t="s">
        <v>268</v>
      </c>
      <c r="AD34" s="216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ht="71.25" customHeight="1" x14ac:dyDescent="0.25">
      <c r="A35" s="112" t="s">
        <v>13</v>
      </c>
      <c r="B35" s="206"/>
      <c r="C35" s="206" t="s">
        <v>186</v>
      </c>
      <c r="D35" s="256" t="s">
        <v>105</v>
      </c>
      <c r="E35" s="256" t="s">
        <v>70</v>
      </c>
      <c r="F35" s="248" t="s">
        <v>187</v>
      </c>
      <c r="G35" s="272" t="s">
        <v>188</v>
      </c>
      <c r="H35" s="201">
        <v>3</v>
      </c>
      <c r="I35" s="203">
        <v>4</v>
      </c>
      <c r="J35" s="203">
        <f>H35*I35</f>
        <v>12</v>
      </c>
      <c r="K35" s="228" t="str">
        <f>IF(AND(J35&gt;=1,J35&lt;=3),"BAJO",IF(AND(J35&gt;3,J35&lt;=7),"MODERADO",IF(AND(J35&gt;7,J35&lt;=14),"ALTO",IF(AND(J35&gt;14,J35&lt;=25),"EXTREMO","Validar Nivel"))))</f>
        <v>ALTO</v>
      </c>
      <c r="L35" s="209" t="s">
        <v>269</v>
      </c>
      <c r="M35" s="203" t="s">
        <v>71</v>
      </c>
      <c r="N35" s="203" t="str">
        <f t="shared" ref="N35" si="9">IF(M35="Preventivo","4",IF(M35="Correctivo","3",IF(M35="Detectivo","2",IF(M35="Inexistente","1"))))</f>
        <v>4</v>
      </c>
      <c r="O35" s="203" t="s">
        <v>73</v>
      </c>
      <c r="P35" s="203" t="str">
        <f t="shared" ref="P35" si="10">IF(O35="Permanente","3",IF(O35="Periodico","2",IF(O35="Ocasional","1")))</f>
        <v>3</v>
      </c>
      <c r="Q35" s="203">
        <f t="shared" ref="Q35" si="11">N35*P35</f>
        <v>12</v>
      </c>
      <c r="R35" s="223" t="str">
        <f>IF(Q35=1,"INEXISTENTE",IF(AND(Q35&gt;=2,Q35&lt;=4),"BAJA",IF(AND(Q35&gt;4,Q35&lt;=8),"MEDIA",IF(Q35&gt;8,"ALTO"))))</f>
        <v>ALTO</v>
      </c>
      <c r="S35" s="201" t="str">
        <f>IF(R35="INEXISTENTE","1",IF(R35="BAJA","2",IF(R35="MEDIA","3",IF(R35="ALTO","4"))))</f>
        <v>4</v>
      </c>
      <c r="T35" s="225">
        <f>J35/S35</f>
        <v>3</v>
      </c>
      <c r="U35" s="223" t="str">
        <f>IF(AND(T35&gt;0,T35&lt;=2),"BAJO",IF(AND(T35&gt;2,T35&lt;=6),"MODERADO",IF(AND(T35&gt;7,T35&lt;=13),"ALTO",IF(T35&gt;13,"EXTREMO"))))</f>
        <v>MODERADO</v>
      </c>
      <c r="V35" s="87" t="s">
        <v>96</v>
      </c>
      <c r="W35" s="70" t="s">
        <v>184</v>
      </c>
      <c r="X35" s="76" t="s">
        <v>270</v>
      </c>
      <c r="Y35" s="200" t="s">
        <v>315</v>
      </c>
      <c r="Z35" s="206" t="s">
        <v>316</v>
      </c>
      <c r="AA35" s="206" t="s">
        <v>317</v>
      </c>
      <c r="AB35" s="272" t="s">
        <v>271</v>
      </c>
      <c r="AC35" s="276" t="s">
        <v>320</v>
      </c>
      <c r="AD35" s="219" t="s">
        <v>266</v>
      </c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ht="71.25" customHeight="1" x14ac:dyDescent="0.25">
      <c r="A36" s="112" t="s">
        <v>13</v>
      </c>
      <c r="B36" s="206"/>
      <c r="C36" s="206"/>
      <c r="D36" s="257"/>
      <c r="E36" s="257"/>
      <c r="F36" s="248"/>
      <c r="G36" s="272"/>
      <c r="H36" s="236"/>
      <c r="I36" s="211"/>
      <c r="J36" s="211"/>
      <c r="K36" s="212"/>
      <c r="L36" s="209"/>
      <c r="M36" s="211"/>
      <c r="N36" s="211"/>
      <c r="O36" s="211"/>
      <c r="P36" s="211"/>
      <c r="Q36" s="211"/>
      <c r="R36" s="235"/>
      <c r="S36" s="236"/>
      <c r="T36" s="237"/>
      <c r="U36" s="235"/>
      <c r="V36" s="87" t="s">
        <v>96</v>
      </c>
      <c r="W36" s="70" t="s">
        <v>185</v>
      </c>
      <c r="X36" s="85" t="s">
        <v>335</v>
      </c>
      <c r="Y36" s="200"/>
      <c r="Z36" s="206"/>
      <c r="AA36" s="206"/>
      <c r="AB36" s="272"/>
      <c r="AC36" s="277"/>
      <c r="AD36" s="275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ht="71.25" customHeight="1" x14ac:dyDescent="0.25">
      <c r="A37" s="112" t="s">
        <v>13</v>
      </c>
      <c r="B37" s="206"/>
      <c r="C37" s="206"/>
      <c r="D37" s="258"/>
      <c r="E37" s="258"/>
      <c r="F37" s="248"/>
      <c r="G37" s="272"/>
      <c r="H37" s="202"/>
      <c r="I37" s="204"/>
      <c r="J37" s="204"/>
      <c r="K37" s="213"/>
      <c r="L37" s="210"/>
      <c r="M37" s="204"/>
      <c r="N37" s="204"/>
      <c r="O37" s="204"/>
      <c r="P37" s="204"/>
      <c r="Q37" s="204"/>
      <c r="R37" s="233"/>
      <c r="S37" s="202"/>
      <c r="T37" s="238"/>
      <c r="U37" s="233"/>
      <c r="V37" s="87" t="s">
        <v>96</v>
      </c>
      <c r="W37" s="70" t="s">
        <v>331</v>
      </c>
      <c r="X37" s="76" t="s">
        <v>272</v>
      </c>
      <c r="Y37" s="200"/>
      <c r="Z37" s="206"/>
      <c r="AA37" s="206"/>
      <c r="AB37" s="272"/>
      <c r="AC37" s="278"/>
      <c r="AD37" s="216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ht="71.25" customHeight="1" x14ac:dyDescent="0.25">
      <c r="A38" s="112" t="s">
        <v>13</v>
      </c>
      <c r="B38" s="206"/>
      <c r="C38" s="68" t="s">
        <v>190</v>
      </c>
      <c r="D38" s="76" t="s">
        <v>105</v>
      </c>
      <c r="E38" s="76" t="s">
        <v>70</v>
      </c>
      <c r="F38" s="91" t="s">
        <v>273</v>
      </c>
      <c r="G38" s="126" t="s">
        <v>188</v>
      </c>
      <c r="H38" s="59">
        <v>3</v>
      </c>
      <c r="I38" s="58">
        <v>3</v>
      </c>
      <c r="J38" s="58">
        <f>H38*I38</f>
        <v>9</v>
      </c>
      <c r="K38" s="63" t="str">
        <f>IF(AND(J38&gt;=1,J38&lt;=3),"BAJO",IF(AND(J38&gt;3,J38&lt;=7),"MODERADO",IF(AND(J38&gt;7,J38&lt;=14),"ALTO",IF(AND(J38&gt;14,J38&lt;=25),"EXTREMO","Validar Nivel"))))</f>
        <v>ALTO</v>
      </c>
      <c r="L38" s="162" t="s">
        <v>269</v>
      </c>
      <c r="M38" s="58" t="s">
        <v>71</v>
      </c>
      <c r="N38" s="81" t="str">
        <f>IF(M38="Preventivo","4",IF(M38="Correctivo","3",IF(M38="Detectivo","2",IF(M38="Inexistente","1"))))</f>
        <v>4</v>
      </c>
      <c r="O38" s="81" t="s">
        <v>73</v>
      </c>
      <c r="P38" s="58" t="str">
        <f>IF(O38="Permanente","3",IF(O38="Periodico","2",IF(O38="Ocasional","1")))</f>
        <v>3</v>
      </c>
      <c r="Q38" s="81">
        <f>N38*P38</f>
        <v>12</v>
      </c>
      <c r="R38" s="83" t="str">
        <f>IF(Q38=1,"INEXISTENTE",IF(AND(Q38&gt;=2,Q38&lt;=4),"BAJA",IF(AND(Q38&gt;4,Q38&lt;=8),"MEDIA",IF(Q38&gt;8,"ALTO"))))</f>
        <v>ALTO</v>
      </c>
      <c r="S38" s="80" t="str">
        <f>IF(R38="INEXISTENTE","1",IF(R38="BAJA","2",IF(R38="MEDIA","3",IF(R38="ALTO","4"))))</f>
        <v>4</v>
      </c>
      <c r="T38" s="84">
        <f>J38/S38</f>
        <v>2.25</v>
      </c>
      <c r="U38" s="83" t="str">
        <f>IF(AND(T38&gt;0,T38&lt;=2),"BAJO",IF(AND(T38&gt;2,T38&lt;=6),"MODERADO",IF(AND(T38&gt;7,T38&lt;=13),"ALTO",IF(T38&gt;13,"EXTREMO"))))</f>
        <v>MODERADO</v>
      </c>
      <c r="V38" s="87" t="s">
        <v>90</v>
      </c>
      <c r="W38" s="70" t="s">
        <v>332</v>
      </c>
      <c r="X38" s="76" t="s">
        <v>338</v>
      </c>
      <c r="Y38" s="76" t="s">
        <v>73</v>
      </c>
      <c r="Z38" s="85" t="s">
        <v>334</v>
      </c>
      <c r="AA38" s="85" t="s">
        <v>323</v>
      </c>
      <c r="AB38" s="126" t="s">
        <v>274</v>
      </c>
      <c r="AC38" s="93" t="s">
        <v>321</v>
      </c>
      <c r="AD38" s="97" t="s">
        <v>275</v>
      </c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ht="100.5" customHeight="1" x14ac:dyDescent="0.25">
      <c r="A39" s="112" t="s">
        <v>57</v>
      </c>
      <c r="B39" s="243" t="s">
        <v>314</v>
      </c>
      <c r="C39" s="105" t="s">
        <v>156</v>
      </c>
      <c r="D39" s="76" t="s">
        <v>105</v>
      </c>
      <c r="E39" s="76" t="s">
        <v>70</v>
      </c>
      <c r="F39" s="90" t="s">
        <v>157</v>
      </c>
      <c r="G39" s="127" t="s">
        <v>158</v>
      </c>
      <c r="H39" s="59">
        <v>3</v>
      </c>
      <c r="I39" s="58">
        <v>4</v>
      </c>
      <c r="J39" s="58">
        <f>H39*I39</f>
        <v>12</v>
      </c>
      <c r="K39" s="63" t="str">
        <f>IF(AND(J39&gt;=1,J39&lt;=3),"BAJO",IF(AND(J39&gt;3,J39&lt;=7),"MODERADO",IF(AND(J39&gt;7,J39&lt;=14),"ALTO",IF(AND(J39&gt;14,J39&lt;=25),"EXTREMO","Validar Nivel"))))</f>
        <v>ALTO</v>
      </c>
      <c r="L39" s="163" t="s">
        <v>361</v>
      </c>
      <c r="M39" s="58" t="s">
        <v>71</v>
      </c>
      <c r="N39" s="81" t="str">
        <f>IF(M39="Preventivo","4",IF(M39="Correctivo","3",IF(M39="Detectivo","2",IF(M39="Inexistente","1"))))</f>
        <v>4</v>
      </c>
      <c r="O39" s="81" t="s">
        <v>73</v>
      </c>
      <c r="P39" s="58" t="str">
        <f>IF(O39="Permanente","3",IF(O39="Periodico","2",IF(O39="Ocasional","1")))</f>
        <v>3</v>
      </c>
      <c r="Q39" s="81">
        <f>N39*P39</f>
        <v>12</v>
      </c>
      <c r="R39" s="83" t="str">
        <f>IF(Q39=1,"INEXISTENTE",IF(AND(Q39&gt;=2,Q39&lt;=4),"BAJA",IF(AND(Q39&gt;4,Q39&lt;=8),"MEDIA",IF(Q39&gt;8,"ALTO"))))</f>
        <v>ALTO</v>
      </c>
      <c r="S39" s="80" t="str">
        <f>IF(R39="INEXISTENTE","1",IF(R39="BAJA","2",IF(R39="MEDIA","3",IF(R39="ALTO","4"))))</f>
        <v>4</v>
      </c>
      <c r="T39" s="84">
        <f>J39/S39</f>
        <v>3</v>
      </c>
      <c r="U39" s="83" t="str">
        <f>IF(AND(T39&gt;0,T39&lt;=2),"BAJO",IF(AND(T39&gt;2,T39&lt;=6),"MODERADO",IF(AND(T39&gt;7,T39&lt;=13),"ALTO",IF(T39&gt;13,"EXTREMO"))))</f>
        <v>MODERADO</v>
      </c>
      <c r="V39" s="87" t="s">
        <v>90</v>
      </c>
      <c r="W39" s="70" t="s">
        <v>218</v>
      </c>
      <c r="X39" s="85" t="s">
        <v>336</v>
      </c>
      <c r="Y39" s="76" t="s">
        <v>73</v>
      </c>
      <c r="Z39" s="89">
        <v>43831</v>
      </c>
      <c r="AA39" s="89">
        <v>44196</v>
      </c>
      <c r="AB39" s="126" t="s">
        <v>219</v>
      </c>
      <c r="AC39" s="93" t="s">
        <v>322</v>
      </c>
      <c r="AD39" s="96" t="s">
        <v>266</v>
      </c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ht="100.5" customHeight="1" x14ac:dyDescent="0.25">
      <c r="A40" s="112" t="s">
        <v>57</v>
      </c>
      <c r="B40" s="243"/>
      <c r="C40" s="106" t="s">
        <v>159</v>
      </c>
      <c r="D40" s="76" t="s">
        <v>105</v>
      </c>
      <c r="E40" s="76" t="s">
        <v>70</v>
      </c>
      <c r="F40" s="90" t="s">
        <v>160</v>
      </c>
      <c r="G40" s="127" t="s">
        <v>161</v>
      </c>
      <c r="H40" s="59">
        <v>3</v>
      </c>
      <c r="I40" s="58">
        <v>4</v>
      </c>
      <c r="J40" s="58">
        <f>H40*I40</f>
        <v>12</v>
      </c>
      <c r="K40" s="63" t="str">
        <f>IF(AND(J40&gt;=1,J40&lt;=3),"BAJO",IF(AND(J40&gt;3,J40&lt;=7),"MODERADO",IF(AND(J40&gt;7,J40&lt;=14),"ALTO",IF(AND(J40&gt;14,J40&lt;=25),"EXTREMO","Validar Nivel"))))</f>
        <v>ALTO</v>
      </c>
      <c r="L40" s="164" t="s">
        <v>162</v>
      </c>
      <c r="M40" s="58" t="s">
        <v>71</v>
      </c>
      <c r="N40" s="81" t="str">
        <f>IF(M40="Preventivo","4",IF(M40="Correctivo","3",IF(M40="Detectivo","2",IF(M40="Inexistente","1"))))</f>
        <v>4</v>
      </c>
      <c r="O40" s="81" t="s">
        <v>73</v>
      </c>
      <c r="P40" s="58" t="str">
        <f>IF(O40="Permanente","3",IF(O40="Periodico","2",IF(O40="Ocasional","1")))</f>
        <v>3</v>
      </c>
      <c r="Q40" s="81">
        <f>N40*P40</f>
        <v>12</v>
      </c>
      <c r="R40" s="83" t="str">
        <f>IF(Q40=1,"INEXISTENTE",IF(AND(Q40&gt;=2,Q40&lt;=4),"BAJA",IF(AND(Q40&gt;4,Q40&lt;=8),"MEDIA",IF(Q40&gt;8,"ALTO"))))</f>
        <v>ALTO</v>
      </c>
      <c r="S40" s="80" t="str">
        <f>IF(R40="INEXISTENTE","1",IF(R40="BAJA","2",IF(R40="MEDIA","3",IF(R40="ALTO","4"))))</f>
        <v>4</v>
      </c>
      <c r="T40" s="84">
        <f>J40/S40</f>
        <v>3</v>
      </c>
      <c r="U40" s="83" t="str">
        <f>IF(AND(T40&gt;0,T40&lt;=2),"BAJO",IF(AND(T40&gt;2,T40&lt;=6),"MODERADO",IF(AND(T40&gt;7,T40&lt;=13),"ALTO",IF(T40&gt;13,"EXTREMO"))))</f>
        <v>MODERADO</v>
      </c>
      <c r="V40" s="87" t="s">
        <v>90</v>
      </c>
      <c r="W40" s="90" t="s">
        <v>333</v>
      </c>
      <c r="X40" s="85" t="s">
        <v>337</v>
      </c>
      <c r="Y40" s="76" t="s">
        <v>73</v>
      </c>
      <c r="Z40" s="89">
        <v>43831</v>
      </c>
      <c r="AA40" s="89">
        <v>44196</v>
      </c>
      <c r="AB40" s="128" t="s">
        <v>220</v>
      </c>
      <c r="AC40" s="93" t="s">
        <v>322</v>
      </c>
      <c r="AD40" s="96" t="s">
        <v>266</v>
      </c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ht="100.5" customHeight="1" x14ac:dyDescent="0.25">
      <c r="A41" s="112" t="s">
        <v>57</v>
      </c>
      <c r="B41" s="243"/>
      <c r="C41" s="107" t="s">
        <v>221</v>
      </c>
      <c r="D41" s="76" t="s">
        <v>105</v>
      </c>
      <c r="E41" s="76" t="s">
        <v>70</v>
      </c>
      <c r="F41" s="92" t="s">
        <v>312</v>
      </c>
      <c r="G41" s="126" t="s">
        <v>311</v>
      </c>
      <c r="H41" s="59">
        <v>2</v>
      </c>
      <c r="I41" s="58">
        <v>3</v>
      </c>
      <c r="J41" s="58">
        <f>H41*I41</f>
        <v>6</v>
      </c>
      <c r="K41" s="63" t="str">
        <f>IF(AND(J41&gt;=1,J41&lt;=3),"BAJO",IF(AND(J41&gt;3,J41&lt;=7),"MODERADO",IF(AND(J41&gt;7,J41&lt;=14),"ALTO",IF(AND(J41&gt;14,J41&lt;=25),"EXTREMO","Validar Nivel"))))</f>
        <v>MODERADO</v>
      </c>
      <c r="L41" s="165" t="s">
        <v>222</v>
      </c>
      <c r="M41" s="58" t="s">
        <v>88</v>
      </c>
      <c r="N41" s="81" t="str">
        <f>IF(M41="Preventivo","4",IF(M41="Correctivo","3",IF(M41="Detectivo","2",IF(M41="Inexistente","1"))))</f>
        <v>2</v>
      </c>
      <c r="O41" s="81" t="s">
        <v>89</v>
      </c>
      <c r="P41" s="58" t="str">
        <f>IF(O41="Permanente","3",IF(O41="Periodico","2",IF(O41="Ocasional","1")))</f>
        <v>1</v>
      </c>
      <c r="Q41" s="81">
        <f>N41*P41</f>
        <v>2</v>
      </c>
      <c r="R41" s="83" t="str">
        <f>IF(Q41=1,"INEXISTENTE",IF(AND(Q41&gt;=2,Q41&lt;=4),"BAJA",IF(AND(Q41&gt;4,Q41&lt;=8),"MEDIA",IF(Q41&gt;8,"ALTO"))))</f>
        <v>BAJA</v>
      </c>
      <c r="S41" s="80" t="str">
        <f>IF(R41="INEXISTENTE","1",IF(R41="BAJA","2",IF(R41="MEDIA","3",IF(R41="ALTO","4"))))</f>
        <v>2</v>
      </c>
      <c r="T41" s="84">
        <f>J41/S41</f>
        <v>3</v>
      </c>
      <c r="U41" s="83" t="str">
        <f>IF(AND(T41&gt;0,T41&lt;=2),"BAJO",IF(AND(T41&gt;2,T41&lt;=6),"MODERADO",IF(AND(T41&gt;7,T41&lt;=13),"ALTO",IF(T41&gt;13,"EXTREMO"))))</f>
        <v>MODERADO</v>
      </c>
      <c r="V41" s="87" t="s">
        <v>90</v>
      </c>
      <c r="W41" s="91" t="s">
        <v>223</v>
      </c>
      <c r="X41" s="85" t="s">
        <v>336</v>
      </c>
      <c r="Y41" s="76" t="s">
        <v>224</v>
      </c>
      <c r="Z41" s="89">
        <v>43831</v>
      </c>
      <c r="AA41" s="89">
        <v>44196</v>
      </c>
      <c r="AB41" s="126" t="s">
        <v>225</v>
      </c>
      <c r="AC41" s="93" t="s">
        <v>322</v>
      </c>
      <c r="AD41" s="96" t="s">
        <v>266</v>
      </c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ht="138.75" customHeight="1" x14ac:dyDescent="0.25">
      <c r="A42" s="176" t="s">
        <v>45</v>
      </c>
      <c r="B42" s="177" t="s">
        <v>348</v>
      </c>
      <c r="C42" s="107" t="s">
        <v>349</v>
      </c>
      <c r="D42" s="178" t="s">
        <v>105</v>
      </c>
      <c r="E42" s="178" t="s">
        <v>70</v>
      </c>
      <c r="F42" s="179" t="s">
        <v>350</v>
      </c>
      <c r="G42" s="180" t="s">
        <v>358</v>
      </c>
      <c r="H42" s="181">
        <v>3</v>
      </c>
      <c r="I42" s="178">
        <v>3</v>
      </c>
      <c r="J42" s="178">
        <f t="shared" ref="J42:J43" si="12">H42*I42</f>
        <v>9</v>
      </c>
      <c r="K42" s="182" t="str">
        <f t="shared" ref="K42:K43" si="13">IF(AND(J42&gt;=1,J42&lt;=3),"BAJO",IF(AND(J42&gt;3,J42&lt;=7),"MODERADO",IF(AND(J42&gt;7,J42&lt;=14),"ALTO",IF(AND(J42&gt;14,J42&lt;=25),"EXTREMO","Validar Nivel"))))</f>
        <v>ALTO</v>
      </c>
      <c r="L42" s="183" t="s">
        <v>362</v>
      </c>
      <c r="M42" s="178" t="s">
        <v>71</v>
      </c>
      <c r="N42" s="184" t="str">
        <f t="shared" ref="N42:N43" si="14">IF(M42="Preventivo","4",IF(M42="Correctivo","3",IF(M42="Detectivo","2",IF(M42="Inexistente","1"))))</f>
        <v>4</v>
      </c>
      <c r="O42" s="184" t="s">
        <v>83</v>
      </c>
      <c r="P42" s="178" t="str">
        <f t="shared" ref="P42:P43" si="15">IF(O42="Permanente","3",IF(O42="Periodico","2",IF(O42="Ocasional","1")))</f>
        <v>2</v>
      </c>
      <c r="Q42" s="184">
        <f t="shared" ref="Q42:Q43" si="16">N42*P42</f>
        <v>8</v>
      </c>
      <c r="R42" s="185" t="str">
        <f t="shared" ref="R42:R43" si="17">IF(Q42=1,"INEXISTENTE",IF(AND(Q42&gt;=2,Q42&lt;=4),"BAJA",IF(AND(Q42&gt;4,Q42&lt;=8),"MEDIA",IF(Q42&gt;8,"ALTO"))))</f>
        <v>MEDIA</v>
      </c>
      <c r="S42" s="186" t="str">
        <f t="shared" ref="S42:S43" si="18">IF(R42="INEXISTENTE","1",IF(R42="BAJA","2",IF(R42="MEDIA","3",IF(R42="ALTO","4"))))</f>
        <v>3</v>
      </c>
      <c r="T42" s="187">
        <f t="shared" ref="T42:T43" si="19">J42/S42</f>
        <v>3</v>
      </c>
      <c r="U42" s="185" t="str">
        <f t="shared" ref="U42:U43" si="20">IF(AND(T42&gt;0,T42&lt;=2),"BAJO",IF(AND(T42&gt;2,T42&lt;=6),"MODERADO",IF(AND(T42&gt;7,T42&lt;=13),"ALTO",IF(T42&gt;13,"EXTREMO"))))</f>
        <v>MODERADO</v>
      </c>
      <c r="V42" s="176" t="s">
        <v>90</v>
      </c>
      <c r="W42" s="188" t="s">
        <v>351</v>
      </c>
      <c r="X42" s="178" t="s">
        <v>352</v>
      </c>
      <c r="Y42" s="175" t="s">
        <v>226</v>
      </c>
      <c r="Z42" s="189">
        <v>43862</v>
      </c>
      <c r="AA42" s="189">
        <v>44196</v>
      </c>
      <c r="AB42" s="190" t="s">
        <v>353</v>
      </c>
      <c r="AC42" s="191" t="s">
        <v>354</v>
      </c>
      <c r="AD42" s="192" t="s">
        <v>266</v>
      </c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119.25" customHeight="1" x14ac:dyDescent="0.25">
      <c r="A43" s="176" t="s">
        <v>45</v>
      </c>
      <c r="B43" s="177" t="s">
        <v>355</v>
      </c>
      <c r="C43" s="107" t="s">
        <v>163</v>
      </c>
      <c r="D43" s="178" t="s">
        <v>105</v>
      </c>
      <c r="E43" s="178" t="s">
        <v>70</v>
      </c>
      <c r="F43" s="179" t="s">
        <v>359</v>
      </c>
      <c r="G43" s="180" t="s">
        <v>164</v>
      </c>
      <c r="H43" s="181">
        <v>3</v>
      </c>
      <c r="I43" s="178">
        <v>3</v>
      </c>
      <c r="J43" s="178">
        <f t="shared" si="12"/>
        <v>9</v>
      </c>
      <c r="K43" s="182" t="str">
        <f t="shared" si="13"/>
        <v>ALTO</v>
      </c>
      <c r="L43" s="183" t="s">
        <v>360</v>
      </c>
      <c r="M43" s="178" t="s">
        <v>71</v>
      </c>
      <c r="N43" s="184" t="str">
        <f t="shared" si="14"/>
        <v>4</v>
      </c>
      <c r="O43" s="184" t="s">
        <v>83</v>
      </c>
      <c r="P43" s="178" t="str">
        <f t="shared" si="15"/>
        <v>2</v>
      </c>
      <c r="Q43" s="184">
        <f t="shared" si="16"/>
        <v>8</v>
      </c>
      <c r="R43" s="185" t="str">
        <f t="shared" si="17"/>
        <v>MEDIA</v>
      </c>
      <c r="S43" s="186" t="str">
        <f t="shared" si="18"/>
        <v>3</v>
      </c>
      <c r="T43" s="187">
        <f t="shared" si="19"/>
        <v>3</v>
      </c>
      <c r="U43" s="185" t="str">
        <f t="shared" si="20"/>
        <v>MODERADO</v>
      </c>
      <c r="V43" s="176" t="s">
        <v>90</v>
      </c>
      <c r="W43" s="188" t="s">
        <v>356</v>
      </c>
      <c r="X43" s="178" t="s">
        <v>357</v>
      </c>
      <c r="Y43" s="175" t="s">
        <v>226</v>
      </c>
      <c r="Z43" s="189">
        <v>43862</v>
      </c>
      <c r="AA43" s="189">
        <v>44196</v>
      </c>
      <c r="AB43" s="192" t="s">
        <v>209</v>
      </c>
      <c r="AC43" s="191" t="s">
        <v>354</v>
      </c>
      <c r="AD43" s="192" t="s">
        <v>266</v>
      </c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ht="96" customHeight="1" x14ac:dyDescent="0.25">
      <c r="A44" s="112" t="s">
        <v>38</v>
      </c>
      <c r="B44" s="241" t="s">
        <v>310</v>
      </c>
      <c r="C44" s="243" t="s">
        <v>368</v>
      </c>
      <c r="D44" s="76" t="s">
        <v>105</v>
      </c>
      <c r="E44" s="76" t="s">
        <v>70</v>
      </c>
      <c r="F44" s="252" t="s">
        <v>165</v>
      </c>
      <c r="G44" s="253" t="s">
        <v>166</v>
      </c>
      <c r="H44" s="59">
        <v>3</v>
      </c>
      <c r="I44" s="58">
        <v>3</v>
      </c>
      <c r="J44" s="58">
        <f t="shared" ref="J44:J56" si="21">H44*I44</f>
        <v>9</v>
      </c>
      <c r="K44" s="63" t="str">
        <f t="shared" ref="K44:K56" si="22">IF(AND(J44&gt;=1,J44&lt;=3),"BAJO",IF(AND(J44&gt;3,J44&lt;=7),"MODERADO",IF(AND(J44&gt;7,J44&lt;=14),"ALTO",IF(AND(J44&gt;14,J44&lt;=25),"EXTREMO","Validar Nivel"))))</f>
        <v>ALTO</v>
      </c>
      <c r="L44" s="254" t="s">
        <v>167</v>
      </c>
      <c r="M44" s="58" t="s">
        <v>71</v>
      </c>
      <c r="N44" s="81" t="str">
        <f t="shared" ref="N44:N45" si="23">IF(M44="Preventivo","4",IF(M44="Correctivo","3",IF(M44="Detectivo","2",IF(M44="Inexistente","1"))))</f>
        <v>4</v>
      </c>
      <c r="O44" s="81" t="s">
        <v>73</v>
      </c>
      <c r="P44" s="58" t="str">
        <f t="shared" ref="P44:P56" si="24">IF(O44="Permanente","3",IF(O44="Periodico","2",IF(O44="Ocasional","1")))</f>
        <v>3</v>
      </c>
      <c r="Q44" s="81">
        <f t="shared" ref="Q44:Q55" si="25">N44*P44</f>
        <v>12</v>
      </c>
      <c r="R44" s="83" t="str">
        <f t="shared" ref="R44:R56" si="26">IF(Q44=1,"INEXISTENTE",IF(AND(Q44&gt;=2,Q44&lt;=4),"BAJA",IF(AND(Q44&gt;4,Q44&lt;=8),"MEDIA",IF(Q44&gt;8,"ALTO"))))</f>
        <v>ALTO</v>
      </c>
      <c r="S44" s="80" t="str">
        <f t="shared" ref="S44:S56" si="27">IF(R44="INEXISTENTE","1",IF(R44="BAJA","2",IF(R44="MEDIA","3",IF(R44="ALTO","4"))))</f>
        <v>4</v>
      </c>
      <c r="T44" s="84">
        <f t="shared" ref="T44:T56" si="28">J44/S44</f>
        <v>2.25</v>
      </c>
      <c r="U44" s="83" t="str">
        <f t="shared" ref="U44:U56" si="29">IF(AND(T44&gt;0,T44&lt;=2),"BAJO",IF(AND(T44&gt;2,T44&lt;=6),"MODERADO",IF(AND(T44&gt;7,T44&lt;=13),"ALTO",IF(T44&gt;13,"EXTREMO"))))</f>
        <v>MODERADO</v>
      </c>
      <c r="V44" s="87" t="s">
        <v>90</v>
      </c>
      <c r="W44" s="70" t="s">
        <v>324</v>
      </c>
      <c r="X44" s="85" t="s">
        <v>339</v>
      </c>
      <c r="Y44" s="76" t="s">
        <v>208</v>
      </c>
      <c r="Z44" s="89">
        <v>43831</v>
      </c>
      <c r="AA44" s="89">
        <v>44196</v>
      </c>
      <c r="AB44" s="126" t="s">
        <v>217</v>
      </c>
      <c r="AC44" s="93" t="s">
        <v>367</v>
      </c>
      <c r="AD44" s="192" t="s">
        <v>266</v>
      </c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ht="110.25" customHeight="1" x14ac:dyDescent="0.25">
      <c r="A45" s="112" t="s">
        <v>38</v>
      </c>
      <c r="B45" s="241"/>
      <c r="C45" s="243"/>
      <c r="D45" s="76" t="s">
        <v>105</v>
      </c>
      <c r="E45" s="76" t="s">
        <v>81</v>
      </c>
      <c r="F45" s="252"/>
      <c r="G45" s="253"/>
      <c r="H45" s="59">
        <v>3</v>
      </c>
      <c r="I45" s="58">
        <v>3</v>
      </c>
      <c r="J45" s="58">
        <f t="shared" si="21"/>
        <v>9</v>
      </c>
      <c r="K45" s="63" t="str">
        <f t="shared" si="22"/>
        <v>ALTO</v>
      </c>
      <c r="L45" s="255"/>
      <c r="M45" s="58" t="s">
        <v>71</v>
      </c>
      <c r="N45" s="81" t="str">
        <f t="shared" si="23"/>
        <v>4</v>
      </c>
      <c r="O45" s="81" t="s">
        <v>73</v>
      </c>
      <c r="P45" s="58" t="str">
        <f t="shared" si="24"/>
        <v>3</v>
      </c>
      <c r="Q45" s="81">
        <f t="shared" si="25"/>
        <v>12</v>
      </c>
      <c r="R45" s="83" t="str">
        <f t="shared" si="26"/>
        <v>ALTO</v>
      </c>
      <c r="S45" s="80" t="str">
        <f t="shared" si="27"/>
        <v>4</v>
      </c>
      <c r="T45" s="84">
        <f t="shared" si="28"/>
        <v>2.25</v>
      </c>
      <c r="U45" s="83" t="str">
        <f t="shared" si="29"/>
        <v>MODERADO</v>
      </c>
      <c r="V45" s="87" t="s">
        <v>90</v>
      </c>
      <c r="W45" s="70" t="s">
        <v>303</v>
      </c>
      <c r="X45" s="85" t="s">
        <v>340</v>
      </c>
      <c r="Y45" s="76" t="s">
        <v>73</v>
      </c>
      <c r="Z45" s="89">
        <v>43831</v>
      </c>
      <c r="AA45" s="89">
        <v>44196</v>
      </c>
      <c r="AB45" s="126" t="s">
        <v>371</v>
      </c>
      <c r="AC45" s="93" t="s">
        <v>370</v>
      </c>
      <c r="AD45" s="96" t="s">
        <v>369</v>
      </c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ht="71.25" customHeight="1" x14ac:dyDescent="0.25">
      <c r="A46" s="112" t="s">
        <v>20</v>
      </c>
      <c r="B46" s="242" t="s">
        <v>308</v>
      </c>
      <c r="C46" s="243" t="s">
        <v>276</v>
      </c>
      <c r="D46" s="76" t="s">
        <v>105</v>
      </c>
      <c r="E46" s="76" t="s">
        <v>81</v>
      </c>
      <c r="F46" s="252" t="s">
        <v>168</v>
      </c>
      <c r="G46" s="253" t="s">
        <v>169</v>
      </c>
      <c r="H46" s="59">
        <v>3</v>
      </c>
      <c r="I46" s="58">
        <v>4</v>
      </c>
      <c r="J46" s="58">
        <f t="shared" si="21"/>
        <v>12</v>
      </c>
      <c r="K46" s="63" t="str">
        <f t="shared" si="22"/>
        <v>ALTO</v>
      </c>
      <c r="L46" s="254" t="s">
        <v>363</v>
      </c>
      <c r="M46" s="58" t="s">
        <v>71</v>
      </c>
      <c r="N46" s="81" t="str">
        <f>IF(M46="Preventivo","4",IF(M46="Correctivo","3",IF(M46="Detectivo","2",IF(M46="Inexistente","1"))))</f>
        <v>4</v>
      </c>
      <c r="O46" s="81" t="s">
        <v>73</v>
      </c>
      <c r="P46" s="58" t="str">
        <f t="shared" si="24"/>
        <v>3</v>
      </c>
      <c r="Q46" s="81">
        <f t="shared" si="25"/>
        <v>12</v>
      </c>
      <c r="R46" s="83" t="str">
        <f t="shared" si="26"/>
        <v>ALTO</v>
      </c>
      <c r="S46" s="80" t="str">
        <f t="shared" si="27"/>
        <v>4</v>
      </c>
      <c r="T46" s="84">
        <f t="shared" si="28"/>
        <v>3</v>
      </c>
      <c r="U46" s="83" t="str">
        <f t="shared" si="29"/>
        <v>MODERADO</v>
      </c>
      <c r="V46" s="87" t="s">
        <v>84</v>
      </c>
      <c r="W46" s="70" t="s">
        <v>170</v>
      </c>
      <c r="X46" s="85" t="s">
        <v>277</v>
      </c>
      <c r="Y46" s="76" t="s">
        <v>226</v>
      </c>
      <c r="Z46" s="103">
        <v>43922</v>
      </c>
      <c r="AA46" s="103">
        <v>44286</v>
      </c>
      <c r="AB46" s="126" t="s">
        <v>278</v>
      </c>
      <c r="AC46" s="93" t="s">
        <v>281</v>
      </c>
      <c r="AD46" s="97" t="s">
        <v>279</v>
      </c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ht="71.25" customHeight="1" x14ac:dyDescent="0.25">
      <c r="A47" s="112" t="s">
        <v>20</v>
      </c>
      <c r="B47" s="243"/>
      <c r="C47" s="243"/>
      <c r="D47" s="76" t="s">
        <v>105</v>
      </c>
      <c r="E47" s="76" t="s">
        <v>70</v>
      </c>
      <c r="F47" s="252"/>
      <c r="G47" s="253"/>
      <c r="H47" s="59">
        <v>3</v>
      </c>
      <c r="I47" s="58">
        <v>4</v>
      </c>
      <c r="J47" s="58">
        <f t="shared" si="21"/>
        <v>12</v>
      </c>
      <c r="K47" s="63" t="str">
        <f t="shared" si="22"/>
        <v>ALTO</v>
      </c>
      <c r="L47" s="259"/>
      <c r="M47" s="58" t="s">
        <v>71</v>
      </c>
      <c r="N47" s="81" t="str">
        <f t="shared" ref="N47:N56" si="30">IF(M47="Preventivo","4",IF(M47="Correctivo","3",IF(M47="Detectivo","2",IF(M47="Inexistente","1"))))</f>
        <v>4</v>
      </c>
      <c r="O47" s="81" t="s">
        <v>73</v>
      </c>
      <c r="P47" s="58" t="str">
        <f t="shared" si="24"/>
        <v>3</v>
      </c>
      <c r="Q47" s="81">
        <f t="shared" si="25"/>
        <v>12</v>
      </c>
      <c r="R47" s="83" t="str">
        <f t="shared" si="26"/>
        <v>ALTO</v>
      </c>
      <c r="S47" s="80" t="str">
        <f t="shared" si="27"/>
        <v>4</v>
      </c>
      <c r="T47" s="84">
        <f t="shared" si="28"/>
        <v>3</v>
      </c>
      <c r="U47" s="83" t="str">
        <f t="shared" si="29"/>
        <v>MODERADO</v>
      </c>
      <c r="V47" s="87" t="s">
        <v>84</v>
      </c>
      <c r="W47" s="70" t="s">
        <v>171</v>
      </c>
      <c r="X47" s="85" t="s">
        <v>277</v>
      </c>
      <c r="Y47" s="76" t="s">
        <v>226</v>
      </c>
      <c r="Z47" s="103">
        <v>43922</v>
      </c>
      <c r="AA47" s="103">
        <v>44286</v>
      </c>
      <c r="AB47" s="126" t="s">
        <v>280</v>
      </c>
      <c r="AC47" s="93" t="s">
        <v>318</v>
      </c>
      <c r="AD47" s="97" t="s">
        <v>279</v>
      </c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ht="71.25" customHeight="1" x14ac:dyDescent="0.25">
      <c r="A48" s="112" t="s">
        <v>20</v>
      </c>
      <c r="B48" s="243"/>
      <c r="C48" s="243"/>
      <c r="D48" s="76" t="s">
        <v>105</v>
      </c>
      <c r="E48" s="76" t="s">
        <v>70</v>
      </c>
      <c r="F48" s="252"/>
      <c r="G48" s="253"/>
      <c r="H48" s="59">
        <v>3</v>
      </c>
      <c r="I48" s="58">
        <v>4</v>
      </c>
      <c r="J48" s="58">
        <f t="shared" si="21"/>
        <v>12</v>
      </c>
      <c r="K48" s="63" t="str">
        <f t="shared" si="22"/>
        <v>ALTO</v>
      </c>
      <c r="L48" s="255"/>
      <c r="M48" s="58" t="s">
        <v>71</v>
      </c>
      <c r="N48" s="81" t="str">
        <f t="shared" si="30"/>
        <v>4</v>
      </c>
      <c r="O48" s="81" t="s">
        <v>73</v>
      </c>
      <c r="P48" s="58" t="str">
        <f t="shared" si="24"/>
        <v>3</v>
      </c>
      <c r="Q48" s="81">
        <f t="shared" si="25"/>
        <v>12</v>
      </c>
      <c r="R48" s="83" t="str">
        <f t="shared" si="26"/>
        <v>ALTO</v>
      </c>
      <c r="S48" s="80" t="str">
        <f t="shared" si="27"/>
        <v>4</v>
      </c>
      <c r="T48" s="84">
        <f t="shared" si="28"/>
        <v>3</v>
      </c>
      <c r="U48" s="83" t="str">
        <f t="shared" si="29"/>
        <v>MODERADO</v>
      </c>
      <c r="V48" s="87" t="s">
        <v>84</v>
      </c>
      <c r="W48" s="70" t="s">
        <v>172</v>
      </c>
      <c r="X48" s="85" t="s">
        <v>277</v>
      </c>
      <c r="Y48" s="76" t="s">
        <v>226</v>
      </c>
      <c r="Z48" s="103">
        <v>43922</v>
      </c>
      <c r="AA48" s="103">
        <v>44286</v>
      </c>
      <c r="AB48" s="126" t="s">
        <v>278</v>
      </c>
      <c r="AC48" s="93" t="s">
        <v>281</v>
      </c>
      <c r="AD48" s="97" t="s">
        <v>279</v>
      </c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</row>
    <row r="49" spans="1:77" ht="71.25" customHeight="1" x14ac:dyDescent="0.25">
      <c r="A49" s="112" t="s">
        <v>20</v>
      </c>
      <c r="B49" s="243"/>
      <c r="C49" s="243"/>
      <c r="D49" s="76" t="s">
        <v>105</v>
      </c>
      <c r="E49" s="76" t="s">
        <v>70</v>
      </c>
      <c r="F49" s="252" t="s">
        <v>173</v>
      </c>
      <c r="G49" s="253" t="s">
        <v>174</v>
      </c>
      <c r="H49" s="59">
        <v>2</v>
      </c>
      <c r="I49" s="58">
        <v>2</v>
      </c>
      <c r="J49" s="58">
        <f t="shared" si="21"/>
        <v>4</v>
      </c>
      <c r="K49" s="63" t="str">
        <f t="shared" si="22"/>
        <v>MODERADO</v>
      </c>
      <c r="L49" s="254" t="s">
        <v>175</v>
      </c>
      <c r="M49" s="58" t="s">
        <v>88</v>
      </c>
      <c r="N49" s="81" t="str">
        <f t="shared" si="30"/>
        <v>2</v>
      </c>
      <c r="O49" s="81" t="s">
        <v>73</v>
      </c>
      <c r="P49" s="58" t="str">
        <f t="shared" si="24"/>
        <v>3</v>
      </c>
      <c r="Q49" s="81">
        <f t="shared" si="25"/>
        <v>6</v>
      </c>
      <c r="R49" s="83" t="str">
        <f t="shared" si="26"/>
        <v>MEDIA</v>
      </c>
      <c r="S49" s="80" t="str">
        <f t="shared" si="27"/>
        <v>3</v>
      </c>
      <c r="T49" s="84">
        <f t="shared" si="28"/>
        <v>1.3333333333333333</v>
      </c>
      <c r="U49" s="83" t="str">
        <f t="shared" si="29"/>
        <v>BAJO</v>
      </c>
      <c r="V49" s="87" t="s">
        <v>96</v>
      </c>
      <c r="W49" s="70" t="s">
        <v>325</v>
      </c>
      <c r="X49" s="85" t="s">
        <v>277</v>
      </c>
      <c r="Y49" s="76" t="s">
        <v>235</v>
      </c>
      <c r="Z49" s="103">
        <v>43876</v>
      </c>
      <c r="AA49" s="103">
        <v>43965</v>
      </c>
      <c r="AB49" s="126" t="s">
        <v>282</v>
      </c>
      <c r="AC49" s="95" t="s">
        <v>283</v>
      </c>
      <c r="AD49" s="96" t="s">
        <v>283</v>
      </c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</row>
    <row r="50" spans="1:77" ht="71.25" customHeight="1" x14ac:dyDescent="0.25">
      <c r="A50" s="112" t="s">
        <v>20</v>
      </c>
      <c r="B50" s="243"/>
      <c r="C50" s="243"/>
      <c r="D50" s="76" t="s">
        <v>105</v>
      </c>
      <c r="E50" s="76" t="s">
        <v>70</v>
      </c>
      <c r="F50" s="252"/>
      <c r="G50" s="253"/>
      <c r="H50" s="59">
        <v>3</v>
      </c>
      <c r="I50" s="58">
        <v>4</v>
      </c>
      <c r="J50" s="58">
        <f t="shared" si="21"/>
        <v>12</v>
      </c>
      <c r="K50" s="63" t="str">
        <f t="shared" si="22"/>
        <v>ALTO</v>
      </c>
      <c r="L50" s="259"/>
      <c r="M50" s="58" t="s">
        <v>71</v>
      </c>
      <c r="N50" s="81" t="str">
        <f t="shared" si="30"/>
        <v>4</v>
      </c>
      <c r="O50" s="81" t="s">
        <v>73</v>
      </c>
      <c r="P50" s="58" t="str">
        <f t="shared" si="24"/>
        <v>3</v>
      </c>
      <c r="Q50" s="81">
        <f t="shared" si="25"/>
        <v>12</v>
      </c>
      <c r="R50" s="83" t="str">
        <f t="shared" si="26"/>
        <v>ALTO</v>
      </c>
      <c r="S50" s="80" t="str">
        <f t="shared" si="27"/>
        <v>4</v>
      </c>
      <c r="T50" s="84">
        <f t="shared" si="28"/>
        <v>3</v>
      </c>
      <c r="U50" s="83" t="str">
        <f t="shared" si="29"/>
        <v>MODERADO</v>
      </c>
      <c r="V50" s="87" t="s">
        <v>84</v>
      </c>
      <c r="W50" s="90" t="s">
        <v>176</v>
      </c>
      <c r="X50" s="85" t="s">
        <v>277</v>
      </c>
      <c r="Y50" s="76" t="s">
        <v>226</v>
      </c>
      <c r="Z50" s="103">
        <v>43922</v>
      </c>
      <c r="AA50" s="103">
        <v>44286</v>
      </c>
      <c r="AB50" s="126" t="s">
        <v>284</v>
      </c>
      <c r="AC50" s="93" t="s">
        <v>285</v>
      </c>
      <c r="AD50" s="96" t="s">
        <v>283</v>
      </c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</row>
    <row r="51" spans="1:77" ht="71.25" customHeight="1" x14ac:dyDescent="0.25">
      <c r="A51" s="112" t="s">
        <v>20</v>
      </c>
      <c r="B51" s="243"/>
      <c r="C51" s="243"/>
      <c r="D51" s="76" t="s">
        <v>105</v>
      </c>
      <c r="E51" s="76" t="s">
        <v>70</v>
      </c>
      <c r="F51" s="252"/>
      <c r="G51" s="253"/>
      <c r="H51" s="59">
        <v>3</v>
      </c>
      <c r="I51" s="58">
        <v>4</v>
      </c>
      <c r="J51" s="58">
        <f t="shared" si="21"/>
        <v>12</v>
      </c>
      <c r="K51" s="63" t="str">
        <f t="shared" si="22"/>
        <v>ALTO</v>
      </c>
      <c r="L51" s="259"/>
      <c r="M51" s="58" t="s">
        <v>71</v>
      </c>
      <c r="N51" s="81" t="str">
        <f t="shared" si="30"/>
        <v>4</v>
      </c>
      <c r="O51" s="81" t="s">
        <v>73</v>
      </c>
      <c r="P51" s="58" t="str">
        <f t="shared" si="24"/>
        <v>3</v>
      </c>
      <c r="Q51" s="81">
        <f t="shared" si="25"/>
        <v>12</v>
      </c>
      <c r="R51" s="83" t="str">
        <f t="shared" si="26"/>
        <v>ALTO</v>
      </c>
      <c r="S51" s="80" t="str">
        <f t="shared" si="27"/>
        <v>4</v>
      </c>
      <c r="T51" s="84">
        <f t="shared" si="28"/>
        <v>3</v>
      </c>
      <c r="U51" s="83" t="str">
        <f t="shared" si="29"/>
        <v>MODERADO</v>
      </c>
      <c r="V51" s="87" t="s">
        <v>84</v>
      </c>
      <c r="W51" s="90" t="s">
        <v>176</v>
      </c>
      <c r="X51" s="85" t="s">
        <v>277</v>
      </c>
      <c r="Y51" s="76" t="s">
        <v>226</v>
      </c>
      <c r="Z51" s="103">
        <v>43922</v>
      </c>
      <c r="AA51" s="103">
        <v>44286</v>
      </c>
      <c r="AB51" s="126" t="s">
        <v>286</v>
      </c>
      <c r="AC51" s="95" t="s">
        <v>283</v>
      </c>
      <c r="AD51" s="96" t="s">
        <v>283</v>
      </c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</row>
    <row r="52" spans="1:77" ht="71.25" customHeight="1" x14ac:dyDescent="0.25">
      <c r="A52" s="112" t="s">
        <v>20</v>
      </c>
      <c r="B52" s="243"/>
      <c r="C52" s="243"/>
      <c r="D52" s="76" t="s">
        <v>105</v>
      </c>
      <c r="E52" s="76" t="s">
        <v>70</v>
      </c>
      <c r="F52" s="252" t="s">
        <v>347</v>
      </c>
      <c r="G52" s="253" t="s">
        <v>177</v>
      </c>
      <c r="H52" s="59">
        <v>2</v>
      </c>
      <c r="I52" s="58">
        <v>2</v>
      </c>
      <c r="J52" s="58">
        <f t="shared" si="21"/>
        <v>4</v>
      </c>
      <c r="K52" s="63" t="str">
        <f t="shared" si="22"/>
        <v>MODERADO</v>
      </c>
      <c r="L52" s="259"/>
      <c r="M52" s="58" t="s">
        <v>71</v>
      </c>
      <c r="N52" s="81" t="str">
        <f t="shared" si="30"/>
        <v>4</v>
      </c>
      <c r="O52" s="81" t="s">
        <v>73</v>
      </c>
      <c r="P52" s="58" t="str">
        <f t="shared" si="24"/>
        <v>3</v>
      </c>
      <c r="Q52" s="81">
        <f t="shared" si="25"/>
        <v>12</v>
      </c>
      <c r="R52" s="83" t="str">
        <f t="shared" si="26"/>
        <v>ALTO</v>
      </c>
      <c r="S52" s="80" t="str">
        <f t="shared" si="27"/>
        <v>4</v>
      </c>
      <c r="T52" s="84">
        <f t="shared" si="28"/>
        <v>1</v>
      </c>
      <c r="U52" s="83" t="str">
        <f t="shared" si="29"/>
        <v>BAJO</v>
      </c>
      <c r="V52" s="87" t="s">
        <v>84</v>
      </c>
      <c r="W52" s="70" t="s">
        <v>178</v>
      </c>
      <c r="X52" s="85" t="s">
        <v>277</v>
      </c>
      <c r="Y52" s="76" t="s">
        <v>235</v>
      </c>
      <c r="Z52" s="103">
        <v>43876</v>
      </c>
      <c r="AA52" s="103">
        <v>43965</v>
      </c>
      <c r="AB52" s="126" t="s">
        <v>287</v>
      </c>
      <c r="AC52" s="95" t="s">
        <v>283</v>
      </c>
      <c r="AD52" s="96" t="s">
        <v>283</v>
      </c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</row>
    <row r="53" spans="1:77" ht="71.25" customHeight="1" x14ac:dyDescent="0.25">
      <c r="A53" s="112" t="s">
        <v>20</v>
      </c>
      <c r="B53" s="243"/>
      <c r="C53" s="243"/>
      <c r="D53" s="76" t="s">
        <v>105</v>
      </c>
      <c r="E53" s="76" t="s">
        <v>70</v>
      </c>
      <c r="F53" s="252"/>
      <c r="G53" s="253"/>
      <c r="H53" s="59">
        <v>2</v>
      </c>
      <c r="I53" s="58">
        <v>2</v>
      </c>
      <c r="J53" s="58">
        <f t="shared" si="21"/>
        <v>4</v>
      </c>
      <c r="K53" s="63" t="str">
        <f t="shared" si="22"/>
        <v>MODERADO</v>
      </c>
      <c r="L53" s="259"/>
      <c r="M53" s="58" t="s">
        <v>88</v>
      </c>
      <c r="N53" s="81" t="str">
        <f t="shared" si="30"/>
        <v>2</v>
      </c>
      <c r="O53" s="81" t="s">
        <v>73</v>
      </c>
      <c r="P53" s="58" t="str">
        <f t="shared" si="24"/>
        <v>3</v>
      </c>
      <c r="Q53" s="81">
        <f t="shared" si="25"/>
        <v>6</v>
      </c>
      <c r="R53" s="83" t="str">
        <f t="shared" si="26"/>
        <v>MEDIA</v>
      </c>
      <c r="S53" s="80" t="str">
        <f t="shared" si="27"/>
        <v>3</v>
      </c>
      <c r="T53" s="84">
        <f t="shared" si="28"/>
        <v>1.3333333333333333</v>
      </c>
      <c r="U53" s="83" t="str">
        <f t="shared" si="29"/>
        <v>BAJO</v>
      </c>
      <c r="V53" s="87" t="s">
        <v>84</v>
      </c>
      <c r="W53" s="70" t="s">
        <v>179</v>
      </c>
      <c r="X53" s="85" t="s">
        <v>277</v>
      </c>
      <c r="Y53" s="76" t="s">
        <v>211</v>
      </c>
      <c r="Z53" s="103">
        <v>43876</v>
      </c>
      <c r="AA53" s="103">
        <v>43935</v>
      </c>
      <c r="AB53" s="126" t="s">
        <v>288</v>
      </c>
      <c r="AC53" s="95" t="s">
        <v>283</v>
      </c>
      <c r="AD53" s="96" t="s">
        <v>283</v>
      </c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</row>
    <row r="54" spans="1:77" ht="71.25" customHeight="1" x14ac:dyDescent="0.25">
      <c r="A54" s="112" t="s">
        <v>20</v>
      </c>
      <c r="B54" s="243"/>
      <c r="C54" s="243"/>
      <c r="D54" s="76" t="s">
        <v>105</v>
      </c>
      <c r="E54" s="76" t="s">
        <v>70</v>
      </c>
      <c r="F54" s="252"/>
      <c r="G54" s="253"/>
      <c r="H54" s="59">
        <v>2</v>
      </c>
      <c r="I54" s="58">
        <v>2</v>
      </c>
      <c r="J54" s="58">
        <f t="shared" si="21"/>
        <v>4</v>
      </c>
      <c r="K54" s="63" t="str">
        <f t="shared" si="22"/>
        <v>MODERADO</v>
      </c>
      <c r="L54" s="255"/>
      <c r="M54" s="58" t="s">
        <v>71</v>
      </c>
      <c r="N54" s="81" t="str">
        <f t="shared" si="30"/>
        <v>4</v>
      </c>
      <c r="O54" s="81" t="s">
        <v>73</v>
      </c>
      <c r="P54" s="58" t="str">
        <f t="shared" si="24"/>
        <v>3</v>
      </c>
      <c r="Q54" s="81">
        <f t="shared" si="25"/>
        <v>12</v>
      </c>
      <c r="R54" s="83" t="str">
        <f t="shared" si="26"/>
        <v>ALTO</v>
      </c>
      <c r="S54" s="80" t="str">
        <f t="shared" si="27"/>
        <v>4</v>
      </c>
      <c r="T54" s="84">
        <f t="shared" si="28"/>
        <v>1</v>
      </c>
      <c r="U54" s="83" t="str">
        <f t="shared" si="29"/>
        <v>BAJO</v>
      </c>
      <c r="V54" s="87" t="s">
        <v>90</v>
      </c>
      <c r="W54" s="70" t="s">
        <v>289</v>
      </c>
      <c r="X54" s="85" t="s">
        <v>277</v>
      </c>
      <c r="Y54" s="76" t="s">
        <v>211</v>
      </c>
      <c r="Z54" s="103">
        <v>43862</v>
      </c>
      <c r="AA54" s="103">
        <v>43921</v>
      </c>
      <c r="AB54" s="126" t="s">
        <v>288</v>
      </c>
      <c r="AC54" s="95" t="s">
        <v>283</v>
      </c>
      <c r="AD54" s="96" t="s">
        <v>283</v>
      </c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</row>
    <row r="55" spans="1:77" ht="71.25" customHeight="1" x14ac:dyDescent="0.25">
      <c r="A55" s="112" t="s">
        <v>20</v>
      </c>
      <c r="B55" s="243"/>
      <c r="C55" s="243"/>
      <c r="D55" s="76" t="s">
        <v>105</v>
      </c>
      <c r="E55" s="76" t="s">
        <v>70</v>
      </c>
      <c r="F55" s="252" t="s">
        <v>180</v>
      </c>
      <c r="G55" s="253" t="s">
        <v>328</v>
      </c>
      <c r="H55" s="59">
        <v>3</v>
      </c>
      <c r="I55" s="58">
        <v>3</v>
      </c>
      <c r="J55" s="58">
        <f t="shared" si="21"/>
        <v>9</v>
      </c>
      <c r="K55" s="63" t="str">
        <f t="shared" si="22"/>
        <v>ALTO</v>
      </c>
      <c r="L55" s="254" t="s">
        <v>181</v>
      </c>
      <c r="M55" s="58" t="s">
        <v>71</v>
      </c>
      <c r="N55" s="81" t="str">
        <f t="shared" si="30"/>
        <v>4</v>
      </c>
      <c r="O55" s="81" t="s">
        <v>73</v>
      </c>
      <c r="P55" s="58" t="str">
        <f t="shared" si="24"/>
        <v>3</v>
      </c>
      <c r="Q55" s="81">
        <f t="shared" si="25"/>
        <v>12</v>
      </c>
      <c r="R55" s="83" t="str">
        <f t="shared" si="26"/>
        <v>ALTO</v>
      </c>
      <c r="S55" s="80" t="str">
        <f t="shared" si="27"/>
        <v>4</v>
      </c>
      <c r="T55" s="84">
        <f t="shared" si="28"/>
        <v>2.25</v>
      </c>
      <c r="U55" s="83" t="str">
        <f t="shared" si="29"/>
        <v>MODERADO</v>
      </c>
      <c r="V55" s="87" t="s">
        <v>96</v>
      </c>
      <c r="W55" s="70" t="s">
        <v>290</v>
      </c>
      <c r="X55" s="85" t="s">
        <v>277</v>
      </c>
      <c r="Y55" s="76" t="s">
        <v>226</v>
      </c>
      <c r="Z55" s="103">
        <v>43917</v>
      </c>
      <c r="AA55" s="103">
        <v>43916</v>
      </c>
      <c r="AB55" s="126" t="s">
        <v>291</v>
      </c>
      <c r="AC55" s="93" t="s">
        <v>318</v>
      </c>
      <c r="AD55" s="97" t="s">
        <v>292</v>
      </c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</row>
    <row r="56" spans="1:77" ht="71.25" customHeight="1" x14ac:dyDescent="0.25">
      <c r="A56" s="112" t="s">
        <v>20</v>
      </c>
      <c r="B56" s="243"/>
      <c r="C56" s="243"/>
      <c r="D56" s="76" t="s">
        <v>105</v>
      </c>
      <c r="E56" s="76" t="s">
        <v>70</v>
      </c>
      <c r="F56" s="252"/>
      <c r="G56" s="253"/>
      <c r="H56" s="59">
        <v>3</v>
      </c>
      <c r="I56" s="58">
        <v>3</v>
      </c>
      <c r="J56" s="58">
        <f t="shared" si="21"/>
        <v>9</v>
      </c>
      <c r="K56" s="63" t="str">
        <f t="shared" si="22"/>
        <v>ALTO</v>
      </c>
      <c r="L56" s="255"/>
      <c r="M56" s="58" t="s">
        <v>71</v>
      </c>
      <c r="N56" s="58" t="str">
        <f t="shared" si="30"/>
        <v>4</v>
      </c>
      <c r="O56" s="58" t="s">
        <v>73</v>
      </c>
      <c r="P56" s="58" t="str">
        <f t="shared" si="24"/>
        <v>3</v>
      </c>
      <c r="Q56" s="58">
        <f>N56*P56</f>
        <v>12</v>
      </c>
      <c r="R56" s="83" t="str">
        <f t="shared" si="26"/>
        <v>ALTO</v>
      </c>
      <c r="S56" s="71" t="str">
        <f t="shared" si="27"/>
        <v>4</v>
      </c>
      <c r="T56" s="64">
        <f t="shared" si="28"/>
        <v>2.25</v>
      </c>
      <c r="U56" s="65" t="str">
        <f t="shared" si="29"/>
        <v>MODERADO</v>
      </c>
      <c r="V56" s="87" t="s">
        <v>84</v>
      </c>
      <c r="W56" s="70" t="s">
        <v>326</v>
      </c>
      <c r="X56" s="85" t="s">
        <v>277</v>
      </c>
      <c r="Y56" s="76" t="s">
        <v>226</v>
      </c>
      <c r="Z56" s="103">
        <v>44099</v>
      </c>
      <c r="AA56" s="103">
        <v>44463</v>
      </c>
      <c r="AB56" s="126" t="s">
        <v>293</v>
      </c>
      <c r="AC56" s="93" t="s">
        <v>318</v>
      </c>
      <c r="AD56" s="97" t="s">
        <v>279</v>
      </c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</row>
    <row r="57" spans="1:77" ht="74.25" customHeight="1" x14ac:dyDescent="0.25">
      <c r="A57" s="112" t="s">
        <v>16</v>
      </c>
      <c r="B57" s="243" t="s">
        <v>306</v>
      </c>
      <c r="C57" s="105" t="s">
        <v>294</v>
      </c>
      <c r="D57" s="76" t="s">
        <v>105</v>
      </c>
      <c r="E57" s="76" t="s">
        <v>70</v>
      </c>
      <c r="F57" s="90" t="s">
        <v>189</v>
      </c>
      <c r="G57" s="127" t="s">
        <v>329</v>
      </c>
      <c r="H57" s="59">
        <v>3</v>
      </c>
      <c r="I57" s="58">
        <v>4</v>
      </c>
      <c r="J57" s="58">
        <f>H57*I57</f>
        <v>12</v>
      </c>
      <c r="K57" s="63" t="str">
        <f t="shared" ref="K57:K58" si="31">IF(AND(J57&gt;=1,J57&lt;=3),"BAJO",IF(AND(J57&gt;3,J57&lt;=7),"MODERADO",IF(AND(J57&gt;7,J57&lt;=14),"ALTO",IF(AND(J57&gt;14,J57&lt;=25),"EXTREMO","Validar Nivel"))))</f>
        <v>ALTO</v>
      </c>
      <c r="L57" s="166" t="s">
        <v>295</v>
      </c>
      <c r="M57" s="58" t="s">
        <v>71</v>
      </c>
      <c r="N57" s="81" t="str">
        <f t="shared" ref="N57" si="32">IF(M57="Preventivo","4",IF(M57="Correctivo","3",IF(M57="Detectivo","2",IF(M57="Inexistente","1"))))</f>
        <v>4</v>
      </c>
      <c r="O57" s="81" t="s">
        <v>342</v>
      </c>
      <c r="P57" s="58" t="str">
        <f>IF(O57="Permanente","3",IF(O57="Periódico","2",IF(O57="Ocasional","1")))</f>
        <v>2</v>
      </c>
      <c r="Q57" s="81">
        <f t="shared" ref="Q57" si="33">N57*P57</f>
        <v>8</v>
      </c>
      <c r="R57" s="83" t="str">
        <f t="shared" ref="R57" si="34">IF(Q57=1,"INEXISTENTE",IF(AND(Q57&gt;=2,Q57&lt;=4),"BAJA",IF(AND(Q57&gt;4,Q57&lt;=8),"MEDIA",IF(Q57&gt;8,"ALTO"))))</f>
        <v>MEDIA</v>
      </c>
      <c r="S57" s="80" t="str">
        <f t="shared" ref="S57" si="35">IF(R57="INEXISTENTE","1",IF(R57="BAJA","2",IF(R57="MEDIA","3",IF(R57="ALTO","4"))))</f>
        <v>3</v>
      </c>
      <c r="T57" s="84">
        <f t="shared" ref="T57" si="36">J57/S57</f>
        <v>4</v>
      </c>
      <c r="U57" s="83" t="str">
        <f t="shared" ref="U57:U58" si="37">IF(AND(T57&gt;0,T57&lt;=2),"BAJO",IF(AND(T57&gt;2,T57&lt;=6),"MODERADO",IF(AND(T57&gt;7,T57&lt;=13),"ALTO",IF(T57&gt;13,"EXTREMO"))))</f>
        <v>MODERADO</v>
      </c>
      <c r="V57" s="87" t="s">
        <v>90</v>
      </c>
      <c r="W57" s="70" t="s">
        <v>296</v>
      </c>
      <c r="X57" s="85" t="s">
        <v>341</v>
      </c>
      <c r="Y57" s="61" t="s">
        <v>208</v>
      </c>
      <c r="Z57" s="62" t="s">
        <v>297</v>
      </c>
      <c r="AA57" s="62" t="s">
        <v>298</v>
      </c>
      <c r="AB57" s="169" t="s">
        <v>299</v>
      </c>
      <c r="AC57" s="98" t="s">
        <v>300</v>
      </c>
      <c r="AD57" s="99" t="s">
        <v>301</v>
      </c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</row>
    <row r="58" spans="1:77" ht="74.25" customHeight="1" x14ac:dyDescent="0.25">
      <c r="A58" s="112" t="s">
        <v>16</v>
      </c>
      <c r="B58" s="243"/>
      <c r="C58" s="85" t="s">
        <v>236</v>
      </c>
      <c r="D58" s="76" t="s">
        <v>105</v>
      </c>
      <c r="E58" s="76" t="s">
        <v>70</v>
      </c>
      <c r="F58" s="90" t="s">
        <v>237</v>
      </c>
      <c r="G58" s="127" t="s">
        <v>238</v>
      </c>
      <c r="H58" s="116">
        <v>3</v>
      </c>
      <c r="I58" s="117">
        <v>4</v>
      </c>
      <c r="J58" s="117">
        <f t="shared" ref="J58" si="38">H58*I58</f>
        <v>12</v>
      </c>
      <c r="K58" s="118" t="str">
        <f t="shared" si="31"/>
        <v>ALTO</v>
      </c>
      <c r="L58" s="167" t="s">
        <v>239</v>
      </c>
      <c r="M58" s="117" t="s">
        <v>71</v>
      </c>
      <c r="N58" s="119" t="str">
        <f t="shared" ref="N58" si="39">IF(M58="Preventivo","4",IF(M58="Correctivo","3",IF(M58="Detectivo","2",IF(M58="Inexistente","1"))))</f>
        <v>4</v>
      </c>
      <c r="O58" s="119" t="s">
        <v>73</v>
      </c>
      <c r="P58" s="117" t="str">
        <f t="shared" ref="P58" si="40">IF(O58="Permanente","3",IF(O58="Periodico","2",IF(O58="Ocasional","1")))</f>
        <v>3</v>
      </c>
      <c r="Q58" s="119">
        <f t="shared" ref="Q58" si="41">N58*P58</f>
        <v>12</v>
      </c>
      <c r="R58" s="120" t="str">
        <f t="shared" ref="R58" si="42">IF(Q58=1,"INEXISTENTE",IF(AND(Q58&gt;=2,Q58&lt;=4),"BAJA",IF(AND(Q58&gt;4,Q58&lt;=8),"MEDIA",IF(Q58&gt;8,"ALTO"))))</f>
        <v>ALTO</v>
      </c>
      <c r="S58" s="121" t="str">
        <f t="shared" ref="S58" si="43">IF(R58="INEXISTENTE","1",IF(R58="BAJA","2",IF(R58="MEDIA","3",IF(R58="ALTO","4"))))</f>
        <v>4</v>
      </c>
      <c r="T58" s="122">
        <f t="shared" ref="T58" si="44">J58/S58</f>
        <v>3</v>
      </c>
      <c r="U58" s="120" t="str">
        <f t="shared" si="37"/>
        <v>MODERADO</v>
      </c>
      <c r="V58" s="87" t="s">
        <v>90</v>
      </c>
      <c r="W58" s="70" t="s">
        <v>240</v>
      </c>
      <c r="X58" s="76" t="s">
        <v>241</v>
      </c>
      <c r="Y58" s="61" t="s">
        <v>226</v>
      </c>
      <c r="Z58" s="123">
        <v>43862</v>
      </c>
      <c r="AA58" s="123">
        <v>44196</v>
      </c>
      <c r="AB58" s="169" t="s">
        <v>302</v>
      </c>
      <c r="AC58" s="124" t="s">
        <v>300</v>
      </c>
      <c r="AD58" s="125" t="s">
        <v>301</v>
      </c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</row>
    <row r="59" spans="1:77" ht="54" customHeight="1" x14ac:dyDescent="0.25">
      <c r="A59" s="199" t="s">
        <v>27</v>
      </c>
      <c r="B59" s="200" t="s">
        <v>304</v>
      </c>
      <c r="C59" s="206" t="s">
        <v>202</v>
      </c>
      <c r="D59" s="231" t="s">
        <v>105</v>
      </c>
      <c r="E59" s="231" t="s">
        <v>70</v>
      </c>
      <c r="F59" s="229" t="s">
        <v>203</v>
      </c>
      <c r="G59" s="274" t="s">
        <v>204</v>
      </c>
      <c r="H59" s="236">
        <v>3</v>
      </c>
      <c r="I59" s="211">
        <v>3</v>
      </c>
      <c r="J59" s="211">
        <f t="shared" ref="J59:J61" si="45">H59*I59</f>
        <v>9</v>
      </c>
      <c r="K59" s="212" t="str">
        <f t="shared" ref="K59:K61" si="46">IF(AND(J59&gt;=1,J59&lt;=3),"BAJO",IF(AND(J59&gt;3,J59&lt;=7),"MODERADO",IF(AND(J59&gt;7,J59&lt;=14),"ALTO",IF(AND(J59&gt;14,J59&lt;=25),"EXTREMO","Validar Nivel"))))</f>
        <v>ALTO</v>
      </c>
      <c r="L59" s="209" t="s">
        <v>205</v>
      </c>
      <c r="M59" s="211" t="s">
        <v>71</v>
      </c>
      <c r="N59" s="211" t="str">
        <f t="shared" ref="N59:N61" si="47">IF(M59="Preventivo","4",IF(M59="Correctivo","3",IF(M59="Detectivo","2",IF(M59="Inexistente","1"))))</f>
        <v>4</v>
      </c>
      <c r="O59" s="211" t="s">
        <v>73</v>
      </c>
      <c r="P59" s="211" t="str">
        <f t="shared" ref="P59:P61" si="48">IF(O59="Permanente","3",IF(O59="Periodico","2",IF(O59="Ocasional","1")))</f>
        <v>3</v>
      </c>
      <c r="Q59" s="211">
        <f t="shared" ref="Q59:Q61" si="49">N59*P59</f>
        <v>12</v>
      </c>
      <c r="R59" s="235" t="str">
        <f t="shared" ref="R59:R61" si="50">IF(Q59=1,"INEXISTENTE",IF(AND(Q59&gt;=2,Q59&lt;=4),"BAJA",IF(AND(Q59&gt;4,Q59&lt;=8),"MEDIA",IF(Q59&gt;8,"ALTO"))))</f>
        <v>ALTO</v>
      </c>
      <c r="S59" s="236" t="str">
        <f t="shared" ref="S59:S61" si="51">IF(R59="INEXISTENTE","1",IF(R59="BAJA","2",IF(R59="MEDIA","3",IF(R59="ALTO","4"))))</f>
        <v>4</v>
      </c>
      <c r="T59" s="237">
        <f t="shared" ref="T59:T61" si="52">J59/S59</f>
        <v>2.25</v>
      </c>
      <c r="U59" s="235" t="str">
        <f t="shared" ref="U59:U61" si="53">IF(AND(T59&gt;0,T59&lt;=2),"BAJO",IF(AND(T59&gt;2,T59&lt;=6),"MODERADO",IF(AND(T59&gt;7,T59&lt;=13),"ALTO",IF(T59&gt;13,"EXTREMO"))))</f>
        <v>MODERADO</v>
      </c>
      <c r="V59" s="234" t="s">
        <v>90</v>
      </c>
      <c r="W59" s="113" t="s">
        <v>206</v>
      </c>
      <c r="X59" s="86" t="s">
        <v>207</v>
      </c>
      <c r="Y59" s="114" t="s">
        <v>208</v>
      </c>
      <c r="Z59" s="115">
        <v>43862</v>
      </c>
      <c r="AA59" s="115">
        <v>44196</v>
      </c>
      <c r="AB59" s="170" t="s">
        <v>209</v>
      </c>
      <c r="AC59" s="214" t="s">
        <v>376</v>
      </c>
      <c r="AD59" s="215" t="s">
        <v>266</v>
      </c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</row>
    <row r="60" spans="1:77" ht="63.75" customHeight="1" x14ac:dyDescent="0.25">
      <c r="A60" s="199"/>
      <c r="B60" s="200"/>
      <c r="C60" s="206"/>
      <c r="D60" s="231"/>
      <c r="E60" s="231"/>
      <c r="F60" s="229"/>
      <c r="G60" s="274"/>
      <c r="H60" s="202"/>
      <c r="I60" s="204"/>
      <c r="J60" s="204"/>
      <c r="K60" s="213"/>
      <c r="L60" s="210"/>
      <c r="M60" s="204"/>
      <c r="N60" s="204"/>
      <c r="O60" s="204"/>
      <c r="P60" s="204"/>
      <c r="Q60" s="204"/>
      <c r="R60" s="233"/>
      <c r="S60" s="202"/>
      <c r="T60" s="238"/>
      <c r="U60" s="233"/>
      <c r="V60" s="221"/>
      <c r="W60" s="91" t="s">
        <v>210</v>
      </c>
      <c r="X60" s="85" t="s">
        <v>207</v>
      </c>
      <c r="Y60" s="76" t="s">
        <v>211</v>
      </c>
      <c r="Z60" s="89">
        <v>43862</v>
      </c>
      <c r="AA60" s="89">
        <v>44196</v>
      </c>
      <c r="AB60" s="128" t="s">
        <v>209</v>
      </c>
      <c r="AC60" s="210"/>
      <c r="AD60" s="216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</row>
    <row r="61" spans="1:77" ht="75.75" customHeight="1" x14ac:dyDescent="0.25">
      <c r="A61" s="199" t="s">
        <v>24</v>
      </c>
      <c r="B61" s="200" t="s">
        <v>305</v>
      </c>
      <c r="C61" s="206" t="s">
        <v>212</v>
      </c>
      <c r="D61" s="231" t="s">
        <v>105</v>
      </c>
      <c r="E61" s="231" t="s">
        <v>70</v>
      </c>
      <c r="F61" s="229" t="s">
        <v>203</v>
      </c>
      <c r="G61" s="272" t="s">
        <v>213</v>
      </c>
      <c r="H61" s="201">
        <v>3</v>
      </c>
      <c r="I61" s="203">
        <v>3</v>
      </c>
      <c r="J61" s="203">
        <f t="shared" si="45"/>
        <v>9</v>
      </c>
      <c r="K61" s="228" t="str">
        <f t="shared" si="46"/>
        <v>ALTO</v>
      </c>
      <c r="L61" s="217" t="s">
        <v>364</v>
      </c>
      <c r="M61" s="203" t="s">
        <v>71</v>
      </c>
      <c r="N61" s="203" t="str">
        <f t="shared" si="47"/>
        <v>4</v>
      </c>
      <c r="O61" s="203" t="s">
        <v>73</v>
      </c>
      <c r="P61" s="203" t="str">
        <f t="shared" si="48"/>
        <v>3</v>
      </c>
      <c r="Q61" s="203">
        <f t="shared" si="49"/>
        <v>12</v>
      </c>
      <c r="R61" s="223" t="str">
        <f t="shared" si="50"/>
        <v>ALTO</v>
      </c>
      <c r="S61" s="201" t="str">
        <f t="shared" si="51"/>
        <v>4</v>
      </c>
      <c r="T61" s="225">
        <f t="shared" si="52"/>
        <v>2.25</v>
      </c>
      <c r="U61" s="223" t="str">
        <f t="shared" si="53"/>
        <v>MODERADO</v>
      </c>
      <c r="V61" s="221" t="s">
        <v>90</v>
      </c>
      <c r="W61" s="91" t="s">
        <v>214</v>
      </c>
      <c r="X61" s="85" t="s">
        <v>215</v>
      </c>
      <c r="Y61" s="76" t="s">
        <v>211</v>
      </c>
      <c r="Z61" s="89">
        <v>43862</v>
      </c>
      <c r="AA61" s="89">
        <v>44196</v>
      </c>
      <c r="AB61" s="128" t="s">
        <v>209</v>
      </c>
      <c r="AC61" s="214" t="s">
        <v>376</v>
      </c>
      <c r="AD61" s="215" t="s">
        <v>266</v>
      </c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</row>
    <row r="62" spans="1:77" ht="70.5" customHeight="1" x14ac:dyDescent="0.25">
      <c r="A62" s="199"/>
      <c r="B62" s="200"/>
      <c r="C62" s="206"/>
      <c r="D62" s="231"/>
      <c r="E62" s="231"/>
      <c r="F62" s="229"/>
      <c r="G62" s="272"/>
      <c r="H62" s="202"/>
      <c r="I62" s="204"/>
      <c r="J62" s="204"/>
      <c r="K62" s="213"/>
      <c r="L62" s="210"/>
      <c r="M62" s="204"/>
      <c r="N62" s="204"/>
      <c r="O62" s="204"/>
      <c r="P62" s="204"/>
      <c r="Q62" s="204"/>
      <c r="R62" s="233"/>
      <c r="S62" s="202"/>
      <c r="T62" s="238"/>
      <c r="U62" s="233"/>
      <c r="V62" s="221"/>
      <c r="W62" s="91" t="s">
        <v>216</v>
      </c>
      <c r="X62" s="85" t="s">
        <v>215</v>
      </c>
      <c r="Y62" s="76" t="s">
        <v>226</v>
      </c>
      <c r="Z62" s="89">
        <v>43862</v>
      </c>
      <c r="AA62" s="89">
        <v>44196</v>
      </c>
      <c r="AB62" s="128" t="s">
        <v>209</v>
      </c>
      <c r="AC62" s="210"/>
      <c r="AD62" s="216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</row>
    <row r="63" spans="1:77" s="56" customFormat="1" ht="61.5" customHeight="1" x14ac:dyDescent="0.25">
      <c r="A63" s="199" t="s">
        <v>227</v>
      </c>
      <c r="B63" s="206" t="s">
        <v>307</v>
      </c>
      <c r="C63" s="206" t="s">
        <v>228</v>
      </c>
      <c r="D63" s="231" t="s">
        <v>105</v>
      </c>
      <c r="E63" s="231" t="s">
        <v>70</v>
      </c>
      <c r="F63" s="229" t="s">
        <v>229</v>
      </c>
      <c r="G63" s="128" t="s">
        <v>230</v>
      </c>
      <c r="H63" s="201">
        <v>2</v>
      </c>
      <c r="I63" s="203">
        <v>4</v>
      </c>
      <c r="J63" s="203">
        <f t="shared" ref="J63" si="54">H63*I63</f>
        <v>8</v>
      </c>
      <c r="K63" s="228" t="str">
        <f t="shared" ref="K63" si="55">IF(AND(J63&gt;=1,J63&lt;=3),"BAJO",IF(AND(J63&gt;3,J63&lt;=7),"MODERADO",IF(AND(J63&gt;7,J63&lt;=14),"ALTO",IF(AND(J63&gt;14,J63&lt;=25),"EXTREMO","Validar Nivel"))))</f>
        <v>ALTO</v>
      </c>
      <c r="L63" s="217" t="s">
        <v>372</v>
      </c>
      <c r="M63" s="203" t="s">
        <v>71</v>
      </c>
      <c r="N63" s="203" t="str">
        <f t="shared" ref="N63" si="56">IF(M63="Preventivo","4",IF(M63="Correctivo","3",IF(M63="Detectivo","2",IF(M63="Inexistente","1"))))</f>
        <v>4</v>
      </c>
      <c r="O63" s="203" t="s">
        <v>342</v>
      </c>
      <c r="P63" s="203" t="str">
        <f>IF(O63="Permanente","3",IF(O63="Periódico","2",IF(O63="Ocasional","1")))</f>
        <v>2</v>
      </c>
      <c r="Q63" s="203">
        <f t="shared" ref="Q63" si="57">N63*P63</f>
        <v>8</v>
      </c>
      <c r="R63" s="223" t="str">
        <f t="shared" ref="R63" si="58">IF(Q63=1,"INEXISTENTE",IF(AND(Q63&gt;=2,Q63&lt;=4),"BAJA",IF(AND(Q63&gt;4,Q63&lt;=8),"MEDIA",IF(Q63&gt;8,"ALTO"))))</f>
        <v>MEDIA</v>
      </c>
      <c r="S63" s="201" t="str">
        <f t="shared" ref="S63" si="59">IF(R63="INEXISTENTE","1",IF(R63="BAJA","2",IF(R63="MEDIA","3",IF(R63="ALTO","4"))))</f>
        <v>3</v>
      </c>
      <c r="T63" s="225">
        <f t="shared" ref="T63" si="60">J63/S63</f>
        <v>2.6666666666666665</v>
      </c>
      <c r="U63" s="223" t="str">
        <f t="shared" ref="U63" si="61">IF(AND(T63&gt;0,T63&lt;=2),"BAJO",IF(AND(T63&gt;2,T63&lt;=6),"MODERADO",IF(AND(T63&gt;7,T63&lt;=13),"ALTO",IF(T63&gt;13,"EXTREMO"))))</f>
        <v>MODERADO</v>
      </c>
      <c r="V63" s="221" t="s">
        <v>90</v>
      </c>
      <c r="W63" s="91" t="s">
        <v>373</v>
      </c>
      <c r="X63" s="85" t="s">
        <v>231</v>
      </c>
      <c r="Y63" s="76" t="s">
        <v>232</v>
      </c>
      <c r="Z63" s="89">
        <v>43862</v>
      </c>
      <c r="AA63" s="89">
        <v>44196</v>
      </c>
      <c r="AB63" s="128" t="s">
        <v>374</v>
      </c>
      <c r="AC63" s="217" t="s">
        <v>322</v>
      </c>
      <c r="AD63" s="219" t="s">
        <v>266</v>
      </c>
    </row>
    <row r="64" spans="1:77" s="56" customFormat="1" ht="61.5" customHeight="1" thickBot="1" x14ac:dyDescent="0.3">
      <c r="A64" s="205"/>
      <c r="B64" s="207"/>
      <c r="C64" s="207"/>
      <c r="D64" s="232"/>
      <c r="E64" s="232"/>
      <c r="F64" s="230"/>
      <c r="G64" s="129" t="s">
        <v>233</v>
      </c>
      <c r="H64" s="227"/>
      <c r="I64" s="208"/>
      <c r="J64" s="208"/>
      <c r="K64" s="213"/>
      <c r="L64" s="218"/>
      <c r="M64" s="208"/>
      <c r="N64" s="208"/>
      <c r="O64" s="208"/>
      <c r="P64" s="208"/>
      <c r="Q64" s="208"/>
      <c r="R64" s="224"/>
      <c r="S64" s="227"/>
      <c r="T64" s="226"/>
      <c r="U64" s="224"/>
      <c r="V64" s="222"/>
      <c r="W64" s="154" t="s">
        <v>234</v>
      </c>
      <c r="X64" s="155" t="s">
        <v>231</v>
      </c>
      <c r="Y64" s="88" t="s">
        <v>235</v>
      </c>
      <c r="Z64" s="156">
        <v>43862</v>
      </c>
      <c r="AA64" s="156">
        <v>44196</v>
      </c>
      <c r="AB64" s="193" t="s">
        <v>375</v>
      </c>
      <c r="AC64" s="218"/>
      <c r="AD64" s="220"/>
    </row>
    <row r="65" spans="1:77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</row>
    <row r="66" spans="1:77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</row>
    <row r="67" spans="1:77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</row>
    <row r="68" spans="1:77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</row>
    <row r="69" spans="1:77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</row>
    <row r="70" spans="1:77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</row>
    <row r="71" spans="1:77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</row>
    <row r="72" spans="1:77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</row>
    <row r="73" spans="1:77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</row>
    <row r="74" spans="1:77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</row>
    <row r="75" spans="1:77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</row>
    <row r="76" spans="1:77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</row>
    <row r="77" spans="1:77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</row>
    <row r="78" spans="1:77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</row>
    <row r="79" spans="1:77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</row>
    <row r="80" spans="1:77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</row>
    <row r="81" spans="1:77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</row>
    <row r="82" spans="1:77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</row>
    <row r="83" spans="1:77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</row>
    <row r="84" spans="1:77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</row>
    <row r="85" spans="1:77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</row>
    <row r="86" spans="1:77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</row>
    <row r="87" spans="1:77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</row>
    <row r="88" spans="1:77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</row>
    <row r="89" spans="1:77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</row>
    <row r="90" spans="1:77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</row>
    <row r="91" spans="1:77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</row>
    <row r="92" spans="1:77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</row>
    <row r="93" spans="1:77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</row>
    <row r="94" spans="1:77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</row>
    <row r="95" spans="1:77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</row>
    <row r="96" spans="1:77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</row>
    <row r="97" spans="1:77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</row>
    <row r="98" spans="1:77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</row>
    <row r="99" spans="1:77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</row>
    <row r="100" spans="1:77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</row>
    <row r="101" spans="1:77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</row>
    <row r="102" spans="1:77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</row>
    <row r="103" spans="1:77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</row>
    <row r="104" spans="1:77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</row>
    <row r="105" spans="1:77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</row>
    <row r="106" spans="1:77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</row>
    <row r="107" spans="1:77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</row>
    <row r="108" spans="1:77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</row>
    <row r="109" spans="1:77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</row>
    <row r="110" spans="1:77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</row>
    <row r="111" spans="1:77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</row>
    <row r="112" spans="1:77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</row>
    <row r="113" spans="1:77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</row>
    <row r="114" spans="1:77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</row>
    <row r="115" spans="1:77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</row>
    <row r="116" spans="1:77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</row>
    <row r="117" spans="1:77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</row>
    <row r="118" spans="1:77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</row>
    <row r="119" spans="1:77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</row>
    <row r="120" spans="1:77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</row>
    <row r="121" spans="1:77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</row>
    <row r="122" spans="1:77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</row>
    <row r="123" spans="1:77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</row>
    <row r="124" spans="1:77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</row>
    <row r="125" spans="1:77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</row>
    <row r="126" spans="1:77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</row>
    <row r="127" spans="1:77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</row>
    <row r="128" spans="1:77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</row>
    <row r="129" spans="1:77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</row>
    <row r="130" spans="1:77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</row>
    <row r="131" spans="1:77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</row>
    <row r="132" spans="1:77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</row>
    <row r="133" spans="1:77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</row>
    <row r="134" spans="1:77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</row>
    <row r="135" spans="1:77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</row>
    <row r="136" spans="1:77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</row>
    <row r="137" spans="1:77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</row>
    <row r="138" spans="1:77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</row>
    <row r="139" spans="1:77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</row>
    <row r="140" spans="1:77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</row>
    <row r="141" spans="1:77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</row>
    <row r="142" spans="1:77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</row>
    <row r="143" spans="1:77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</row>
    <row r="144" spans="1:77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</row>
    <row r="145" spans="1:77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</row>
    <row r="146" spans="1:77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</row>
    <row r="147" spans="1:77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</row>
    <row r="148" spans="1:77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</row>
    <row r="149" spans="1:77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</row>
    <row r="150" spans="1:77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1:77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</row>
    <row r="152" spans="1:77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</row>
    <row r="153" spans="1:77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1:77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1:77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1:77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1:77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1:77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1:77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1:77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1:77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1:77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</row>
    <row r="163" spans="1:77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1:77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1:77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1:77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1:77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1:77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1:77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1:77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1:77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1:77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1:77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1:77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1:77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1:77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1:77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1:77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1:77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1:77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1:77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1:77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</row>
    <row r="183" spans="1:77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</row>
    <row r="184" spans="1:77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1:77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77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</row>
    <row r="187" spans="1:77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</row>
    <row r="188" spans="1:77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77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</row>
    <row r="190" spans="1:77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</row>
    <row r="191" spans="1:77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</row>
    <row r="192" spans="1:77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</row>
    <row r="193" spans="1:77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</row>
    <row r="194" spans="1:77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</row>
    <row r="195" spans="1:77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</row>
    <row r="196" spans="1:77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</row>
    <row r="197" spans="1:77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</row>
    <row r="198" spans="1:77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</row>
    <row r="199" spans="1:77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</row>
    <row r="200" spans="1:77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</row>
    <row r="201" spans="1:77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</row>
    <row r="202" spans="1:77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</row>
    <row r="203" spans="1:77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</row>
    <row r="204" spans="1:77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</row>
    <row r="205" spans="1:77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</row>
    <row r="206" spans="1:77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</row>
    <row r="207" spans="1:77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</row>
    <row r="208" spans="1:77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</row>
    <row r="209" spans="1:77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</row>
    <row r="210" spans="1:77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</row>
    <row r="211" spans="1:77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</row>
    <row r="212" spans="1:77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</row>
    <row r="213" spans="1:77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</row>
    <row r="214" spans="1:77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</row>
    <row r="215" spans="1:77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</row>
    <row r="216" spans="1:77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</row>
    <row r="217" spans="1:77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</row>
    <row r="218" spans="1:77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</row>
    <row r="219" spans="1:77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</row>
    <row r="220" spans="1:77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</row>
    <row r="221" spans="1:77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</row>
    <row r="222" spans="1:77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</row>
    <row r="223" spans="1:77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</row>
    <row r="224" spans="1:77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</row>
    <row r="225" spans="1:77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</row>
    <row r="226" spans="1:77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</row>
    <row r="227" spans="1:77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</row>
    <row r="228" spans="1:77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</row>
    <row r="229" spans="1:77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</row>
    <row r="230" spans="1:77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</row>
    <row r="231" spans="1:77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</row>
    <row r="232" spans="1:77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</row>
    <row r="233" spans="1:77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</row>
    <row r="234" spans="1:77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</row>
    <row r="235" spans="1:77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</row>
    <row r="236" spans="1:77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</row>
    <row r="237" spans="1:77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</row>
    <row r="238" spans="1:77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</row>
    <row r="239" spans="1:77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</row>
    <row r="240" spans="1:77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</row>
    <row r="241" spans="1:77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</row>
    <row r="242" spans="1:77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</row>
    <row r="243" spans="1:77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</row>
    <row r="244" spans="1:77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</row>
    <row r="245" spans="1:77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</row>
    <row r="246" spans="1:77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</row>
    <row r="247" spans="1:77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</row>
    <row r="248" spans="1:77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</row>
    <row r="249" spans="1:77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</row>
    <row r="250" spans="1:77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</row>
    <row r="251" spans="1:77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</row>
    <row r="252" spans="1:77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</row>
    <row r="253" spans="1:77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</row>
    <row r="254" spans="1:77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</row>
    <row r="255" spans="1:77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</row>
    <row r="256" spans="1:77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</row>
    <row r="257" spans="1:77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</row>
    <row r="258" spans="1:77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</row>
    <row r="259" spans="1:77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</row>
    <row r="260" spans="1:77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</row>
    <row r="261" spans="1:77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</row>
    <row r="262" spans="1:77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</row>
    <row r="263" spans="1:77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</row>
    <row r="264" spans="1:77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</row>
    <row r="265" spans="1:77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</row>
    <row r="266" spans="1:77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</row>
    <row r="267" spans="1:77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</row>
    <row r="268" spans="1:77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</row>
    <row r="269" spans="1:77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</row>
    <row r="270" spans="1:77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</row>
    <row r="271" spans="1:77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</row>
    <row r="272" spans="1:77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</row>
    <row r="273" spans="1:77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</row>
    <row r="274" spans="1:77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</row>
    <row r="275" spans="1:77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</row>
    <row r="276" spans="1:77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</row>
    <row r="277" spans="1:77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</row>
    <row r="278" spans="1:77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</row>
    <row r="279" spans="1:77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</row>
    <row r="280" spans="1:77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</row>
    <row r="281" spans="1:77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</row>
    <row r="282" spans="1:77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</row>
    <row r="283" spans="1:77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</row>
    <row r="284" spans="1:77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</row>
    <row r="285" spans="1:77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</row>
    <row r="286" spans="1:77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</row>
    <row r="287" spans="1:77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</row>
    <row r="288" spans="1:77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</row>
    <row r="289" spans="1:77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</row>
    <row r="290" spans="1:77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</row>
    <row r="291" spans="1:77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</row>
    <row r="292" spans="1:77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</row>
    <row r="293" spans="1:77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</row>
    <row r="294" spans="1:77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</row>
    <row r="295" spans="1:77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</row>
    <row r="296" spans="1:77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</row>
    <row r="297" spans="1:77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</row>
    <row r="298" spans="1:77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</row>
    <row r="299" spans="1:77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</row>
    <row r="300" spans="1:77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</row>
    <row r="301" spans="1:77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</row>
    <row r="302" spans="1:77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</row>
    <row r="303" spans="1:77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</row>
    <row r="304" spans="1:77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</row>
    <row r="305" spans="1:77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</row>
    <row r="306" spans="1:77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</row>
    <row r="307" spans="1:77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</row>
    <row r="308" spans="1:77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</row>
    <row r="309" spans="1:77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</row>
    <row r="310" spans="1:77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</row>
    <row r="311" spans="1:77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</row>
    <row r="312" spans="1:77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</row>
    <row r="313" spans="1:77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</row>
    <row r="314" spans="1:77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</row>
    <row r="315" spans="1:77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</row>
    <row r="316" spans="1:77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</row>
    <row r="317" spans="1:77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</row>
    <row r="318" spans="1:77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</row>
    <row r="319" spans="1:77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</row>
    <row r="320" spans="1:77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</row>
    <row r="321" spans="1:77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</row>
    <row r="322" spans="1:77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</row>
    <row r="323" spans="1:77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</row>
    <row r="324" spans="1:77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</row>
    <row r="325" spans="1:77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</row>
    <row r="326" spans="1:77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</row>
    <row r="327" spans="1:77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</row>
    <row r="328" spans="1:77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</row>
    <row r="329" spans="1:77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</row>
    <row r="330" spans="1:77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</row>
    <row r="331" spans="1:77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</row>
    <row r="332" spans="1:77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</row>
    <row r="333" spans="1:77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</row>
    <row r="334" spans="1:77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</row>
    <row r="335" spans="1:77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</row>
    <row r="336" spans="1:77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</row>
    <row r="337" spans="1:77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</row>
    <row r="338" spans="1:77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</row>
    <row r="339" spans="1:77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</row>
    <row r="340" spans="1:77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</row>
    <row r="341" spans="1:77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</row>
    <row r="342" spans="1:77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</row>
    <row r="343" spans="1:77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</row>
    <row r="344" spans="1:77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</row>
    <row r="345" spans="1:77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</row>
    <row r="346" spans="1:77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</row>
    <row r="347" spans="1:77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</row>
    <row r="348" spans="1:77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</row>
    <row r="349" spans="1:77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</row>
    <row r="350" spans="1:77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</row>
    <row r="351" spans="1:77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</row>
    <row r="352" spans="1:77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</row>
    <row r="353" spans="1:77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</row>
    <row r="354" spans="1:77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</row>
    <row r="355" spans="1:77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</row>
    <row r="356" spans="1:77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</row>
    <row r="357" spans="1:77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</row>
    <row r="358" spans="1:77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</row>
    <row r="359" spans="1:77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</row>
    <row r="360" spans="1:77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</row>
    <row r="361" spans="1:77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</row>
    <row r="362" spans="1:77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</row>
    <row r="363" spans="1:77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</row>
    <row r="364" spans="1:77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</row>
    <row r="365" spans="1:77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</row>
    <row r="366" spans="1:77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</row>
    <row r="367" spans="1:77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</row>
    <row r="368" spans="1:77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</row>
    <row r="369" spans="1:77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</row>
    <row r="370" spans="1:77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</row>
    <row r="371" spans="1:77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</row>
    <row r="372" spans="1:77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</row>
    <row r="373" spans="1:77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</row>
    <row r="374" spans="1:77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</row>
    <row r="375" spans="1:77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</row>
    <row r="376" spans="1:77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</row>
    <row r="377" spans="1:77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</row>
    <row r="378" spans="1:77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</row>
    <row r="379" spans="1:77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</row>
    <row r="380" spans="1:77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</row>
    <row r="381" spans="1:77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</row>
    <row r="382" spans="1:77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</row>
    <row r="383" spans="1:77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</row>
    <row r="384" spans="1:77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</row>
    <row r="385" spans="1:77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</row>
    <row r="386" spans="1:77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</row>
    <row r="387" spans="1:77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</row>
    <row r="388" spans="1:77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</row>
    <row r="389" spans="1:77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</row>
    <row r="390" spans="1:77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</row>
    <row r="391" spans="1:77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</row>
    <row r="392" spans="1:77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</row>
    <row r="393" spans="1:77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</row>
    <row r="394" spans="1:77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</row>
    <row r="395" spans="1:77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</row>
    <row r="396" spans="1:77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</row>
    <row r="397" spans="1:77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</row>
    <row r="398" spans="1:77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</row>
    <row r="399" spans="1:77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</row>
    <row r="400" spans="1:77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</row>
    <row r="401" spans="1:77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</row>
    <row r="402" spans="1:77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</row>
    <row r="403" spans="1:77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</row>
    <row r="404" spans="1:77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</row>
    <row r="405" spans="1:77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</row>
    <row r="406" spans="1:77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</row>
    <row r="407" spans="1:77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</row>
    <row r="408" spans="1:77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</row>
    <row r="409" spans="1:77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</row>
    <row r="410" spans="1:77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</row>
    <row r="411" spans="1:77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</row>
    <row r="412" spans="1:77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</row>
    <row r="413" spans="1:77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</row>
    <row r="414" spans="1:77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</row>
    <row r="415" spans="1:77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</row>
    <row r="416" spans="1:77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</row>
    <row r="417" spans="1:77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</row>
    <row r="418" spans="1:77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</row>
    <row r="419" spans="1:77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</row>
    <row r="420" spans="1:77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</row>
    <row r="421" spans="1:77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</row>
    <row r="422" spans="1:77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</row>
    <row r="423" spans="1:77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</row>
    <row r="424" spans="1:77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</row>
    <row r="425" spans="1:77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</row>
    <row r="426" spans="1:77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</row>
    <row r="427" spans="1:77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</row>
    <row r="428" spans="1:77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</row>
    <row r="429" spans="1:77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</row>
    <row r="430" spans="1:77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</row>
    <row r="431" spans="1:77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</row>
    <row r="432" spans="1:77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</row>
    <row r="433" spans="1:77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</row>
    <row r="434" spans="1:77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</row>
    <row r="435" spans="1:77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</row>
    <row r="436" spans="1:77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</row>
    <row r="437" spans="1:77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</row>
    <row r="438" spans="1:77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</row>
    <row r="439" spans="1:77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</row>
    <row r="440" spans="1:77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</row>
    <row r="441" spans="1:77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</row>
    <row r="442" spans="1:77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</row>
    <row r="443" spans="1:77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</row>
    <row r="444" spans="1:77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</row>
    <row r="445" spans="1:77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</row>
    <row r="446" spans="1:77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</row>
    <row r="447" spans="1:77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</row>
    <row r="448" spans="1:77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</row>
    <row r="449" spans="1:77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</row>
    <row r="450" spans="1:77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</row>
    <row r="451" spans="1:77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</row>
    <row r="452" spans="1:77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</row>
    <row r="453" spans="1:77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</row>
    <row r="454" spans="1:77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</row>
    <row r="455" spans="1:77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</row>
    <row r="456" spans="1:77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</row>
    <row r="457" spans="1:77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</row>
    <row r="458" spans="1:77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</row>
    <row r="459" spans="1:77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</row>
    <row r="460" spans="1:77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</row>
    <row r="461" spans="1:77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</row>
    <row r="462" spans="1:77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</row>
    <row r="463" spans="1:77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</row>
    <row r="464" spans="1:77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</row>
    <row r="465" spans="1:77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</row>
    <row r="466" spans="1:77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</row>
    <row r="467" spans="1:77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</row>
    <row r="468" spans="1:77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</row>
    <row r="469" spans="1:77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</row>
    <row r="470" spans="1:77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</row>
    <row r="471" spans="1:77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</row>
    <row r="472" spans="1:77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</row>
    <row r="473" spans="1:77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</row>
    <row r="474" spans="1:77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</row>
    <row r="475" spans="1:77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</row>
    <row r="476" spans="1:77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</row>
    <row r="477" spans="1:77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</row>
    <row r="478" spans="1:77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</row>
    <row r="479" spans="1:77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</row>
    <row r="480" spans="1:77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</row>
    <row r="481" spans="1:77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</row>
    <row r="482" spans="1:77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</row>
    <row r="483" spans="1:77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</row>
    <row r="484" spans="1:77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</row>
    <row r="485" spans="1:77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</row>
    <row r="486" spans="1:77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</row>
    <row r="487" spans="1:77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</row>
    <row r="488" spans="1:77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</row>
    <row r="489" spans="1:77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</row>
    <row r="490" spans="1:77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</row>
    <row r="491" spans="1:77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</row>
    <row r="492" spans="1:77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</row>
    <row r="493" spans="1:77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</row>
    <row r="494" spans="1:77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</row>
    <row r="495" spans="1:77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</row>
    <row r="496" spans="1:77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</row>
    <row r="497" spans="1:77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</row>
    <row r="498" spans="1:77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</row>
    <row r="499" spans="1:77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</row>
    <row r="500" spans="1:77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</row>
    <row r="501" spans="1:77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</row>
    <row r="502" spans="1:77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</row>
    <row r="503" spans="1:77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</row>
    <row r="504" spans="1:77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</row>
    <row r="505" spans="1:77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</row>
    <row r="506" spans="1:77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</row>
    <row r="507" spans="1:77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</row>
    <row r="508" spans="1:77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</row>
    <row r="509" spans="1:77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</row>
    <row r="510" spans="1:77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</row>
    <row r="511" spans="1:77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</row>
    <row r="512" spans="1:77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</row>
    <row r="513" spans="1:77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</row>
    <row r="514" spans="1:77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</row>
    <row r="515" spans="1:77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</row>
    <row r="516" spans="1:77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</row>
    <row r="517" spans="1:77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</row>
    <row r="518" spans="1:77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</row>
    <row r="519" spans="1:77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</row>
    <row r="520" spans="1:77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</row>
    <row r="521" spans="1:77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</row>
    <row r="522" spans="1:77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</row>
    <row r="523" spans="1:77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</row>
    <row r="524" spans="1:77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</row>
    <row r="525" spans="1:77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</row>
    <row r="526" spans="1:77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</row>
    <row r="527" spans="1:77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</row>
    <row r="528" spans="1:77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</row>
    <row r="529" spans="1:77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</row>
    <row r="530" spans="1:77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</row>
    <row r="531" spans="1:77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</row>
    <row r="532" spans="1:77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</row>
    <row r="533" spans="1:77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</row>
    <row r="534" spans="1:77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</row>
    <row r="535" spans="1:77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</row>
    <row r="536" spans="1:77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</row>
    <row r="537" spans="1:77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</row>
    <row r="538" spans="1:77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</row>
    <row r="539" spans="1:77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</row>
    <row r="540" spans="1:77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</row>
    <row r="541" spans="1:77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</row>
    <row r="542" spans="1:77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</row>
    <row r="543" spans="1:77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</row>
    <row r="544" spans="1:77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</row>
    <row r="545" spans="1:77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</row>
    <row r="546" spans="1:77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</row>
    <row r="547" spans="1:77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</row>
    <row r="548" spans="1:77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</row>
    <row r="549" spans="1:77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</row>
    <row r="550" spans="1:77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</row>
    <row r="551" spans="1:77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</row>
    <row r="552" spans="1:77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</row>
    <row r="553" spans="1:77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</row>
    <row r="554" spans="1:77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</row>
    <row r="555" spans="1:77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</row>
    <row r="556" spans="1:77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</row>
    <row r="557" spans="1:77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</row>
    <row r="558" spans="1:77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</row>
    <row r="559" spans="1:77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</row>
    <row r="560" spans="1:77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</row>
    <row r="561" spans="1:77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</row>
    <row r="562" spans="1:77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</row>
    <row r="563" spans="1:77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</row>
    <row r="564" spans="1:77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</row>
    <row r="565" spans="1:77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</row>
    <row r="566" spans="1:77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</row>
    <row r="567" spans="1:77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</row>
    <row r="568" spans="1:77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</row>
    <row r="569" spans="1:77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</row>
    <row r="570" spans="1:77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</row>
    <row r="571" spans="1:77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</row>
    <row r="572" spans="1:77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</row>
    <row r="573" spans="1:77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</row>
    <row r="574" spans="1:77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</row>
    <row r="575" spans="1:77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</row>
    <row r="576" spans="1:77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</row>
    <row r="577" spans="1:77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</row>
    <row r="578" spans="1:77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</row>
    <row r="579" spans="1:77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</row>
    <row r="580" spans="1:77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</row>
    <row r="581" spans="1:77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</row>
    <row r="582" spans="1:77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</row>
    <row r="583" spans="1:77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</row>
    <row r="584" spans="1:77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</row>
    <row r="585" spans="1:77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</row>
    <row r="586" spans="1:77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</row>
    <row r="587" spans="1:77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</row>
    <row r="588" spans="1:77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</row>
    <row r="589" spans="1:77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</row>
    <row r="590" spans="1:77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</row>
    <row r="591" spans="1:77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</row>
    <row r="592" spans="1:77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</row>
    <row r="593" spans="1:77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</row>
    <row r="594" spans="1:77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</row>
    <row r="595" spans="1:77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</row>
    <row r="596" spans="1:77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</row>
    <row r="597" spans="1:77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</row>
    <row r="598" spans="1:77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</row>
    <row r="599" spans="1:77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</row>
    <row r="600" spans="1:77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</row>
    <row r="601" spans="1:77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</row>
    <row r="602" spans="1:77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</row>
    <row r="603" spans="1:77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</row>
    <row r="604" spans="1:77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</row>
    <row r="605" spans="1:77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</row>
    <row r="606" spans="1:77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</row>
    <row r="607" spans="1:77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</row>
    <row r="608" spans="1:77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</row>
    <row r="609" spans="1:77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</row>
    <row r="610" spans="1:77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</row>
    <row r="611" spans="1:77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</row>
    <row r="612" spans="1:77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</row>
    <row r="613" spans="1:77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</row>
    <row r="614" spans="1:77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</row>
    <row r="615" spans="1:77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</row>
    <row r="616" spans="1:77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</row>
    <row r="617" spans="1:77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</row>
    <row r="618" spans="1:77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</row>
    <row r="619" spans="1:77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</row>
    <row r="620" spans="1:77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</row>
    <row r="621" spans="1:77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</row>
    <row r="622" spans="1:77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</row>
    <row r="623" spans="1:77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</row>
    <row r="624" spans="1:77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</row>
    <row r="625" spans="1:77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</row>
    <row r="626" spans="1:77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</row>
    <row r="627" spans="1:77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</row>
    <row r="628" spans="1:77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</row>
    <row r="629" spans="1:77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</row>
    <row r="630" spans="1:77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</row>
    <row r="631" spans="1:77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</row>
    <row r="632" spans="1:77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</row>
    <row r="633" spans="1:77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</row>
    <row r="634" spans="1:77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</row>
    <row r="635" spans="1:77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</row>
    <row r="636" spans="1:77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</row>
    <row r="637" spans="1:77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</row>
    <row r="638" spans="1:77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</row>
    <row r="639" spans="1:77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</row>
    <row r="640" spans="1:77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</row>
    <row r="641" spans="1:77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</row>
    <row r="642" spans="1:77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</row>
    <row r="643" spans="1:77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</row>
    <row r="644" spans="1:77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</row>
    <row r="645" spans="1:77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</row>
    <row r="646" spans="1:77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</row>
    <row r="647" spans="1:77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</row>
    <row r="648" spans="1:77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</row>
    <row r="649" spans="1:77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</row>
    <row r="650" spans="1:77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</row>
    <row r="651" spans="1:77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</row>
    <row r="652" spans="1:77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</row>
    <row r="653" spans="1:77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</row>
    <row r="654" spans="1:77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</row>
    <row r="655" spans="1:77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</row>
    <row r="656" spans="1:77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</row>
    <row r="657" spans="1:77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</row>
    <row r="658" spans="1:77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</row>
    <row r="659" spans="1:77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</row>
    <row r="660" spans="1:77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</row>
    <row r="661" spans="1:77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</row>
    <row r="662" spans="1:77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</row>
    <row r="663" spans="1:77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</row>
    <row r="664" spans="1:77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</row>
    <row r="665" spans="1:77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</row>
    <row r="666" spans="1:77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</row>
    <row r="667" spans="1:77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</row>
    <row r="668" spans="1:77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</row>
    <row r="669" spans="1:77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</row>
    <row r="670" spans="1:77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</row>
    <row r="671" spans="1:77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</row>
    <row r="672" spans="1:77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</row>
    <row r="673" spans="1:77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</row>
    <row r="674" spans="1:77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</row>
    <row r="675" spans="1:77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</row>
    <row r="676" spans="1:77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</row>
    <row r="677" spans="1:77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</row>
    <row r="678" spans="1:77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</row>
    <row r="679" spans="1:77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</row>
    <row r="680" spans="1:77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</row>
    <row r="681" spans="1:77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</row>
    <row r="682" spans="1:77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</row>
    <row r="683" spans="1:77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</row>
    <row r="684" spans="1:77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</row>
    <row r="685" spans="1:77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</row>
    <row r="686" spans="1:77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</row>
    <row r="687" spans="1:77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</row>
    <row r="688" spans="1:77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</row>
    <row r="689" spans="1:77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</row>
    <row r="690" spans="1:77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</row>
    <row r="691" spans="1:77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</row>
    <row r="692" spans="1:77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</row>
    <row r="693" spans="1:77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</row>
    <row r="694" spans="1:77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</row>
    <row r="695" spans="1:77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</row>
    <row r="696" spans="1:77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</row>
    <row r="697" spans="1:77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</row>
    <row r="698" spans="1:77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</row>
    <row r="699" spans="1:77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</row>
    <row r="700" spans="1:77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</row>
    <row r="701" spans="1:77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</row>
    <row r="702" spans="1:77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</row>
    <row r="703" spans="1:77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</row>
    <row r="704" spans="1:77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</row>
    <row r="705" spans="1:77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</row>
    <row r="706" spans="1:77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</row>
    <row r="707" spans="1:77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</row>
    <row r="708" spans="1:77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</row>
    <row r="709" spans="1:77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</row>
    <row r="710" spans="1:77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</row>
    <row r="711" spans="1:77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</row>
    <row r="712" spans="1:77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</row>
    <row r="713" spans="1:77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</row>
    <row r="714" spans="1:77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</row>
    <row r="715" spans="1:77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</row>
    <row r="716" spans="1:77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</row>
    <row r="717" spans="1:77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</row>
    <row r="718" spans="1:77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</row>
    <row r="719" spans="1:77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</row>
    <row r="720" spans="1:77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</row>
    <row r="721" spans="1:77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</row>
    <row r="722" spans="1:77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</row>
    <row r="723" spans="1:77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</row>
    <row r="724" spans="1:77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</row>
    <row r="725" spans="1:77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</row>
    <row r="726" spans="1:77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</row>
    <row r="727" spans="1:77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</row>
    <row r="728" spans="1:77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</row>
    <row r="729" spans="1:77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</row>
    <row r="730" spans="1:77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</row>
    <row r="731" spans="1:77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</row>
    <row r="732" spans="1:77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</row>
    <row r="733" spans="1:77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</row>
    <row r="734" spans="1:77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</row>
    <row r="735" spans="1:77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</row>
    <row r="736" spans="1:77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</row>
    <row r="737" spans="1:77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</row>
    <row r="738" spans="1:77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</row>
    <row r="739" spans="1:77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</row>
    <row r="740" spans="1:77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</row>
    <row r="741" spans="1:77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</row>
    <row r="742" spans="1:77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</row>
    <row r="743" spans="1:77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</row>
    <row r="744" spans="1:77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</row>
    <row r="745" spans="1:77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</row>
    <row r="746" spans="1:77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</row>
    <row r="747" spans="1:77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</row>
    <row r="748" spans="1:77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</row>
    <row r="749" spans="1:77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</row>
    <row r="750" spans="1:77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</row>
    <row r="751" spans="1:77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</row>
    <row r="752" spans="1:77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</row>
    <row r="753" spans="1:77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</row>
    <row r="754" spans="1:77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</row>
    <row r="755" spans="1:77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</row>
    <row r="756" spans="1:77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</row>
    <row r="757" spans="1:77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</row>
    <row r="758" spans="1:77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</row>
    <row r="759" spans="1:77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</row>
    <row r="760" spans="1:77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</row>
    <row r="761" spans="1:77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</row>
    <row r="762" spans="1:77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</row>
    <row r="763" spans="1:77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</row>
    <row r="764" spans="1:77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</row>
    <row r="765" spans="1:77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</row>
    <row r="766" spans="1:77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</row>
    <row r="767" spans="1:77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</row>
    <row r="768" spans="1:77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</row>
    <row r="769" spans="1:77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</row>
    <row r="770" spans="1:77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</row>
    <row r="771" spans="1:77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</row>
    <row r="772" spans="1:77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</row>
    <row r="773" spans="1:77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</row>
    <row r="774" spans="1:77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</row>
    <row r="775" spans="1:77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</row>
    <row r="776" spans="1:77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</row>
    <row r="777" spans="1:77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</row>
    <row r="778" spans="1:77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</row>
    <row r="779" spans="1:77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</row>
    <row r="780" spans="1:77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</row>
    <row r="781" spans="1:77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</row>
    <row r="782" spans="1:77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</row>
    <row r="783" spans="1:77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</row>
    <row r="784" spans="1:77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</row>
    <row r="785" spans="1:77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</row>
    <row r="786" spans="1:77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</row>
    <row r="787" spans="1:77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</row>
    <row r="788" spans="1:77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</row>
    <row r="789" spans="1:77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</row>
    <row r="790" spans="1:77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</row>
    <row r="791" spans="1:77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</row>
    <row r="792" spans="1:77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</row>
    <row r="793" spans="1:77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</row>
    <row r="794" spans="1:77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</row>
    <row r="795" spans="1:77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</row>
    <row r="796" spans="1:77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</row>
    <row r="797" spans="1:77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</row>
    <row r="798" spans="1:77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</row>
    <row r="799" spans="1:77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</row>
    <row r="800" spans="1:77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</row>
    <row r="801" spans="1:77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</row>
    <row r="802" spans="1:77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</row>
    <row r="803" spans="1:77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</row>
    <row r="804" spans="1:77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</row>
    <row r="805" spans="1:77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</row>
    <row r="806" spans="1:77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</row>
    <row r="807" spans="1:77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</row>
    <row r="808" spans="1:77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</row>
    <row r="809" spans="1:77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</row>
    <row r="810" spans="1:77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</row>
    <row r="811" spans="1:77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</row>
    <row r="812" spans="1:77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</row>
    <row r="813" spans="1:77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</row>
    <row r="814" spans="1:77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</row>
    <row r="815" spans="1:77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</row>
    <row r="816" spans="1:77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</row>
    <row r="817" spans="1:77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</row>
    <row r="818" spans="1:77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</row>
    <row r="819" spans="1:77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</row>
    <row r="820" spans="1:77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</row>
    <row r="821" spans="1:77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</row>
    <row r="822" spans="1:77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</row>
    <row r="823" spans="1:77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</row>
    <row r="824" spans="1:77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</row>
    <row r="825" spans="1:77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</row>
    <row r="826" spans="1:77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</row>
    <row r="827" spans="1:77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</row>
    <row r="828" spans="1:77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</row>
    <row r="829" spans="1:77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</row>
    <row r="830" spans="1:77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</row>
    <row r="831" spans="1:77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</row>
    <row r="832" spans="1:77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</row>
    <row r="833" spans="1:77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</row>
    <row r="834" spans="1:77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</row>
    <row r="835" spans="1:77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</row>
    <row r="836" spans="1:77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</row>
    <row r="837" spans="1:77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</row>
    <row r="838" spans="1:77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</row>
    <row r="839" spans="1:77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</row>
    <row r="840" spans="1:77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</row>
    <row r="841" spans="1:77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</row>
    <row r="842" spans="1:77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</row>
    <row r="843" spans="1:77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</row>
    <row r="844" spans="1:77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</row>
    <row r="845" spans="1:77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</row>
    <row r="846" spans="1:77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</row>
    <row r="847" spans="1:77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</row>
    <row r="848" spans="1:77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</row>
    <row r="849" spans="1:77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</row>
    <row r="850" spans="1:77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</row>
    <row r="851" spans="1:77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</row>
    <row r="852" spans="1:77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</row>
    <row r="853" spans="1:77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</row>
    <row r="854" spans="1:77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</row>
    <row r="855" spans="1:77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</row>
    <row r="856" spans="1:77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</row>
    <row r="857" spans="1:77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</row>
    <row r="858" spans="1:77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</row>
    <row r="859" spans="1:77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</row>
    <row r="860" spans="1:77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</row>
    <row r="861" spans="1:77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</row>
    <row r="862" spans="1:77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</row>
    <row r="863" spans="1:77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</row>
    <row r="864" spans="1:77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</row>
    <row r="865" spans="1:77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</row>
    <row r="866" spans="1:77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</row>
    <row r="867" spans="1:77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</row>
    <row r="868" spans="1:77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</row>
    <row r="869" spans="1:77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</row>
    <row r="870" spans="1:77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</row>
    <row r="871" spans="1:77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</row>
    <row r="872" spans="1:77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</row>
    <row r="873" spans="1:77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</row>
    <row r="874" spans="1:77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</row>
    <row r="875" spans="1:77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</row>
    <row r="876" spans="1:77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</row>
    <row r="877" spans="1:77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</row>
    <row r="878" spans="1:77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</row>
    <row r="879" spans="1:77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</row>
    <row r="880" spans="1:77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</row>
    <row r="881" spans="1:77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</row>
    <row r="882" spans="1:77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</row>
    <row r="883" spans="1:77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</row>
    <row r="884" spans="1:77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</row>
    <row r="885" spans="1:77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</row>
    <row r="886" spans="1:77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</row>
    <row r="887" spans="1:77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</row>
    <row r="888" spans="1:77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</row>
    <row r="889" spans="1:77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</row>
    <row r="890" spans="1:77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</row>
    <row r="891" spans="1:77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</row>
    <row r="892" spans="1:77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</row>
    <row r="893" spans="1:77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</row>
    <row r="894" spans="1:77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</row>
    <row r="895" spans="1:77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</row>
    <row r="896" spans="1:77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</row>
    <row r="897" spans="1:77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</row>
    <row r="898" spans="1:77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</row>
    <row r="899" spans="1:77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</row>
    <row r="900" spans="1:77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</row>
    <row r="901" spans="1:77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</row>
    <row r="902" spans="1:77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</row>
    <row r="903" spans="1:77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</row>
    <row r="904" spans="1:77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</row>
    <row r="905" spans="1:77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</row>
    <row r="906" spans="1:77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</row>
    <row r="907" spans="1:77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</row>
    <row r="908" spans="1:77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</row>
    <row r="909" spans="1:77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</row>
    <row r="910" spans="1:77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</row>
    <row r="911" spans="1:77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</row>
    <row r="912" spans="1:77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</row>
    <row r="913" spans="1:77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</row>
    <row r="914" spans="1:77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</row>
    <row r="915" spans="1:77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</row>
    <row r="916" spans="1:77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</row>
  </sheetData>
  <autoFilter ref="A23:BY64"/>
  <mergeCells count="159">
    <mergeCell ref="AD32:AD34"/>
    <mergeCell ref="C35:C37"/>
    <mergeCell ref="F35:F37"/>
    <mergeCell ref="G35:G37"/>
    <mergeCell ref="L35:L37"/>
    <mergeCell ref="Y35:Y37"/>
    <mergeCell ref="Z35:Z37"/>
    <mergeCell ref="AA35:AA37"/>
    <mergeCell ref="AB35:AB37"/>
    <mergeCell ref="AC35:AC37"/>
    <mergeCell ref="AD35:AD37"/>
    <mergeCell ref="M32:M34"/>
    <mergeCell ref="N32:N34"/>
    <mergeCell ref="O32:O34"/>
    <mergeCell ref="P32:P34"/>
    <mergeCell ref="Q32:Q34"/>
    <mergeCell ref="X32:X34"/>
    <mergeCell ref="Y32:Y34"/>
    <mergeCell ref="R32:R34"/>
    <mergeCell ref="S32:S34"/>
    <mergeCell ref="T32:T34"/>
    <mergeCell ref="U32:U34"/>
    <mergeCell ref="H32:H34"/>
    <mergeCell ref="I32:I34"/>
    <mergeCell ref="F49:F51"/>
    <mergeCell ref="G49:G51"/>
    <mergeCell ref="L49:L54"/>
    <mergeCell ref="F52:F54"/>
    <mergeCell ref="G52:G54"/>
    <mergeCell ref="L55:L56"/>
    <mergeCell ref="G61:G62"/>
    <mergeCell ref="J61:J62"/>
    <mergeCell ref="K61:K62"/>
    <mergeCell ref="L61:L62"/>
    <mergeCell ref="F59:F60"/>
    <mergeCell ref="G59:G60"/>
    <mergeCell ref="H59:H60"/>
    <mergeCell ref="G55:G56"/>
    <mergeCell ref="F61:F62"/>
    <mergeCell ref="Z32:Z34"/>
    <mergeCell ref="AA32:AA34"/>
    <mergeCell ref="AB32:AB34"/>
    <mergeCell ref="B32:B38"/>
    <mergeCell ref="C32:C34"/>
    <mergeCell ref="F32:F34"/>
    <mergeCell ref="G32:G34"/>
    <mergeCell ref="L32:L34"/>
    <mergeCell ref="B57:B58"/>
    <mergeCell ref="J32:J34"/>
    <mergeCell ref="K32:K34"/>
    <mergeCell ref="P35:P37"/>
    <mergeCell ref="Q35:Q37"/>
    <mergeCell ref="M35:M37"/>
    <mergeCell ref="N35:N37"/>
    <mergeCell ref="O35:O37"/>
    <mergeCell ref="R35:R37"/>
    <mergeCell ref="S35:S37"/>
    <mergeCell ref="T35:T37"/>
    <mergeCell ref="U35:U37"/>
    <mergeCell ref="H35:H37"/>
    <mergeCell ref="I35:I37"/>
    <mergeCell ref="J35:J37"/>
    <mergeCell ref="K35:K37"/>
    <mergeCell ref="B17:AB17"/>
    <mergeCell ref="A22:G22"/>
    <mergeCell ref="H22:K22"/>
    <mergeCell ref="L22:R22"/>
    <mergeCell ref="S22:U22"/>
    <mergeCell ref="V22:AB22"/>
    <mergeCell ref="H21:I21"/>
    <mergeCell ref="V21:AD21"/>
    <mergeCell ref="AC22:AD22"/>
    <mergeCell ref="B24:B31"/>
    <mergeCell ref="B44:B45"/>
    <mergeCell ref="B46:B56"/>
    <mergeCell ref="L24:L26"/>
    <mergeCell ref="G24:G26"/>
    <mergeCell ref="F25:F26"/>
    <mergeCell ref="C24:C26"/>
    <mergeCell ref="G30:G31"/>
    <mergeCell ref="G27:G29"/>
    <mergeCell ref="F27:F29"/>
    <mergeCell ref="C44:C45"/>
    <mergeCell ref="F44:F45"/>
    <mergeCell ref="G44:G45"/>
    <mergeCell ref="C46:C56"/>
    <mergeCell ref="F46:F48"/>
    <mergeCell ref="G46:G48"/>
    <mergeCell ref="F55:F56"/>
    <mergeCell ref="C27:C29"/>
    <mergeCell ref="F30:F31"/>
    <mergeCell ref="L44:L45"/>
    <mergeCell ref="B39:B41"/>
    <mergeCell ref="D35:D37"/>
    <mergeCell ref="E35:E37"/>
    <mergeCell ref="L46:L48"/>
    <mergeCell ref="U61:U62"/>
    <mergeCell ref="V59:V60"/>
    <mergeCell ref="V61:V62"/>
    <mergeCell ref="R59:R60"/>
    <mergeCell ref="S59:S60"/>
    <mergeCell ref="T59:T60"/>
    <mergeCell ref="U59:U60"/>
    <mergeCell ref="D59:D60"/>
    <mergeCell ref="E59:E60"/>
    <mergeCell ref="R61:R62"/>
    <mergeCell ref="S61:S62"/>
    <mergeCell ref="T61:T62"/>
    <mergeCell ref="M61:M62"/>
    <mergeCell ref="N61:N62"/>
    <mergeCell ref="O61:O62"/>
    <mergeCell ref="P61:P62"/>
    <mergeCell ref="Q61:Q62"/>
    <mergeCell ref="P59:P60"/>
    <mergeCell ref="Q59:Q60"/>
    <mergeCell ref="M59:M60"/>
    <mergeCell ref="N59:N60"/>
    <mergeCell ref="O59:O60"/>
    <mergeCell ref="D61:D62"/>
    <mergeCell ref="E61:E62"/>
    <mergeCell ref="O63:O64"/>
    <mergeCell ref="N63:N64"/>
    <mergeCell ref="L59:L60"/>
    <mergeCell ref="I59:I60"/>
    <mergeCell ref="J59:J60"/>
    <mergeCell ref="K59:K60"/>
    <mergeCell ref="AC59:AC60"/>
    <mergeCell ref="AD59:AD60"/>
    <mergeCell ref="AC61:AC62"/>
    <mergeCell ref="AD61:AD62"/>
    <mergeCell ref="AC63:AC64"/>
    <mergeCell ref="AD63:AD64"/>
    <mergeCell ref="V63:V64"/>
    <mergeCell ref="U63:U64"/>
    <mergeCell ref="T63:T64"/>
    <mergeCell ref="S63:S64"/>
    <mergeCell ref="R63:R64"/>
    <mergeCell ref="Q63:Q64"/>
    <mergeCell ref="P63:P64"/>
    <mergeCell ref="M63:M64"/>
    <mergeCell ref="L63:L64"/>
    <mergeCell ref="K63:K64"/>
    <mergeCell ref="J63:J64"/>
    <mergeCell ref="I63:I64"/>
    <mergeCell ref="A59:A60"/>
    <mergeCell ref="B59:B60"/>
    <mergeCell ref="H61:H62"/>
    <mergeCell ref="I61:I62"/>
    <mergeCell ref="B61:B62"/>
    <mergeCell ref="A63:A64"/>
    <mergeCell ref="C63:C64"/>
    <mergeCell ref="B63:B64"/>
    <mergeCell ref="A61:A62"/>
    <mergeCell ref="C61:C62"/>
    <mergeCell ref="C59:C60"/>
    <mergeCell ref="H63:H64"/>
    <mergeCell ref="F63:F64"/>
    <mergeCell ref="E63:E64"/>
    <mergeCell ref="D63:D64"/>
  </mergeCells>
  <conditionalFormatting sqref="K24:K27">
    <cfRule type="containsText" dxfId="377" priority="560" operator="containsText" text="&quot;EXTREMO&quot;">
      <formula>NOT(ISERROR(SEARCH(("""EXTREMO"""),(K24))))</formula>
    </cfRule>
  </conditionalFormatting>
  <conditionalFormatting sqref="K24:K27">
    <cfRule type="containsText" dxfId="376" priority="561" operator="containsText" text="&quot;ALTO&quot;">
      <formula>NOT(ISERROR(SEARCH(("""ALTO"""),(K24))))</formula>
    </cfRule>
  </conditionalFormatting>
  <conditionalFormatting sqref="K24:K27">
    <cfRule type="containsText" dxfId="375" priority="562" operator="containsText" text="&quot;MODERADO&quot;">
      <formula>NOT(ISERROR(SEARCH(("""MODERADO"""),(K24))))</formula>
    </cfRule>
  </conditionalFormatting>
  <conditionalFormatting sqref="R24:R27 R58">
    <cfRule type="containsText" dxfId="374" priority="563" operator="containsText" text="&quot;INEXISTENTE&quot;">
      <formula>NOT(ISERROR(SEARCH(("""INEXISTENTE"""),(R24))))</formula>
    </cfRule>
  </conditionalFormatting>
  <conditionalFormatting sqref="R24:R27 R58">
    <cfRule type="containsText" dxfId="373" priority="564" operator="containsText" text="&quot;BAJA&quot;">
      <formula>NOT(ISERROR(SEARCH(("""BAJA"""),(R24))))</formula>
    </cfRule>
  </conditionalFormatting>
  <conditionalFormatting sqref="R24:R27 R58">
    <cfRule type="containsText" dxfId="372" priority="565" operator="containsText" text="&quot;MEDIA&quot;">
      <formula>NOT(ISERROR(SEARCH(("""MEDIA"""),(R24))))</formula>
    </cfRule>
  </conditionalFormatting>
  <conditionalFormatting sqref="U24:U27">
    <cfRule type="containsText" dxfId="371" priority="566" operator="containsText" text="&quot;BAJO&quot;">
      <formula>NOT(ISERROR(SEARCH(("""BAJO"""),(U24))))</formula>
    </cfRule>
  </conditionalFormatting>
  <conditionalFormatting sqref="U24:U27">
    <cfRule type="containsText" dxfId="370" priority="567" operator="containsText" text="&quot;MODERADO&quot;">
      <formula>NOT(ISERROR(SEARCH(("""MODERADO"""),(U24))))</formula>
    </cfRule>
  </conditionalFormatting>
  <conditionalFormatting sqref="U24:U27">
    <cfRule type="containsText" dxfId="369" priority="568" operator="containsText" text="&quot;ALTO&quot;">
      <formula>NOT(ISERROR(SEARCH(("""ALTO"""),(U24))))</formula>
    </cfRule>
  </conditionalFormatting>
  <conditionalFormatting sqref="U26">
    <cfRule type="containsText" dxfId="368" priority="569" operator="containsText" text="&quot;EXTREMO&quot;">
      <formula>NOT(ISERROR(SEARCH(("""EXTREMO"""),(U26))))</formula>
    </cfRule>
  </conditionalFormatting>
  <conditionalFormatting sqref="K24:K27">
    <cfRule type="containsText" dxfId="367" priority="570" operator="containsText" text="&quot;VALIDAR NIVEL&quot;">
      <formula>NOT(ISERROR(SEARCH(("""VALIDAR NIVEL"""),(K24))))</formula>
    </cfRule>
  </conditionalFormatting>
  <conditionalFormatting sqref="K28:K31">
    <cfRule type="containsText" dxfId="366" priority="651" operator="containsText" text="&quot;EXTREMO&quot;">
      <formula>NOT(ISERROR(SEARCH(("""EXTREMO"""),(K28))))</formula>
    </cfRule>
  </conditionalFormatting>
  <conditionalFormatting sqref="K28:K31">
    <cfRule type="containsText" dxfId="365" priority="652" operator="containsText" text="&quot;ALTO&quot;">
      <formula>NOT(ISERROR(SEARCH(("""ALTO"""),(K28))))</formula>
    </cfRule>
  </conditionalFormatting>
  <conditionalFormatting sqref="K28:K31">
    <cfRule type="containsText" dxfId="364" priority="653" operator="containsText" text="&quot;MODERADO&quot;">
      <formula>NOT(ISERROR(SEARCH(("""MODERADO"""),(K28))))</formula>
    </cfRule>
  </conditionalFormatting>
  <conditionalFormatting sqref="R28:R31">
    <cfRule type="containsText" dxfId="363" priority="654" operator="containsText" text="&quot;INEXISTENTE&quot;">
      <formula>NOT(ISERROR(SEARCH(("""INEXISTENTE"""),(R28))))</formula>
    </cfRule>
  </conditionalFormatting>
  <conditionalFormatting sqref="R28:R31">
    <cfRule type="containsText" dxfId="362" priority="655" operator="containsText" text="&quot;BAJA&quot;">
      <formula>NOT(ISERROR(SEARCH(("""BAJA"""),(R28))))</formula>
    </cfRule>
  </conditionalFormatting>
  <conditionalFormatting sqref="R28:R31">
    <cfRule type="containsText" dxfId="361" priority="656" operator="containsText" text="&quot;MEDIA&quot;">
      <formula>NOT(ISERROR(SEARCH(("""MEDIA"""),(R28))))</formula>
    </cfRule>
  </conditionalFormatting>
  <conditionalFormatting sqref="U28:U31">
    <cfRule type="containsText" dxfId="360" priority="657" operator="containsText" text="&quot;BAJO&quot;">
      <formula>NOT(ISERROR(SEARCH(("""BAJO"""),(U28))))</formula>
    </cfRule>
  </conditionalFormatting>
  <conditionalFormatting sqref="U28:U31">
    <cfRule type="containsText" dxfId="359" priority="658" operator="containsText" text="&quot;MODERADO&quot;">
      <formula>NOT(ISERROR(SEARCH(("""MODERADO"""),(U28))))</formula>
    </cfRule>
  </conditionalFormatting>
  <conditionalFormatting sqref="U28:U31">
    <cfRule type="containsText" dxfId="358" priority="659" operator="containsText" text="&quot;ALTO&quot;">
      <formula>NOT(ISERROR(SEARCH(("""ALTO"""),(U28))))</formula>
    </cfRule>
  </conditionalFormatting>
  <conditionalFormatting sqref="K28:K31">
    <cfRule type="containsText" dxfId="357" priority="660" operator="containsText" text="&quot;VALIDAR NIVEL&quot;">
      <formula>NOT(ISERROR(SEARCH(("""VALIDAR NIVEL"""),(K28))))</formula>
    </cfRule>
  </conditionalFormatting>
  <conditionalFormatting sqref="K65:K916 U65:U916 K24:K31 U24:U31">
    <cfRule type="containsText" dxfId="356" priority="711" operator="containsText" text="EXTREMO">
      <formula>NOT(ISERROR(SEARCH(("EXTREMO"),(K24))))</formula>
    </cfRule>
  </conditionalFormatting>
  <conditionalFormatting sqref="K65:K916 U65:U916 U24:U31 K24:K31">
    <cfRule type="containsText" dxfId="355" priority="712" operator="containsText" text="BAJO">
      <formula>NOT(ISERROR(SEARCH(("BAJO"),(K24))))</formula>
    </cfRule>
  </conditionalFormatting>
  <conditionalFormatting sqref="K65:K916 K24:K31">
    <cfRule type="expression" dxfId="354" priority="713">
      <formula>"ALTO"</formula>
    </cfRule>
  </conditionalFormatting>
  <conditionalFormatting sqref="R65:R916 R58 R24:R31">
    <cfRule type="containsText" dxfId="353" priority="714" operator="containsText" text="INEXISTENTE">
      <formula>NOT(ISERROR(SEARCH(("INEXISTENTE"),(R24))))</formula>
    </cfRule>
  </conditionalFormatting>
  <conditionalFormatting sqref="R65:R916 R58 R24:R31">
    <cfRule type="containsText" dxfId="352" priority="715" operator="containsText" text="BAJO">
      <formula>NOT(ISERROR(SEARCH(("BAJO"),(R24))))</formula>
    </cfRule>
  </conditionalFormatting>
  <conditionalFormatting sqref="R65:R916 R58 R24:R31">
    <cfRule type="containsText" dxfId="351" priority="716" operator="containsText" text="MEDIO">
      <formula>NOT(ISERROR(SEARCH(("MEDIO"),(R24))))</formula>
    </cfRule>
  </conditionalFormatting>
  <conditionalFormatting sqref="R65:R916 R58 R24:R31">
    <cfRule type="containsText" dxfId="350" priority="717" operator="containsText" text="ALTO">
      <formula>NOT(ISERROR(SEARCH(("ALTO"),(R24))))</formula>
    </cfRule>
  </conditionalFormatting>
  <conditionalFormatting sqref="U65:U916 U24:U31">
    <cfRule type="containsText" dxfId="349" priority="719" operator="containsText" text="ALTO">
      <formula>NOT(ISERROR(SEARCH(("ALTO"),(U24))))</formula>
    </cfRule>
  </conditionalFormatting>
  <conditionalFormatting sqref="U65:U916 U24:U31">
    <cfRule type="containsText" dxfId="348" priority="720" operator="containsText" text="MODERADO">
      <formula>NOT(ISERROR(SEARCH(("MODERADO"),(U24))))</formula>
    </cfRule>
  </conditionalFormatting>
  <conditionalFormatting sqref="R23 R58">
    <cfRule type="containsText" dxfId="347" priority="533" operator="containsText" text="MEDIA">
      <formula>NOT(ISERROR(SEARCH("MEDIA",R23)))</formula>
    </cfRule>
    <cfRule type="containsText" dxfId="346" priority="534" operator="containsText" text="INEXISTENTE">
      <formula>NOT(ISERROR(SEARCH("INEXISTENTE",R23)))</formula>
    </cfRule>
    <cfRule type="containsText" dxfId="345" priority="535" operator="containsText" text="BAJO">
      <formula>NOT(ISERROR(SEARCH("BAJO",R23)))</formula>
    </cfRule>
    <cfRule type="containsText" dxfId="344" priority="536" operator="containsText" text="MEDIO">
      <formula>NOT(ISERROR(SEARCH("MEDIO",R23)))</formula>
    </cfRule>
    <cfRule type="containsText" dxfId="343" priority="537" operator="containsText" text="ALTO">
      <formula>NOT(ISERROR(SEARCH("ALTO",R23)))</formula>
    </cfRule>
    <cfRule type="containsText" dxfId="342" priority="538" operator="containsText" text="BAJA">
      <formula>NOT(ISERROR(SEARCH("BAJA",R23)))</formula>
    </cfRule>
    <cfRule type="containsText" dxfId="341" priority="539" operator="containsText" text="MEDIO">
      <formula>NOT(ISERROR(SEARCH("MEDIO",R23)))</formula>
    </cfRule>
    <cfRule type="containsText" dxfId="340" priority="540" operator="containsText" text="ALTO">
      <formula>NOT(ISERROR(SEARCH("ALTO",R23)))</formula>
    </cfRule>
  </conditionalFormatting>
  <conditionalFormatting sqref="K23">
    <cfRule type="containsText" dxfId="339" priority="529" operator="containsText" text="BAJO">
      <formula>NOT(ISERROR(SEARCH("BAJO",K23)))</formula>
    </cfRule>
    <cfRule type="containsText" dxfId="338" priority="530" operator="containsText" text="MODERADO">
      <formula>NOT(ISERROR(SEARCH("MODERADO",K23)))</formula>
    </cfRule>
    <cfRule type="containsText" dxfId="337" priority="531" operator="containsText" text="ALTO">
      <formula>NOT(ISERROR(SEARCH("ALTO",K23)))</formula>
    </cfRule>
    <cfRule type="containsText" dxfId="336" priority="532" operator="containsText" text="EXTREMO">
      <formula>NOT(ISERROR(SEARCH("EXTREMO",K23)))</formula>
    </cfRule>
  </conditionalFormatting>
  <conditionalFormatting sqref="R21">
    <cfRule type="containsText" dxfId="335" priority="521" operator="containsText" text="MEDIA">
      <formula>NOT(ISERROR(SEARCH("MEDIA",R21)))</formula>
    </cfRule>
    <cfRule type="containsText" dxfId="334" priority="522" operator="containsText" text="INEXISTENTE">
      <formula>NOT(ISERROR(SEARCH("INEXISTENTE",R21)))</formula>
    </cfRule>
    <cfRule type="containsText" dxfId="333" priority="523" operator="containsText" text="BAJO">
      <formula>NOT(ISERROR(SEARCH("BAJO",R21)))</formula>
    </cfRule>
    <cfRule type="containsText" dxfId="332" priority="524" operator="containsText" text="MEDIO">
      <formula>NOT(ISERROR(SEARCH("MEDIO",R21)))</formula>
    </cfRule>
    <cfRule type="containsText" dxfId="331" priority="525" operator="containsText" text="ALTO">
      <formula>NOT(ISERROR(SEARCH("ALTO",R21)))</formula>
    </cfRule>
    <cfRule type="containsText" dxfId="330" priority="526" operator="containsText" text="BAJA">
      <formula>NOT(ISERROR(SEARCH("BAJA",R21)))</formula>
    </cfRule>
    <cfRule type="containsText" dxfId="329" priority="527" operator="containsText" text="MEDIO">
      <formula>NOT(ISERROR(SEARCH("MEDIO",R21)))</formula>
    </cfRule>
    <cfRule type="containsText" dxfId="328" priority="528" operator="containsText" text="ALTO">
      <formula>NOT(ISERROR(SEARCH("ALTO",R21)))</formula>
    </cfRule>
  </conditionalFormatting>
  <conditionalFormatting sqref="K21">
    <cfRule type="containsText" dxfId="327" priority="517" operator="containsText" text="BAJO">
      <formula>NOT(ISERROR(SEARCH("BAJO",K21)))</formula>
    </cfRule>
    <cfRule type="containsText" dxfId="326" priority="518" operator="containsText" text="MODERADO">
      <formula>NOT(ISERROR(SEARCH("MODERADO",K21)))</formula>
    </cfRule>
    <cfRule type="containsText" dxfId="325" priority="519" operator="containsText" text="ALTO">
      <formula>NOT(ISERROR(SEARCH("ALTO",K21)))</formula>
    </cfRule>
    <cfRule type="containsText" dxfId="324" priority="520" operator="containsText" text="EXTREMO">
      <formula>NOT(ISERROR(SEARCH("EXTREMO",K21)))</formula>
    </cfRule>
  </conditionalFormatting>
  <conditionalFormatting sqref="K65:K1048576 K3:K31">
    <cfRule type="containsText" dxfId="323" priority="514" operator="containsText" text="ALTO">
      <formula>NOT(ISERROR(SEARCH("ALTO",K3)))</formula>
    </cfRule>
    <cfRule type="containsText" dxfId="322" priority="515" operator="containsText" text="MODERADO">
      <formula>NOT(ISERROR(SEARCH("MODERADO",K3)))</formula>
    </cfRule>
    <cfRule type="containsText" dxfId="321" priority="516" operator="containsText" text="BAJO">
      <formula>NOT(ISERROR(SEARCH("BAJO",K3)))</formula>
    </cfRule>
  </conditionalFormatting>
  <conditionalFormatting sqref="K59">
    <cfRule type="containsText" dxfId="320" priority="492" operator="containsText" text="&quot;EXTREMO&quot;">
      <formula>NOT(ISERROR(SEARCH(("""EXTREMO"""),(K59))))</formula>
    </cfRule>
  </conditionalFormatting>
  <conditionalFormatting sqref="K59">
    <cfRule type="containsText" dxfId="319" priority="493" operator="containsText" text="&quot;ALTO&quot;">
      <formula>NOT(ISERROR(SEARCH(("""ALTO"""),(K59))))</formula>
    </cfRule>
  </conditionalFormatting>
  <conditionalFormatting sqref="K59">
    <cfRule type="containsText" dxfId="318" priority="494" operator="containsText" text="&quot;MODERADO&quot;">
      <formula>NOT(ISERROR(SEARCH(("""MODERADO"""),(K59))))</formula>
    </cfRule>
  </conditionalFormatting>
  <conditionalFormatting sqref="R59">
    <cfRule type="containsText" dxfId="317" priority="495" operator="containsText" text="&quot;INEXISTENTE&quot;">
      <formula>NOT(ISERROR(SEARCH(("""INEXISTENTE"""),(R59))))</formula>
    </cfRule>
  </conditionalFormatting>
  <conditionalFormatting sqref="R59">
    <cfRule type="containsText" dxfId="316" priority="496" operator="containsText" text="&quot;BAJA&quot;">
      <formula>NOT(ISERROR(SEARCH(("""BAJA"""),(R59))))</formula>
    </cfRule>
  </conditionalFormatting>
  <conditionalFormatting sqref="R59">
    <cfRule type="containsText" dxfId="315" priority="497" operator="containsText" text="&quot;MEDIA&quot;">
      <formula>NOT(ISERROR(SEARCH(("""MEDIA"""),(R59))))</formula>
    </cfRule>
  </conditionalFormatting>
  <conditionalFormatting sqref="U59">
    <cfRule type="containsText" dxfId="314" priority="498" operator="containsText" text="&quot;BAJO&quot;">
      <formula>NOT(ISERROR(SEARCH(("""BAJO"""),(U59))))</formula>
    </cfRule>
  </conditionalFormatting>
  <conditionalFormatting sqref="U59">
    <cfRule type="containsText" dxfId="313" priority="499" operator="containsText" text="&quot;MODERADO&quot;">
      <formula>NOT(ISERROR(SEARCH(("""MODERADO"""),(U59))))</formula>
    </cfRule>
  </conditionalFormatting>
  <conditionalFormatting sqref="U59">
    <cfRule type="containsText" dxfId="312" priority="500" operator="containsText" text="&quot;ALTO&quot;">
      <formula>NOT(ISERROR(SEARCH(("""ALTO"""),(U59))))</formula>
    </cfRule>
  </conditionalFormatting>
  <conditionalFormatting sqref="K59">
    <cfRule type="containsText" dxfId="311" priority="501" operator="containsText" text="&quot;VALIDAR NIVEL&quot;">
      <formula>NOT(ISERROR(SEARCH(("""VALIDAR NIVEL"""),(K59))))</formula>
    </cfRule>
  </conditionalFormatting>
  <conditionalFormatting sqref="K59 U59">
    <cfRule type="containsText" dxfId="310" priority="502" operator="containsText" text="EXTREMO">
      <formula>NOT(ISERROR(SEARCH(("EXTREMO"),(K59))))</formula>
    </cfRule>
  </conditionalFormatting>
  <conditionalFormatting sqref="K59 U59">
    <cfRule type="containsText" dxfId="309" priority="503" operator="containsText" text="BAJO">
      <formula>NOT(ISERROR(SEARCH(("BAJO"),(K59))))</formula>
    </cfRule>
  </conditionalFormatting>
  <conditionalFormatting sqref="K59">
    <cfRule type="expression" dxfId="308" priority="504">
      <formula>"ALTO"</formula>
    </cfRule>
  </conditionalFormatting>
  <conditionalFormatting sqref="R59">
    <cfRule type="containsText" dxfId="307" priority="505" operator="containsText" text="INEXISTENTE">
      <formula>NOT(ISERROR(SEARCH(("INEXISTENTE"),(R59))))</formula>
    </cfRule>
  </conditionalFormatting>
  <conditionalFormatting sqref="R59">
    <cfRule type="containsText" dxfId="306" priority="506" operator="containsText" text="BAJO">
      <formula>NOT(ISERROR(SEARCH(("BAJO"),(R59))))</formula>
    </cfRule>
  </conditionalFormatting>
  <conditionalFormatting sqref="R59">
    <cfRule type="containsText" dxfId="305" priority="507" operator="containsText" text="MEDIO">
      <formula>NOT(ISERROR(SEARCH(("MEDIO"),(R59))))</formula>
    </cfRule>
  </conditionalFormatting>
  <conditionalFormatting sqref="R59">
    <cfRule type="containsText" dxfId="304" priority="508" operator="containsText" text="ALTO">
      <formula>NOT(ISERROR(SEARCH(("ALTO"),(R59))))</formula>
    </cfRule>
  </conditionalFormatting>
  <conditionalFormatting sqref="U59">
    <cfRule type="containsText" dxfId="303" priority="509" operator="containsText" text="ALTO">
      <formula>NOT(ISERROR(SEARCH(("ALTO"),(U59))))</formula>
    </cfRule>
  </conditionalFormatting>
  <conditionalFormatting sqref="U59">
    <cfRule type="containsText" dxfId="302" priority="510" operator="containsText" text="MODERADO">
      <formula>NOT(ISERROR(SEARCH(("MODERADO"),(U59))))</formula>
    </cfRule>
  </conditionalFormatting>
  <conditionalFormatting sqref="K59">
    <cfRule type="containsText" dxfId="301" priority="511" operator="containsText" text="ALTO">
      <formula>NOT(ISERROR(SEARCH(("ALTO"),(K59))))</formula>
    </cfRule>
  </conditionalFormatting>
  <conditionalFormatting sqref="K59">
    <cfRule type="containsText" dxfId="300" priority="512" operator="containsText" text="MODERADO">
      <formula>NOT(ISERROR(SEARCH(("MODERADO"),(K59))))</formula>
    </cfRule>
  </conditionalFormatting>
  <conditionalFormatting sqref="K59">
    <cfRule type="containsText" dxfId="299" priority="513" operator="containsText" text="BAJO">
      <formula>NOT(ISERROR(SEARCH(("BAJO"),(K59))))</formula>
    </cfRule>
  </conditionalFormatting>
  <conditionalFormatting sqref="K61">
    <cfRule type="containsText" dxfId="298" priority="470" operator="containsText" text="&quot;EXTREMO&quot;">
      <formula>NOT(ISERROR(SEARCH(("""EXTREMO"""),(K61))))</formula>
    </cfRule>
  </conditionalFormatting>
  <conditionalFormatting sqref="K61">
    <cfRule type="containsText" dxfId="297" priority="471" operator="containsText" text="&quot;ALTO&quot;">
      <formula>NOT(ISERROR(SEARCH(("""ALTO"""),(K61))))</formula>
    </cfRule>
  </conditionalFormatting>
  <conditionalFormatting sqref="K61">
    <cfRule type="containsText" dxfId="296" priority="472" operator="containsText" text="&quot;MODERADO&quot;">
      <formula>NOT(ISERROR(SEARCH(("""MODERADO"""),(K61))))</formula>
    </cfRule>
  </conditionalFormatting>
  <conditionalFormatting sqref="R61">
    <cfRule type="containsText" dxfId="295" priority="473" operator="containsText" text="&quot;INEXISTENTE&quot;">
      <formula>NOT(ISERROR(SEARCH(("""INEXISTENTE"""),(R61))))</formula>
    </cfRule>
  </conditionalFormatting>
  <conditionalFormatting sqref="R61">
    <cfRule type="containsText" dxfId="294" priority="474" operator="containsText" text="&quot;BAJA&quot;">
      <formula>NOT(ISERROR(SEARCH(("""BAJA"""),(R61))))</formula>
    </cfRule>
  </conditionalFormatting>
  <conditionalFormatting sqref="R61">
    <cfRule type="containsText" dxfId="293" priority="475" operator="containsText" text="&quot;MEDIA&quot;">
      <formula>NOT(ISERROR(SEARCH(("""MEDIA"""),(R61))))</formula>
    </cfRule>
  </conditionalFormatting>
  <conditionalFormatting sqref="U61">
    <cfRule type="containsText" dxfId="292" priority="476" operator="containsText" text="&quot;BAJO&quot;">
      <formula>NOT(ISERROR(SEARCH(("""BAJO"""),(U61))))</formula>
    </cfRule>
  </conditionalFormatting>
  <conditionalFormatting sqref="U61">
    <cfRule type="containsText" dxfId="291" priority="477" operator="containsText" text="&quot;MODERADO&quot;">
      <formula>NOT(ISERROR(SEARCH(("""MODERADO"""),(U61))))</formula>
    </cfRule>
  </conditionalFormatting>
  <conditionalFormatting sqref="U61">
    <cfRule type="containsText" dxfId="290" priority="478" operator="containsText" text="&quot;ALTO&quot;">
      <formula>NOT(ISERROR(SEARCH(("""ALTO"""),(U61))))</formula>
    </cfRule>
  </conditionalFormatting>
  <conditionalFormatting sqref="K61">
    <cfRule type="containsText" dxfId="289" priority="479" operator="containsText" text="&quot;VALIDAR NIVEL&quot;">
      <formula>NOT(ISERROR(SEARCH(("""VALIDAR NIVEL"""),(K61))))</formula>
    </cfRule>
  </conditionalFormatting>
  <conditionalFormatting sqref="K61 U61">
    <cfRule type="containsText" dxfId="288" priority="480" operator="containsText" text="EXTREMO">
      <formula>NOT(ISERROR(SEARCH(("EXTREMO"),(K61))))</formula>
    </cfRule>
  </conditionalFormatting>
  <conditionalFormatting sqref="K61 U61">
    <cfRule type="containsText" dxfId="287" priority="481" operator="containsText" text="BAJO">
      <formula>NOT(ISERROR(SEARCH(("BAJO"),(K61))))</formula>
    </cfRule>
  </conditionalFormatting>
  <conditionalFormatting sqref="K61">
    <cfRule type="expression" dxfId="286" priority="482">
      <formula>"ALTO"</formula>
    </cfRule>
  </conditionalFormatting>
  <conditionalFormatting sqref="R61">
    <cfRule type="containsText" dxfId="285" priority="483" operator="containsText" text="INEXISTENTE">
      <formula>NOT(ISERROR(SEARCH(("INEXISTENTE"),(R61))))</formula>
    </cfRule>
  </conditionalFormatting>
  <conditionalFormatting sqref="R61">
    <cfRule type="containsText" dxfId="284" priority="484" operator="containsText" text="BAJO">
      <formula>NOT(ISERROR(SEARCH(("BAJO"),(R61))))</formula>
    </cfRule>
  </conditionalFormatting>
  <conditionalFormatting sqref="R61">
    <cfRule type="containsText" dxfId="283" priority="485" operator="containsText" text="MEDIO">
      <formula>NOT(ISERROR(SEARCH(("MEDIO"),(R61))))</formula>
    </cfRule>
  </conditionalFormatting>
  <conditionalFormatting sqref="R61">
    <cfRule type="containsText" dxfId="282" priority="486" operator="containsText" text="ALTO">
      <formula>NOT(ISERROR(SEARCH(("ALTO"),(R61))))</formula>
    </cfRule>
  </conditionalFormatting>
  <conditionalFormatting sqref="U61">
    <cfRule type="containsText" dxfId="281" priority="487" operator="containsText" text="ALTO">
      <formula>NOT(ISERROR(SEARCH(("ALTO"),(U61))))</formula>
    </cfRule>
  </conditionalFormatting>
  <conditionalFormatting sqref="U61">
    <cfRule type="containsText" dxfId="280" priority="488" operator="containsText" text="MODERADO">
      <formula>NOT(ISERROR(SEARCH(("MODERADO"),(U61))))</formula>
    </cfRule>
  </conditionalFormatting>
  <conditionalFormatting sqref="K61">
    <cfRule type="containsText" dxfId="279" priority="489" operator="containsText" text="ALTO">
      <formula>NOT(ISERROR(SEARCH(("ALTO"),(K61))))</formula>
    </cfRule>
  </conditionalFormatting>
  <conditionalFormatting sqref="K61">
    <cfRule type="containsText" dxfId="278" priority="490" operator="containsText" text="MODERADO">
      <formula>NOT(ISERROR(SEARCH(("MODERADO"),(K61))))</formula>
    </cfRule>
  </conditionalFormatting>
  <conditionalFormatting sqref="K61">
    <cfRule type="containsText" dxfId="277" priority="491" operator="containsText" text="BAJO">
      <formula>NOT(ISERROR(SEARCH(("BAJO"),(K61))))</formula>
    </cfRule>
  </conditionalFormatting>
  <conditionalFormatting sqref="K44:K45">
    <cfRule type="containsText" dxfId="276" priority="438" operator="containsText" text="&quot;EXTREMO&quot;">
      <formula>NOT(ISERROR(SEARCH(("""EXTREMO"""),(K44))))</formula>
    </cfRule>
  </conditionalFormatting>
  <conditionalFormatting sqref="K44:K45">
    <cfRule type="containsText" dxfId="275" priority="439" operator="containsText" text="&quot;ALTO&quot;">
      <formula>NOT(ISERROR(SEARCH(("""ALTO"""),(K44))))</formula>
    </cfRule>
  </conditionalFormatting>
  <conditionalFormatting sqref="K44:K45">
    <cfRule type="containsText" dxfId="274" priority="440" operator="containsText" text="&quot;MODERADO&quot;">
      <formula>NOT(ISERROR(SEARCH(("""MODERADO"""),(K44))))</formula>
    </cfRule>
  </conditionalFormatting>
  <conditionalFormatting sqref="R44:R45">
    <cfRule type="containsText" dxfId="273" priority="441" operator="containsText" text="&quot;INEXISTENTE&quot;">
      <formula>NOT(ISERROR(SEARCH(("""INEXISTENTE"""),(R44))))</formula>
    </cfRule>
  </conditionalFormatting>
  <conditionalFormatting sqref="R44:R45">
    <cfRule type="containsText" dxfId="272" priority="442" operator="containsText" text="&quot;BAJA&quot;">
      <formula>NOT(ISERROR(SEARCH(("""BAJA"""),(R44))))</formula>
    </cfRule>
  </conditionalFormatting>
  <conditionalFormatting sqref="R44:R45">
    <cfRule type="containsText" dxfId="271" priority="443" operator="containsText" text="&quot;MEDIA&quot;">
      <formula>NOT(ISERROR(SEARCH(("""MEDIA"""),(R44))))</formula>
    </cfRule>
  </conditionalFormatting>
  <conditionalFormatting sqref="U44:U45">
    <cfRule type="containsText" dxfId="270" priority="444" operator="containsText" text="&quot;BAJO&quot;">
      <formula>NOT(ISERROR(SEARCH(("""BAJO"""),(U44))))</formula>
    </cfRule>
  </conditionalFormatting>
  <conditionalFormatting sqref="U44:U45">
    <cfRule type="containsText" dxfId="269" priority="445" operator="containsText" text="&quot;MODERADO&quot;">
      <formula>NOT(ISERROR(SEARCH(("""MODERADO"""),(U44))))</formula>
    </cfRule>
  </conditionalFormatting>
  <conditionalFormatting sqref="U44:U45">
    <cfRule type="containsText" dxfId="268" priority="446" operator="containsText" text="&quot;ALTO&quot;">
      <formula>NOT(ISERROR(SEARCH(("""ALTO"""),(U44))))</formula>
    </cfRule>
  </conditionalFormatting>
  <conditionalFormatting sqref="K44:K45">
    <cfRule type="containsText" dxfId="267" priority="447" operator="containsText" text="&quot;VALIDAR NIVEL&quot;">
      <formula>NOT(ISERROR(SEARCH(("""VALIDAR NIVEL"""),(K44))))</formula>
    </cfRule>
  </conditionalFormatting>
  <conditionalFormatting sqref="K44:K45 U44:U45">
    <cfRule type="containsText" dxfId="266" priority="448" operator="containsText" text="EXTREMO">
      <formula>NOT(ISERROR(SEARCH(("EXTREMO"),(K44))))</formula>
    </cfRule>
  </conditionalFormatting>
  <conditionalFormatting sqref="K44:K45 U44:U45">
    <cfRule type="containsText" dxfId="265" priority="449" operator="containsText" text="BAJO">
      <formula>NOT(ISERROR(SEARCH(("BAJO"),(K44))))</formula>
    </cfRule>
  </conditionalFormatting>
  <conditionalFormatting sqref="K44:K45">
    <cfRule type="expression" dxfId="264" priority="450">
      <formula>"ALTO"</formula>
    </cfRule>
  </conditionalFormatting>
  <conditionalFormatting sqref="R44:R45">
    <cfRule type="containsText" dxfId="263" priority="451" operator="containsText" text="INEXISTENTE">
      <formula>NOT(ISERROR(SEARCH(("INEXISTENTE"),(R44))))</formula>
    </cfRule>
  </conditionalFormatting>
  <conditionalFormatting sqref="R44:R45">
    <cfRule type="containsText" dxfId="262" priority="452" operator="containsText" text="BAJO">
      <formula>NOT(ISERROR(SEARCH(("BAJO"),(R44))))</formula>
    </cfRule>
  </conditionalFormatting>
  <conditionalFormatting sqref="R44:R45">
    <cfRule type="containsText" dxfId="261" priority="453" operator="containsText" text="MEDIO">
      <formula>NOT(ISERROR(SEARCH(("MEDIO"),(R44))))</formula>
    </cfRule>
  </conditionalFormatting>
  <conditionalFormatting sqref="R44:R45">
    <cfRule type="containsText" dxfId="260" priority="454" operator="containsText" text="ALTO">
      <formula>NOT(ISERROR(SEARCH(("ALTO"),(R44))))</formula>
    </cfRule>
  </conditionalFormatting>
  <conditionalFormatting sqref="U44:U45">
    <cfRule type="containsText" dxfId="259" priority="455" operator="containsText" text="ALTO">
      <formula>NOT(ISERROR(SEARCH(("ALTO"),(U44))))</formula>
    </cfRule>
  </conditionalFormatting>
  <conditionalFormatting sqref="U44:U45">
    <cfRule type="containsText" dxfId="258" priority="456" operator="containsText" text="MODERADO">
      <formula>NOT(ISERROR(SEARCH(("MODERADO"),(U44))))</formula>
    </cfRule>
  </conditionalFormatting>
  <conditionalFormatting sqref="K44:K45">
    <cfRule type="containsText" dxfId="257" priority="457" operator="containsText" text="ALTO">
      <formula>NOT(ISERROR(SEARCH(("ALTO"),(K44))))</formula>
    </cfRule>
  </conditionalFormatting>
  <conditionalFormatting sqref="K44:K45">
    <cfRule type="containsText" dxfId="256" priority="458" operator="containsText" text="MODERADO">
      <formula>NOT(ISERROR(SEARCH(("MODERADO"),(K44))))</formula>
    </cfRule>
  </conditionalFormatting>
  <conditionalFormatting sqref="K44:K45">
    <cfRule type="containsText" dxfId="255" priority="459" operator="containsText" text="BAJO">
      <formula>NOT(ISERROR(SEARCH(("BAJO"),(K44))))</formula>
    </cfRule>
  </conditionalFormatting>
  <conditionalFormatting sqref="K39 U39">
    <cfRule type="containsText" dxfId="254" priority="426" operator="containsText" text="EXTREMO">
      <formula>NOT(ISERROR(SEARCH(("EXTREMO"),(K39))))</formula>
    </cfRule>
  </conditionalFormatting>
  <conditionalFormatting sqref="K39 U39">
    <cfRule type="containsText" dxfId="253" priority="427" operator="containsText" text="BAJO">
      <formula>NOT(ISERROR(SEARCH(("BAJO"),(K39))))</formula>
    </cfRule>
  </conditionalFormatting>
  <conditionalFormatting sqref="K39">
    <cfRule type="expression" dxfId="252" priority="428">
      <formula>"ALTO"</formula>
    </cfRule>
  </conditionalFormatting>
  <conditionalFormatting sqref="R39">
    <cfRule type="containsText" dxfId="251" priority="429" operator="containsText" text="INEXISTENTE">
      <formula>NOT(ISERROR(SEARCH(("INEXISTENTE"),(R39))))</formula>
    </cfRule>
  </conditionalFormatting>
  <conditionalFormatting sqref="R39">
    <cfRule type="containsText" dxfId="250" priority="430" operator="containsText" text="BAJO">
      <formula>NOT(ISERROR(SEARCH(("BAJO"),(R39))))</formula>
    </cfRule>
  </conditionalFormatting>
  <conditionalFormatting sqref="R39">
    <cfRule type="containsText" dxfId="249" priority="431" operator="containsText" text="MEDIO">
      <formula>NOT(ISERROR(SEARCH(("MEDIO"),(R39))))</formula>
    </cfRule>
  </conditionalFormatting>
  <conditionalFormatting sqref="R39">
    <cfRule type="containsText" dxfId="248" priority="432" operator="containsText" text="ALTO">
      <formula>NOT(ISERROR(SEARCH(("ALTO"),(R39))))</formula>
    </cfRule>
  </conditionalFormatting>
  <conditionalFormatting sqref="U39">
    <cfRule type="containsText" dxfId="247" priority="433" operator="containsText" text="ALTO">
      <formula>NOT(ISERROR(SEARCH(("ALTO"),(U39))))</formula>
    </cfRule>
  </conditionalFormatting>
  <conditionalFormatting sqref="U39">
    <cfRule type="containsText" dxfId="246" priority="434" operator="containsText" text="MODERADO">
      <formula>NOT(ISERROR(SEARCH(("MODERADO"),(U39))))</formula>
    </cfRule>
  </conditionalFormatting>
  <conditionalFormatting sqref="K39">
    <cfRule type="containsText" dxfId="245" priority="435" operator="containsText" text="ALTO">
      <formula>NOT(ISERROR(SEARCH(("ALTO"),(K39))))</formula>
    </cfRule>
  </conditionalFormatting>
  <conditionalFormatting sqref="K39">
    <cfRule type="containsText" dxfId="244" priority="436" operator="containsText" text="MODERADO">
      <formula>NOT(ISERROR(SEARCH(("MODERADO"),(K39))))</formula>
    </cfRule>
  </conditionalFormatting>
  <conditionalFormatting sqref="K39">
    <cfRule type="containsText" dxfId="243" priority="437" operator="containsText" text="BAJO">
      <formula>NOT(ISERROR(SEARCH(("BAJO"),(K39))))</formula>
    </cfRule>
  </conditionalFormatting>
  <conditionalFormatting sqref="K40 U40">
    <cfRule type="containsText" dxfId="242" priority="409" operator="containsText" text="EXTREMO">
      <formula>NOT(ISERROR(SEARCH(("EXTREMO"),(K40))))</formula>
    </cfRule>
  </conditionalFormatting>
  <conditionalFormatting sqref="U40 K40">
    <cfRule type="containsText" dxfId="241" priority="410" operator="containsText" text="BAJO">
      <formula>NOT(ISERROR(SEARCH(("BAJO"),(K40))))</formula>
    </cfRule>
  </conditionalFormatting>
  <conditionalFormatting sqref="K40">
    <cfRule type="expression" dxfId="240" priority="411">
      <formula>"ALTO"</formula>
    </cfRule>
  </conditionalFormatting>
  <conditionalFormatting sqref="R40">
    <cfRule type="containsText" dxfId="239" priority="412" operator="containsText" text="INEXISTENTE">
      <formula>NOT(ISERROR(SEARCH(("INEXISTENTE"),(R40))))</formula>
    </cfRule>
  </conditionalFormatting>
  <conditionalFormatting sqref="R40">
    <cfRule type="containsText" dxfId="238" priority="413" operator="containsText" text="BAJO">
      <formula>NOT(ISERROR(SEARCH(("BAJO"),(R40))))</formula>
    </cfRule>
  </conditionalFormatting>
  <conditionalFormatting sqref="R40">
    <cfRule type="containsText" dxfId="237" priority="414" operator="containsText" text="MEDIO">
      <formula>NOT(ISERROR(SEARCH(("MEDIO"),(R40))))</formula>
    </cfRule>
  </conditionalFormatting>
  <conditionalFormatting sqref="R40">
    <cfRule type="containsText" dxfId="236" priority="415" operator="containsText" text="ALTO">
      <formula>NOT(ISERROR(SEARCH(("ALTO"),(R40))))</formula>
    </cfRule>
  </conditionalFormatting>
  <conditionalFormatting sqref="U40 K40">
    <cfRule type="containsText" dxfId="235" priority="416" operator="containsText" text="ALTO">
      <formula>NOT(ISERROR(SEARCH(("ALTO"),(K40))))</formula>
    </cfRule>
  </conditionalFormatting>
  <conditionalFormatting sqref="U40 K40">
    <cfRule type="containsText" dxfId="234" priority="417" operator="containsText" text="MODERADO">
      <formula>NOT(ISERROR(SEARCH(("MODERADO"),(K40))))</formula>
    </cfRule>
  </conditionalFormatting>
  <conditionalFormatting sqref="K41">
    <cfRule type="containsText" dxfId="233" priority="380" operator="containsText" text="&quot;EXTREMO&quot;">
      <formula>NOT(ISERROR(SEARCH(("""EXTREMO"""),(K41))))</formula>
    </cfRule>
  </conditionalFormatting>
  <conditionalFormatting sqref="K41">
    <cfRule type="containsText" dxfId="232" priority="381" operator="containsText" text="&quot;ALTO&quot;">
      <formula>NOT(ISERROR(SEARCH(("""ALTO"""),(K41))))</formula>
    </cfRule>
  </conditionalFormatting>
  <conditionalFormatting sqref="K41">
    <cfRule type="containsText" dxfId="231" priority="382" operator="containsText" text="&quot;MODERADO&quot;">
      <formula>NOT(ISERROR(SEARCH(("""MODERADO"""),(K41))))</formula>
    </cfRule>
  </conditionalFormatting>
  <conditionalFormatting sqref="R41">
    <cfRule type="containsText" dxfId="230" priority="383" operator="containsText" text="&quot;INEXISTENTE&quot;">
      <formula>NOT(ISERROR(SEARCH(("""INEXISTENTE"""),(R41))))</formula>
    </cfRule>
  </conditionalFormatting>
  <conditionalFormatting sqref="R41">
    <cfRule type="containsText" dxfId="229" priority="384" operator="containsText" text="&quot;BAJA&quot;">
      <formula>NOT(ISERROR(SEARCH(("""BAJA"""),(R41))))</formula>
    </cfRule>
  </conditionalFormatting>
  <conditionalFormatting sqref="R41">
    <cfRule type="containsText" dxfId="228" priority="385" operator="containsText" text="&quot;MEDIA&quot;">
      <formula>NOT(ISERROR(SEARCH(("""MEDIA"""),(R41))))</formula>
    </cfRule>
  </conditionalFormatting>
  <conditionalFormatting sqref="U41">
    <cfRule type="containsText" dxfId="227" priority="386" operator="containsText" text="&quot;BAJO&quot;">
      <formula>NOT(ISERROR(SEARCH(("""BAJO"""),(U41))))</formula>
    </cfRule>
  </conditionalFormatting>
  <conditionalFormatting sqref="U41">
    <cfRule type="containsText" dxfId="226" priority="387" operator="containsText" text="&quot;MODERADO&quot;">
      <formula>NOT(ISERROR(SEARCH(("""MODERADO"""),(U41))))</formula>
    </cfRule>
  </conditionalFormatting>
  <conditionalFormatting sqref="U41">
    <cfRule type="containsText" dxfId="225" priority="388" operator="containsText" text="&quot;ALTO&quot;">
      <formula>NOT(ISERROR(SEARCH(("""ALTO"""),(U41))))</formula>
    </cfRule>
  </conditionalFormatting>
  <conditionalFormatting sqref="K41">
    <cfRule type="containsText" dxfId="224" priority="389" operator="containsText" text="&quot;VALIDAR NIVEL&quot;">
      <formula>NOT(ISERROR(SEARCH(("""VALIDAR NIVEL"""),(K41))))</formula>
    </cfRule>
  </conditionalFormatting>
  <conditionalFormatting sqref="U41 K41">
    <cfRule type="containsText" dxfId="223" priority="390" operator="containsText" text="EXTREMO">
      <formula>NOT(ISERROR(SEARCH(("EXTREMO"),(K41))))</formula>
    </cfRule>
  </conditionalFormatting>
  <conditionalFormatting sqref="U41 K41">
    <cfRule type="containsText" dxfId="222" priority="391" operator="containsText" text="BAJO">
      <formula>NOT(ISERROR(SEARCH(("BAJO"),(K41))))</formula>
    </cfRule>
  </conditionalFormatting>
  <conditionalFormatting sqref="K41">
    <cfRule type="expression" dxfId="221" priority="392">
      <formula>"ALTO"</formula>
    </cfRule>
  </conditionalFormatting>
  <conditionalFormatting sqref="R41">
    <cfRule type="containsText" dxfId="220" priority="393" operator="containsText" text="INEXISTENTE">
      <formula>NOT(ISERROR(SEARCH(("INEXISTENTE"),(R41))))</formula>
    </cfRule>
  </conditionalFormatting>
  <conditionalFormatting sqref="R41">
    <cfRule type="containsText" dxfId="219" priority="394" operator="containsText" text="BAJO">
      <formula>NOT(ISERROR(SEARCH(("BAJO"),(R41))))</formula>
    </cfRule>
  </conditionalFormatting>
  <conditionalFormatting sqref="R41">
    <cfRule type="containsText" dxfId="218" priority="395" operator="containsText" text="MEDIO">
      <formula>NOT(ISERROR(SEARCH(("MEDIO"),(R41))))</formula>
    </cfRule>
  </conditionalFormatting>
  <conditionalFormatting sqref="R41">
    <cfRule type="containsText" dxfId="217" priority="396" operator="containsText" text="ALTO">
      <formula>NOT(ISERROR(SEARCH(("ALTO"),(R41))))</formula>
    </cfRule>
  </conditionalFormatting>
  <conditionalFormatting sqref="U41 K41">
    <cfRule type="containsText" dxfId="216" priority="397" operator="containsText" text="ALTO">
      <formula>NOT(ISERROR(SEARCH(("ALTO"),(K41))))</formula>
    </cfRule>
  </conditionalFormatting>
  <conditionalFormatting sqref="U41 K41">
    <cfRule type="containsText" dxfId="215" priority="398" operator="containsText" text="MODERADO">
      <formula>NOT(ISERROR(SEARCH(("MODERADO"),(K41))))</formula>
    </cfRule>
  </conditionalFormatting>
  <conditionalFormatting sqref="R63">
    <cfRule type="containsText" dxfId="214" priority="327" operator="containsText" text="&quot;INEXISTENTE&quot;">
      <formula>NOT(ISERROR(SEARCH(("""INEXISTENTE"""),(R63))))</formula>
    </cfRule>
  </conditionalFormatting>
  <conditionalFormatting sqref="R63">
    <cfRule type="containsText" dxfId="213" priority="328" operator="containsText" text="&quot;BAJA&quot;">
      <formula>NOT(ISERROR(SEARCH(("""BAJA"""),(R63))))</formula>
    </cfRule>
  </conditionalFormatting>
  <conditionalFormatting sqref="R63">
    <cfRule type="containsText" dxfId="212" priority="329" operator="containsText" text="&quot;MEDIA&quot;">
      <formula>NOT(ISERROR(SEARCH(("""MEDIA"""),(R63))))</formula>
    </cfRule>
  </conditionalFormatting>
  <conditionalFormatting sqref="U63">
    <cfRule type="containsText" dxfId="211" priority="330" operator="containsText" text="&quot;BAJO&quot;">
      <formula>NOT(ISERROR(SEARCH(("""BAJO"""),(U63))))</formula>
    </cfRule>
  </conditionalFormatting>
  <conditionalFormatting sqref="U63">
    <cfRule type="containsText" dxfId="210" priority="331" operator="containsText" text="&quot;MODERADO&quot;">
      <formula>NOT(ISERROR(SEARCH(("""MODERADO"""),(U63))))</formula>
    </cfRule>
  </conditionalFormatting>
  <conditionalFormatting sqref="U63">
    <cfRule type="containsText" dxfId="209" priority="332" operator="containsText" text="&quot;ALTO&quot;">
      <formula>NOT(ISERROR(SEARCH(("""ALTO"""),(U63))))</formula>
    </cfRule>
  </conditionalFormatting>
  <conditionalFormatting sqref="R63">
    <cfRule type="containsText" dxfId="208" priority="337" operator="containsText" text="INEXISTENTE">
      <formula>NOT(ISERROR(SEARCH(("INEXISTENTE"),(R63))))</formula>
    </cfRule>
  </conditionalFormatting>
  <conditionalFormatting sqref="R63">
    <cfRule type="containsText" dxfId="207" priority="338" operator="containsText" text="BAJO">
      <formula>NOT(ISERROR(SEARCH(("BAJO"),(R63))))</formula>
    </cfRule>
  </conditionalFormatting>
  <conditionalFormatting sqref="R63">
    <cfRule type="containsText" dxfId="206" priority="339" operator="containsText" text="MEDIO">
      <formula>NOT(ISERROR(SEARCH(("MEDIO"),(R63))))</formula>
    </cfRule>
  </conditionalFormatting>
  <conditionalFormatting sqref="R63">
    <cfRule type="containsText" dxfId="205" priority="340" operator="containsText" text="ALTO">
      <formula>NOT(ISERROR(SEARCH(("ALTO"),(R63))))</formula>
    </cfRule>
  </conditionalFormatting>
  <conditionalFormatting sqref="U63">
    <cfRule type="containsText" dxfId="204" priority="341" operator="containsText" text="EXTREMO">
      <formula>NOT(ISERROR(SEARCH(("EXTREMO"),(U63))))</formula>
    </cfRule>
  </conditionalFormatting>
  <conditionalFormatting sqref="U63">
    <cfRule type="containsText" dxfId="203" priority="342" operator="containsText" text="ALTO">
      <formula>NOT(ISERROR(SEARCH(("ALTO"),(U63))))</formula>
    </cfRule>
  </conditionalFormatting>
  <conditionalFormatting sqref="U63">
    <cfRule type="containsText" dxfId="202" priority="343" operator="containsText" text="MODERADO">
      <formula>NOT(ISERROR(SEARCH(("MODERADO"),(U63))))</formula>
    </cfRule>
  </conditionalFormatting>
  <conditionalFormatting sqref="U63">
    <cfRule type="containsText" dxfId="201" priority="344" operator="containsText" text="BAJO">
      <formula>NOT(ISERROR(SEARCH(("BAJO"),(U63))))</formula>
    </cfRule>
  </conditionalFormatting>
  <conditionalFormatting sqref="U40">
    <cfRule type="containsText" dxfId="200" priority="764" operator="containsText" text="&quot;MODERADO&quot;">
      <formula>NOT(ISERROR(SEARCH(("""MODERADO"""),(#REF!))))</formula>
    </cfRule>
  </conditionalFormatting>
  <conditionalFormatting sqref="U40">
    <cfRule type="containsText" dxfId="199" priority="765" operator="containsText" text="&quot;ALTO&quot;">
      <formula>NOT(ISERROR(SEARCH(("""ALTO"""),(#REF!))))</formula>
    </cfRule>
  </conditionalFormatting>
  <conditionalFormatting sqref="K57:K58">
    <cfRule type="containsText" dxfId="198" priority="255" operator="containsText" text="&quot;EXTREMO&quot;">
      <formula>NOT(ISERROR(SEARCH(("""EXTREMO"""),(K57))))</formula>
    </cfRule>
  </conditionalFormatting>
  <conditionalFormatting sqref="K57:K58 U57:U58">
    <cfRule type="containsText" dxfId="197" priority="256" operator="containsText" text="&quot;ALTO&quot;">
      <formula>NOT(ISERROR(SEARCH(("""ALTO"""),(K57))))</formula>
    </cfRule>
  </conditionalFormatting>
  <conditionalFormatting sqref="K57:K58 U57:U58">
    <cfRule type="containsText" dxfId="196" priority="257" operator="containsText" text="&quot;MODERADO&quot;">
      <formula>NOT(ISERROR(SEARCH(("""MODERADO"""),(K57))))</formula>
    </cfRule>
  </conditionalFormatting>
  <conditionalFormatting sqref="U57:U58">
    <cfRule type="containsText" dxfId="195" priority="261" operator="containsText" text="&quot;BAJO&quot;">
      <formula>NOT(ISERROR(SEARCH(("""BAJO"""),(U57))))</formula>
    </cfRule>
  </conditionalFormatting>
  <conditionalFormatting sqref="K57:K58">
    <cfRule type="containsText" dxfId="194" priority="265" operator="containsText" text="&quot;VALIDAR NIVEL&quot;">
      <formula>NOT(ISERROR(SEARCH(("""VALIDAR NIVEL"""),(K57))))</formula>
    </cfRule>
  </conditionalFormatting>
  <conditionalFormatting sqref="U57:U58 K57:K58">
    <cfRule type="containsText" dxfId="193" priority="286" operator="containsText" text="EXTREMO">
      <formula>NOT(ISERROR(SEARCH(("EXTREMO"),(K57))))</formula>
    </cfRule>
  </conditionalFormatting>
  <conditionalFormatting sqref="U57:U58 K57:K58">
    <cfRule type="containsText" dxfId="192" priority="287" operator="containsText" text="BAJO">
      <formula>NOT(ISERROR(SEARCH(("BAJO"),(K57))))</formula>
    </cfRule>
  </conditionalFormatting>
  <conditionalFormatting sqref="K57:K58">
    <cfRule type="expression" dxfId="191" priority="288">
      <formula>"ALTO"</formula>
    </cfRule>
  </conditionalFormatting>
  <conditionalFormatting sqref="U57:U58">
    <cfRule type="containsText" dxfId="190" priority="293" operator="containsText" text="ALTO">
      <formula>NOT(ISERROR(SEARCH(("ALTO"),(U57))))</formula>
    </cfRule>
  </conditionalFormatting>
  <conditionalFormatting sqref="U57:U58">
    <cfRule type="containsText" dxfId="189" priority="294" operator="containsText" text="MODERADO">
      <formula>NOT(ISERROR(SEARCH(("MODERADO"),(U57))))</formula>
    </cfRule>
  </conditionalFormatting>
  <conditionalFormatting sqref="K57:K58">
    <cfRule type="containsText" dxfId="188" priority="243" operator="containsText" text="BAJO">
      <formula>NOT(ISERROR(SEARCH("BAJO",K57)))</formula>
    </cfRule>
    <cfRule type="containsText" dxfId="187" priority="244" operator="containsText" text="MODERADO">
      <formula>NOT(ISERROR(SEARCH("MODERADO",K57)))</formula>
    </cfRule>
    <cfRule type="containsText" dxfId="186" priority="245" operator="containsText" text="ALTO">
      <formula>NOT(ISERROR(SEARCH("ALTO",K57)))</formula>
    </cfRule>
    <cfRule type="containsText" dxfId="185" priority="246" operator="containsText" text="EXTREMO">
      <formula>NOT(ISERROR(SEARCH("EXTREMO",K57)))</formula>
    </cfRule>
  </conditionalFormatting>
  <conditionalFormatting sqref="K39:K40">
    <cfRule type="containsText" dxfId="184" priority="766" operator="containsText" text="&quot;EXTREMO&quot;">
      <formula>NOT(ISERROR(SEARCH(("""EXTREMO"""),(#REF!))))</formula>
    </cfRule>
  </conditionalFormatting>
  <conditionalFormatting sqref="U39 K39:K40">
    <cfRule type="containsText" dxfId="183" priority="767" operator="containsText" text="&quot;ALTO&quot;">
      <formula>NOT(ISERROR(SEARCH(("""ALTO"""),(#REF!))))</formula>
    </cfRule>
  </conditionalFormatting>
  <conditionalFormatting sqref="U39 K39:K40">
    <cfRule type="containsText" dxfId="182" priority="769" operator="containsText" text="&quot;MODERADO&quot;">
      <formula>NOT(ISERROR(SEARCH(("""MODERADO"""),(#REF!))))</formula>
    </cfRule>
  </conditionalFormatting>
  <conditionalFormatting sqref="R39:R40">
    <cfRule type="containsText" dxfId="181" priority="771" operator="containsText" text="&quot;INEXISTENTE&quot;">
      <formula>NOT(ISERROR(SEARCH(("""INEXISTENTE"""),(#REF!))))</formula>
    </cfRule>
  </conditionalFormatting>
  <conditionalFormatting sqref="R39:R40">
    <cfRule type="containsText" dxfId="180" priority="772" operator="containsText" text="&quot;BAJA&quot;">
      <formula>NOT(ISERROR(SEARCH(("""BAJA"""),(#REF!))))</formula>
    </cfRule>
  </conditionalFormatting>
  <conditionalFormatting sqref="R39:R40">
    <cfRule type="containsText" dxfId="179" priority="773" operator="containsText" text="&quot;MEDIA&quot;">
      <formula>NOT(ISERROR(SEARCH(("""MEDIA"""),(#REF!))))</formula>
    </cfRule>
  </conditionalFormatting>
  <conditionalFormatting sqref="U39:U40">
    <cfRule type="containsText" dxfId="178" priority="774" operator="containsText" text="&quot;BAJO&quot;">
      <formula>NOT(ISERROR(SEARCH(("""BAJO"""),(#REF!))))</formula>
    </cfRule>
  </conditionalFormatting>
  <conditionalFormatting sqref="K39:K40">
    <cfRule type="containsText" dxfId="177" priority="775" operator="containsText" text="&quot;VALIDAR NIVEL&quot;">
      <formula>NOT(ISERROR(SEARCH(("""VALIDAR NIVEL"""),(#REF!))))</formula>
    </cfRule>
  </conditionalFormatting>
  <conditionalFormatting sqref="K32">
    <cfRule type="containsText" dxfId="176" priority="167" operator="containsText" text="&quot;EXTREMO&quot;">
      <formula>NOT(ISERROR(SEARCH(("""EXTREMO"""),(K32))))</formula>
    </cfRule>
  </conditionalFormatting>
  <conditionalFormatting sqref="K32">
    <cfRule type="containsText" dxfId="175" priority="168" operator="containsText" text="&quot;ALTO&quot;">
      <formula>NOT(ISERROR(SEARCH(("""ALTO"""),(K32))))</formula>
    </cfRule>
  </conditionalFormatting>
  <conditionalFormatting sqref="K32">
    <cfRule type="containsText" dxfId="174" priority="169" operator="containsText" text="&quot;MODERADO&quot;">
      <formula>NOT(ISERROR(SEARCH(("""MODERADO"""),(K32))))</formula>
    </cfRule>
  </conditionalFormatting>
  <conditionalFormatting sqref="R32">
    <cfRule type="containsText" dxfId="173" priority="170" operator="containsText" text="&quot;INEXISTENTE&quot;">
      <formula>NOT(ISERROR(SEARCH(("""INEXISTENTE"""),(R32))))</formula>
    </cfRule>
  </conditionalFormatting>
  <conditionalFormatting sqref="R32">
    <cfRule type="containsText" dxfId="172" priority="171" operator="containsText" text="&quot;BAJA&quot;">
      <formula>NOT(ISERROR(SEARCH(("""BAJA"""),(R32))))</formula>
    </cfRule>
  </conditionalFormatting>
  <conditionalFormatting sqref="R32">
    <cfRule type="containsText" dxfId="171" priority="172" operator="containsText" text="&quot;MEDIA&quot;">
      <formula>NOT(ISERROR(SEARCH(("""MEDIA"""),(R32))))</formula>
    </cfRule>
  </conditionalFormatting>
  <conditionalFormatting sqref="U32">
    <cfRule type="containsText" dxfId="170" priority="173" operator="containsText" text="&quot;BAJO&quot;">
      <formula>NOT(ISERROR(SEARCH(("""BAJO"""),(U32))))</formula>
    </cfRule>
  </conditionalFormatting>
  <conditionalFormatting sqref="K32">
    <cfRule type="containsText" dxfId="169" priority="174" operator="containsText" text="&quot;VALIDAR NIVEL&quot;">
      <formula>NOT(ISERROR(SEARCH(("""VALIDAR NIVEL"""),(K32))))</formula>
    </cfRule>
  </conditionalFormatting>
  <conditionalFormatting sqref="K32 U32 K35 U35 U38 K38">
    <cfRule type="containsText" dxfId="168" priority="175" operator="containsText" text="EXTREMO">
      <formula>NOT(ISERROR(SEARCH(("EXTREMO"),(K32))))</formula>
    </cfRule>
  </conditionalFormatting>
  <conditionalFormatting sqref="K32 U32 K35 U35 U38 K38">
    <cfRule type="containsText" dxfId="167" priority="176" operator="containsText" text="BAJO">
      <formula>NOT(ISERROR(SEARCH(("BAJO"),(K32))))</formula>
    </cfRule>
  </conditionalFormatting>
  <conditionalFormatting sqref="K32 K35 K38">
    <cfRule type="expression" dxfId="166" priority="177">
      <formula>"ALTO"</formula>
    </cfRule>
  </conditionalFormatting>
  <conditionalFormatting sqref="R32 R35 R38">
    <cfRule type="containsText" dxfId="165" priority="178" operator="containsText" text="INEXISTENTE">
      <formula>NOT(ISERROR(SEARCH(("INEXISTENTE"),(R32))))</formula>
    </cfRule>
  </conditionalFormatting>
  <conditionalFormatting sqref="R32 R35 R38">
    <cfRule type="containsText" dxfId="164" priority="179" operator="containsText" text="BAJO">
      <formula>NOT(ISERROR(SEARCH(("BAJO"),(R32))))</formula>
    </cfRule>
  </conditionalFormatting>
  <conditionalFormatting sqref="R32 R35 R38">
    <cfRule type="containsText" dxfId="163" priority="180" operator="containsText" text="MEDIO">
      <formula>NOT(ISERROR(SEARCH(("MEDIO"),(R32))))</formula>
    </cfRule>
  </conditionalFormatting>
  <conditionalFormatting sqref="R32 R35 R38">
    <cfRule type="containsText" dxfId="162" priority="181" operator="containsText" text="ALTO">
      <formula>NOT(ISERROR(SEARCH(("ALTO"),(R32))))</formula>
    </cfRule>
  </conditionalFormatting>
  <conditionalFormatting sqref="U32 U35 U38">
    <cfRule type="containsText" dxfId="161" priority="182" operator="containsText" text="ALTO">
      <formula>NOT(ISERROR(SEARCH(("ALTO"),(U32))))</formula>
    </cfRule>
  </conditionalFormatting>
  <conditionalFormatting sqref="U32 U35 U38">
    <cfRule type="containsText" dxfId="160" priority="183" operator="containsText" text="MODERADO">
      <formula>NOT(ISERROR(SEARCH(("MODERADO"),(U32))))</formula>
    </cfRule>
  </conditionalFormatting>
  <conditionalFormatting sqref="R32 R35 R38">
    <cfRule type="containsText" dxfId="159" priority="159" operator="containsText" text="MEDIA">
      <formula>NOT(ISERROR(SEARCH("MEDIA",R32)))</formula>
    </cfRule>
    <cfRule type="containsText" dxfId="158" priority="160" operator="containsText" text="INEXISTENTE">
      <formula>NOT(ISERROR(SEARCH("INEXISTENTE",R32)))</formula>
    </cfRule>
    <cfRule type="containsText" dxfId="157" priority="161" operator="containsText" text="BAJO">
      <formula>NOT(ISERROR(SEARCH("BAJO",R32)))</formula>
    </cfRule>
    <cfRule type="containsText" dxfId="156" priority="162" operator="containsText" text="MEDIO">
      <formula>NOT(ISERROR(SEARCH("MEDIO",R32)))</formula>
    </cfRule>
    <cfRule type="containsText" dxfId="155" priority="163" operator="containsText" text="ALTO">
      <formula>NOT(ISERROR(SEARCH("ALTO",R32)))</formula>
    </cfRule>
    <cfRule type="containsText" dxfId="154" priority="164" operator="containsText" text="BAJA">
      <formula>NOT(ISERROR(SEARCH("BAJA",R32)))</formula>
    </cfRule>
    <cfRule type="containsText" dxfId="153" priority="165" operator="containsText" text="MEDIO">
      <formula>NOT(ISERROR(SEARCH("MEDIO",R32)))</formula>
    </cfRule>
    <cfRule type="containsText" dxfId="152" priority="166" operator="containsText" text="ALTO">
      <formula>NOT(ISERROR(SEARCH("ALTO",R32)))</formula>
    </cfRule>
  </conditionalFormatting>
  <conditionalFormatting sqref="K32 K35 K38">
    <cfRule type="containsText" dxfId="151" priority="155" operator="containsText" text="BAJO">
      <formula>NOT(ISERROR(SEARCH("BAJO",K32)))</formula>
    </cfRule>
    <cfRule type="containsText" dxfId="150" priority="156" operator="containsText" text="MODERADO">
      <formula>NOT(ISERROR(SEARCH("MODERADO",K32)))</formula>
    </cfRule>
    <cfRule type="containsText" dxfId="149" priority="157" operator="containsText" text="ALTO">
      <formula>NOT(ISERROR(SEARCH("ALTO",K32)))</formula>
    </cfRule>
    <cfRule type="containsText" dxfId="148" priority="158" operator="containsText" text="EXTREMO">
      <formula>NOT(ISERROR(SEARCH("EXTREMO",K32)))</formula>
    </cfRule>
  </conditionalFormatting>
  <conditionalFormatting sqref="U32">
    <cfRule type="containsText" dxfId="147" priority="143" operator="containsText" text="&quot;ALTO&quot;">
      <formula>NOT(ISERROR(SEARCH(("""ALTO"""),(U32))))</formula>
    </cfRule>
  </conditionalFormatting>
  <conditionalFormatting sqref="U32">
    <cfRule type="containsText" dxfId="146" priority="144" operator="containsText" text="&quot;MODERADO&quot;">
      <formula>NOT(ISERROR(SEARCH(("""MODERADO"""),(U32))))</formula>
    </cfRule>
  </conditionalFormatting>
  <conditionalFormatting sqref="K35 K38">
    <cfRule type="containsText" dxfId="145" priority="145" operator="containsText" text="&quot;EXTREMO&quot;">
      <formula>NOT(ISERROR(SEARCH(("""EXTREMO"""),(K35))))</formula>
    </cfRule>
  </conditionalFormatting>
  <conditionalFormatting sqref="K35 K38">
    <cfRule type="containsText" dxfId="144" priority="146" operator="containsText" text="&quot;ALTO&quot;">
      <formula>NOT(ISERROR(SEARCH(("""ALTO"""),(K35))))</formula>
    </cfRule>
  </conditionalFormatting>
  <conditionalFormatting sqref="K35 K38">
    <cfRule type="containsText" dxfId="143" priority="147" operator="containsText" text="&quot;MODERADO&quot;">
      <formula>NOT(ISERROR(SEARCH(("""MODERADO"""),(K35))))</formula>
    </cfRule>
  </conditionalFormatting>
  <conditionalFormatting sqref="R35 R38">
    <cfRule type="containsText" dxfId="142" priority="148" operator="containsText" text="&quot;INEXISTENTE&quot;">
      <formula>NOT(ISERROR(SEARCH(("""INEXISTENTE"""),(R35))))</formula>
    </cfRule>
  </conditionalFormatting>
  <conditionalFormatting sqref="R35 R38">
    <cfRule type="containsText" dxfId="141" priority="149" operator="containsText" text="&quot;BAJA&quot;">
      <formula>NOT(ISERROR(SEARCH(("""BAJA"""),(R35))))</formula>
    </cfRule>
  </conditionalFormatting>
  <conditionalFormatting sqref="R35 R38">
    <cfRule type="containsText" dxfId="140" priority="150" operator="containsText" text="&quot;MEDIA&quot;">
      <formula>NOT(ISERROR(SEARCH(("""MEDIA"""),(R35))))</formula>
    </cfRule>
  </conditionalFormatting>
  <conditionalFormatting sqref="U35 U38">
    <cfRule type="containsText" dxfId="139" priority="151" operator="containsText" text="&quot;BAJO&quot;">
      <formula>NOT(ISERROR(SEARCH(("""BAJO"""),(U35))))</formula>
    </cfRule>
  </conditionalFormatting>
  <conditionalFormatting sqref="U35 U38">
    <cfRule type="containsText" dxfId="138" priority="152" operator="containsText" text="&quot;MODERADO&quot;">
      <formula>NOT(ISERROR(SEARCH(("""MODERADO"""),(U35))))</formula>
    </cfRule>
  </conditionalFormatting>
  <conditionalFormatting sqref="U35 U38">
    <cfRule type="containsText" dxfId="137" priority="153" operator="containsText" text="&quot;ALTO&quot;">
      <formula>NOT(ISERROR(SEARCH(("""ALTO"""),(U35))))</formula>
    </cfRule>
  </conditionalFormatting>
  <conditionalFormatting sqref="K35 K38">
    <cfRule type="containsText" dxfId="136" priority="154" operator="containsText" text="&quot;VALIDAR NIVEL&quot;">
      <formula>NOT(ISERROR(SEARCH(("""VALIDAR NIVEL"""),(K35))))</formula>
    </cfRule>
  </conditionalFormatting>
  <conditionalFormatting sqref="K56">
    <cfRule type="containsText" dxfId="135" priority="96" operator="containsText" text="&quot;EXTREMO&quot;">
      <formula>NOT(ISERROR(SEARCH(("""EXTREMO"""),(K56))))</formula>
    </cfRule>
  </conditionalFormatting>
  <conditionalFormatting sqref="K56 U56">
    <cfRule type="containsText" dxfId="134" priority="97" operator="containsText" text="&quot;ALTO&quot;">
      <formula>NOT(ISERROR(SEARCH(("""ALTO"""),(K56))))</formula>
    </cfRule>
  </conditionalFormatting>
  <conditionalFormatting sqref="K56 U56">
    <cfRule type="containsText" dxfId="133" priority="98" operator="containsText" text="&quot;MODERADO&quot;">
      <formula>NOT(ISERROR(SEARCH(("""MODERADO"""),(K56))))</formula>
    </cfRule>
  </conditionalFormatting>
  <conditionalFormatting sqref="R56">
    <cfRule type="containsText" dxfId="132" priority="99" operator="containsText" text="&quot;INEXISTENTE&quot;">
      <formula>NOT(ISERROR(SEARCH(("""INEXISTENTE"""),(R56))))</formula>
    </cfRule>
  </conditionalFormatting>
  <conditionalFormatting sqref="R56">
    <cfRule type="containsText" dxfId="131" priority="100" operator="containsText" text="&quot;BAJA&quot;">
      <formula>NOT(ISERROR(SEARCH(("""BAJA"""),(R56))))</formula>
    </cfRule>
  </conditionalFormatting>
  <conditionalFormatting sqref="R56">
    <cfRule type="containsText" dxfId="130" priority="101" operator="containsText" text="&quot;MEDIA&quot;">
      <formula>NOT(ISERROR(SEARCH(("""MEDIA"""),(R56))))</formula>
    </cfRule>
  </conditionalFormatting>
  <conditionalFormatting sqref="U56">
    <cfRule type="containsText" dxfId="129" priority="102" operator="containsText" text="&quot;BAJO&quot;">
      <formula>NOT(ISERROR(SEARCH(("""BAJO"""),(U56))))</formula>
    </cfRule>
  </conditionalFormatting>
  <conditionalFormatting sqref="K56">
    <cfRule type="containsText" dxfId="128" priority="103" operator="containsText" text="&quot;VALIDAR NIVEL&quot;">
      <formula>NOT(ISERROR(SEARCH(("""VALIDAR NIVEL"""),(K56))))</formula>
    </cfRule>
  </conditionalFormatting>
  <conditionalFormatting sqref="K53:K55">
    <cfRule type="containsText" dxfId="127" priority="104" operator="containsText" text="&quot;EXTREMO&quot;">
      <formula>NOT(ISERROR(SEARCH(("""EXTREMO"""),(K53))))</formula>
    </cfRule>
  </conditionalFormatting>
  <conditionalFormatting sqref="K53:K55">
    <cfRule type="containsText" dxfId="126" priority="105" operator="containsText" text="&quot;ALTO&quot;">
      <formula>NOT(ISERROR(SEARCH(("""ALTO"""),(K53))))</formula>
    </cfRule>
  </conditionalFormatting>
  <conditionalFormatting sqref="K53:K55">
    <cfRule type="containsText" dxfId="125" priority="106" operator="containsText" text="&quot;MODERADO&quot;">
      <formula>NOT(ISERROR(SEARCH(("""MODERADO"""),(K53))))</formula>
    </cfRule>
  </conditionalFormatting>
  <conditionalFormatting sqref="R53:R55">
    <cfRule type="containsText" dxfId="124" priority="107" operator="containsText" text="&quot;INEXISTENTE&quot;">
      <formula>NOT(ISERROR(SEARCH(("""INEXISTENTE"""),(R53))))</formula>
    </cfRule>
  </conditionalFormatting>
  <conditionalFormatting sqref="R53:R55">
    <cfRule type="containsText" dxfId="123" priority="108" operator="containsText" text="&quot;BAJA&quot;">
      <formula>NOT(ISERROR(SEARCH(("""BAJA"""),(R53))))</formula>
    </cfRule>
  </conditionalFormatting>
  <conditionalFormatting sqref="R53:R55">
    <cfRule type="containsText" dxfId="122" priority="109" operator="containsText" text="&quot;MEDIA&quot;">
      <formula>NOT(ISERROR(SEARCH(("""MEDIA"""),(R53))))</formula>
    </cfRule>
  </conditionalFormatting>
  <conditionalFormatting sqref="U53:U55">
    <cfRule type="containsText" dxfId="121" priority="110" operator="containsText" text="&quot;BAJO&quot;">
      <formula>NOT(ISERROR(SEARCH(("""BAJO"""),(U53))))</formula>
    </cfRule>
  </conditionalFormatting>
  <conditionalFormatting sqref="U53:U55">
    <cfRule type="containsText" dxfId="120" priority="111" operator="containsText" text="&quot;MODERADO&quot;">
      <formula>NOT(ISERROR(SEARCH(("""MODERADO"""),(U53))))</formula>
    </cfRule>
  </conditionalFormatting>
  <conditionalFormatting sqref="U53:U55">
    <cfRule type="containsText" dxfId="119" priority="112" operator="containsText" text="&quot;ALTO&quot;">
      <formula>NOT(ISERROR(SEARCH(("""ALTO"""),(U53))))</formula>
    </cfRule>
  </conditionalFormatting>
  <conditionalFormatting sqref="K53:K55">
    <cfRule type="containsText" dxfId="118" priority="113" operator="containsText" text="&quot;VALIDAR NIVEL&quot;">
      <formula>NOT(ISERROR(SEARCH(("""VALIDAR NIVEL"""),(K53))))</formula>
    </cfRule>
  </conditionalFormatting>
  <conditionalFormatting sqref="K47:K52">
    <cfRule type="containsText" dxfId="117" priority="114" operator="containsText" text="&quot;EXTREMO&quot;">
      <formula>NOT(ISERROR(SEARCH(("""EXTREMO"""),(K47))))</formula>
    </cfRule>
  </conditionalFormatting>
  <conditionalFormatting sqref="K47:K52">
    <cfRule type="containsText" dxfId="116" priority="115" operator="containsText" text="&quot;ALTO&quot;">
      <formula>NOT(ISERROR(SEARCH(("""ALTO"""),(K47))))</formula>
    </cfRule>
  </conditionalFormatting>
  <conditionalFormatting sqref="K47:K52">
    <cfRule type="containsText" dxfId="115" priority="116" operator="containsText" text="&quot;MODERADO&quot;">
      <formula>NOT(ISERROR(SEARCH(("""MODERADO"""),(K47))))</formula>
    </cfRule>
  </conditionalFormatting>
  <conditionalFormatting sqref="R47:R52">
    <cfRule type="containsText" dxfId="114" priority="117" operator="containsText" text="&quot;INEXISTENTE&quot;">
      <formula>NOT(ISERROR(SEARCH(("""INEXISTENTE"""),(R47))))</formula>
    </cfRule>
  </conditionalFormatting>
  <conditionalFormatting sqref="R47:R52">
    <cfRule type="containsText" dxfId="113" priority="118" operator="containsText" text="&quot;BAJA&quot;">
      <formula>NOT(ISERROR(SEARCH(("""BAJA"""),(R47))))</formula>
    </cfRule>
  </conditionalFormatting>
  <conditionalFormatting sqref="R47:R52">
    <cfRule type="containsText" dxfId="112" priority="119" operator="containsText" text="&quot;MEDIA&quot;">
      <formula>NOT(ISERROR(SEARCH(("""MEDIA"""),(R47))))</formula>
    </cfRule>
  </conditionalFormatting>
  <conditionalFormatting sqref="U47:U52">
    <cfRule type="containsText" dxfId="111" priority="120" operator="containsText" text="&quot;BAJO&quot;">
      <formula>NOT(ISERROR(SEARCH(("""BAJO"""),(U47))))</formula>
    </cfRule>
  </conditionalFormatting>
  <conditionalFormatting sqref="U47:U52">
    <cfRule type="containsText" dxfId="110" priority="121" operator="containsText" text="&quot;MODERADO&quot;">
      <formula>NOT(ISERROR(SEARCH(("""MODERADO"""),(U47))))</formula>
    </cfRule>
  </conditionalFormatting>
  <conditionalFormatting sqref="U47:U52">
    <cfRule type="containsText" dxfId="109" priority="122" operator="containsText" text="&quot;ALTO&quot;">
      <formula>NOT(ISERROR(SEARCH(("""ALTO"""),(U47))))</formula>
    </cfRule>
  </conditionalFormatting>
  <conditionalFormatting sqref="K47:K52">
    <cfRule type="containsText" dxfId="108" priority="123" operator="containsText" text="&quot;VALIDAR NIVEL&quot;">
      <formula>NOT(ISERROR(SEARCH(("""VALIDAR NIVEL"""),(K47))))</formula>
    </cfRule>
  </conditionalFormatting>
  <conditionalFormatting sqref="K46">
    <cfRule type="containsText" dxfId="107" priority="124" operator="containsText" text="&quot;EXTREMO&quot;">
      <formula>NOT(ISERROR(SEARCH(("""EXTREMO"""),(K46))))</formula>
    </cfRule>
  </conditionalFormatting>
  <conditionalFormatting sqref="K46">
    <cfRule type="containsText" dxfId="106" priority="125" operator="containsText" text="&quot;ALTO&quot;">
      <formula>NOT(ISERROR(SEARCH(("""ALTO"""),(K46))))</formula>
    </cfRule>
  </conditionalFormatting>
  <conditionalFormatting sqref="K46">
    <cfRule type="containsText" dxfId="105" priority="126" operator="containsText" text="&quot;MODERADO&quot;">
      <formula>NOT(ISERROR(SEARCH(("""MODERADO"""),(K46))))</formula>
    </cfRule>
  </conditionalFormatting>
  <conditionalFormatting sqref="R46">
    <cfRule type="containsText" dxfId="104" priority="127" operator="containsText" text="&quot;INEXISTENTE&quot;">
      <formula>NOT(ISERROR(SEARCH(("""INEXISTENTE"""),(R46))))</formula>
    </cfRule>
  </conditionalFormatting>
  <conditionalFormatting sqref="R46">
    <cfRule type="containsText" dxfId="103" priority="128" operator="containsText" text="&quot;BAJA&quot;">
      <formula>NOT(ISERROR(SEARCH(("""BAJA"""),(R46))))</formula>
    </cfRule>
  </conditionalFormatting>
  <conditionalFormatting sqref="R46">
    <cfRule type="containsText" dxfId="102" priority="129" operator="containsText" text="&quot;MEDIA&quot;">
      <formula>NOT(ISERROR(SEARCH(("""MEDIA"""),(R46))))</formula>
    </cfRule>
  </conditionalFormatting>
  <conditionalFormatting sqref="U46">
    <cfRule type="containsText" dxfId="101" priority="130" operator="containsText" text="&quot;BAJO&quot;">
      <formula>NOT(ISERROR(SEARCH(("""BAJO"""),(U46))))</formula>
    </cfRule>
  </conditionalFormatting>
  <conditionalFormatting sqref="U46">
    <cfRule type="containsText" dxfId="100" priority="131" operator="containsText" text="&quot;MODERADO&quot;">
      <formula>NOT(ISERROR(SEARCH(("""MODERADO"""),(U46))))</formula>
    </cfRule>
  </conditionalFormatting>
  <conditionalFormatting sqref="U46">
    <cfRule type="containsText" dxfId="99" priority="132" operator="containsText" text="&quot;ALTO&quot;">
      <formula>NOT(ISERROR(SEARCH(("""ALTO"""),(U46))))</formula>
    </cfRule>
  </conditionalFormatting>
  <conditionalFormatting sqref="K46">
    <cfRule type="containsText" dxfId="98" priority="133" operator="containsText" text="&quot;VALIDAR NIVEL&quot;">
      <formula>NOT(ISERROR(SEARCH(("""VALIDAR NIVEL"""),(K46))))</formula>
    </cfRule>
  </conditionalFormatting>
  <conditionalFormatting sqref="K46:K56 U46:U56">
    <cfRule type="containsText" dxfId="97" priority="134" operator="containsText" text="EXTREMO">
      <formula>NOT(ISERROR(SEARCH(("EXTREMO"),(K46))))</formula>
    </cfRule>
  </conditionalFormatting>
  <conditionalFormatting sqref="K46:K56 U46:U56">
    <cfRule type="containsText" dxfId="96" priority="135" operator="containsText" text="BAJO">
      <formula>NOT(ISERROR(SEARCH(("BAJO"),(K46))))</formula>
    </cfRule>
  </conditionalFormatting>
  <conditionalFormatting sqref="K46:K56">
    <cfRule type="expression" dxfId="95" priority="136">
      <formula>"ALTO"</formula>
    </cfRule>
  </conditionalFormatting>
  <conditionalFormatting sqref="R46:R56">
    <cfRule type="containsText" dxfId="94" priority="137" operator="containsText" text="INEXISTENTE">
      <formula>NOT(ISERROR(SEARCH(("INEXISTENTE"),(R46))))</formula>
    </cfRule>
  </conditionalFormatting>
  <conditionalFormatting sqref="R46:R56">
    <cfRule type="containsText" dxfId="93" priority="138" operator="containsText" text="BAJO">
      <formula>NOT(ISERROR(SEARCH(("BAJO"),(R46))))</formula>
    </cfRule>
  </conditionalFormatting>
  <conditionalFormatting sqref="R46:R56">
    <cfRule type="containsText" dxfId="92" priority="139" operator="containsText" text="MEDIO">
      <formula>NOT(ISERROR(SEARCH(("MEDIO"),(R46))))</formula>
    </cfRule>
  </conditionalFormatting>
  <conditionalFormatting sqref="R46:R56">
    <cfRule type="containsText" dxfId="91" priority="140" operator="containsText" text="ALTO">
      <formula>NOT(ISERROR(SEARCH(("ALTO"),(R46))))</formula>
    </cfRule>
  </conditionalFormatting>
  <conditionalFormatting sqref="U46:U56">
    <cfRule type="containsText" dxfId="90" priority="141" operator="containsText" text="ALTO">
      <formula>NOT(ISERROR(SEARCH(("ALTO"),(U46))))</formula>
    </cfRule>
  </conditionalFormatting>
  <conditionalFormatting sqref="U46:U56">
    <cfRule type="containsText" dxfId="89" priority="142" operator="containsText" text="MODERADO">
      <formula>NOT(ISERROR(SEARCH(("MODERADO"),(U46))))</formula>
    </cfRule>
  </conditionalFormatting>
  <conditionalFormatting sqref="R46:R56">
    <cfRule type="containsText" dxfId="88" priority="88" operator="containsText" text="MEDIA">
      <formula>NOT(ISERROR(SEARCH("MEDIA",R46)))</formula>
    </cfRule>
    <cfRule type="containsText" dxfId="87" priority="89" operator="containsText" text="INEXISTENTE">
      <formula>NOT(ISERROR(SEARCH("INEXISTENTE",R46)))</formula>
    </cfRule>
    <cfRule type="containsText" dxfId="86" priority="90" operator="containsText" text="BAJO">
      <formula>NOT(ISERROR(SEARCH("BAJO",R46)))</formula>
    </cfRule>
    <cfRule type="containsText" dxfId="85" priority="91" operator="containsText" text="MEDIO">
      <formula>NOT(ISERROR(SEARCH("MEDIO",R46)))</formula>
    </cfRule>
    <cfRule type="containsText" dxfId="84" priority="92" operator="containsText" text="ALTO">
      <formula>NOT(ISERROR(SEARCH("ALTO",R46)))</formula>
    </cfRule>
    <cfRule type="containsText" dxfId="83" priority="93" operator="containsText" text="BAJA">
      <formula>NOT(ISERROR(SEARCH("BAJA",R46)))</formula>
    </cfRule>
    <cfRule type="containsText" dxfId="82" priority="94" operator="containsText" text="MEDIO">
      <formula>NOT(ISERROR(SEARCH("MEDIO",R46)))</formula>
    </cfRule>
    <cfRule type="containsText" dxfId="81" priority="95" operator="containsText" text="ALTO">
      <formula>NOT(ISERROR(SEARCH("ALTO",R46)))</formula>
    </cfRule>
  </conditionalFormatting>
  <conditionalFormatting sqref="K46:K56">
    <cfRule type="containsText" dxfId="80" priority="84" operator="containsText" text="BAJO">
      <formula>NOT(ISERROR(SEARCH("BAJO",K46)))</formula>
    </cfRule>
    <cfRule type="containsText" dxfId="79" priority="85" operator="containsText" text="MODERADO">
      <formula>NOT(ISERROR(SEARCH("MODERADO",K46)))</formula>
    </cfRule>
    <cfRule type="containsText" dxfId="78" priority="86" operator="containsText" text="ALTO">
      <formula>NOT(ISERROR(SEARCH("ALTO",K46)))</formula>
    </cfRule>
    <cfRule type="containsText" dxfId="77" priority="87" operator="containsText" text="EXTREMO">
      <formula>NOT(ISERROR(SEARCH("EXTREMO",K46)))</formula>
    </cfRule>
  </conditionalFormatting>
  <conditionalFormatting sqref="R57">
    <cfRule type="containsText" dxfId="76" priority="77" operator="containsText" text="&quot;INEXISTENTE&quot;">
      <formula>NOT(ISERROR(SEARCH(("""INEXISTENTE"""),(R57))))</formula>
    </cfRule>
  </conditionalFormatting>
  <conditionalFormatting sqref="R57">
    <cfRule type="containsText" dxfId="75" priority="78" operator="containsText" text="&quot;BAJA&quot;">
      <formula>NOT(ISERROR(SEARCH(("""BAJA"""),(R57))))</formula>
    </cfRule>
  </conditionalFormatting>
  <conditionalFormatting sqref="R57">
    <cfRule type="containsText" dxfId="74" priority="79" operator="containsText" text="&quot;MEDIA&quot;">
      <formula>NOT(ISERROR(SEARCH(("""MEDIA"""),(R57))))</formula>
    </cfRule>
  </conditionalFormatting>
  <conditionalFormatting sqref="R57">
    <cfRule type="containsText" dxfId="73" priority="80" operator="containsText" text="INEXISTENTE">
      <formula>NOT(ISERROR(SEARCH(("INEXISTENTE"),(R57))))</formula>
    </cfRule>
  </conditionalFormatting>
  <conditionalFormatting sqref="R57">
    <cfRule type="containsText" dxfId="72" priority="81" operator="containsText" text="BAJO">
      <formula>NOT(ISERROR(SEARCH(("BAJO"),(R57))))</formula>
    </cfRule>
  </conditionalFormatting>
  <conditionalFormatting sqref="R57">
    <cfRule type="containsText" dxfId="71" priority="82" operator="containsText" text="MEDIO">
      <formula>NOT(ISERROR(SEARCH(("MEDIO"),(R57))))</formula>
    </cfRule>
  </conditionalFormatting>
  <conditionalFormatting sqref="R57">
    <cfRule type="containsText" dxfId="70" priority="83" operator="containsText" text="ALTO">
      <formula>NOT(ISERROR(SEARCH(("ALTO"),(R57))))</formula>
    </cfRule>
  </conditionalFormatting>
  <conditionalFormatting sqref="R57">
    <cfRule type="containsText" dxfId="69" priority="69" operator="containsText" text="MEDIA">
      <formula>NOT(ISERROR(SEARCH("MEDIA",R57)))</formula>
    </cfRule>
    <cfRule type="containsText" dxfId="68" priority="70" operator="containsText" text="INEXISTENTE">
      <formula>NOT(ISERROR(SEARCH("INEXISTENTE",R57)))</formula>
    </cfRule>
    <cfRule type="containsText" dxfId="67" priority="71" operator="containsText" text="BAJO">
      <formula>NOT(ISERROR(SEARCH("BAJO",R57)))</formula>
    </cfRule>
    <cfRule type="containsText" dxfId="66" priority="72" operator="containsText" text="MEDIO">
      <formula>NOT(ISERROR(SEARCH("MEDIO",R57)))</formula>
    </cfRule>
    <cfRule type="containsText" dxfId="65" priority="73" operator="containsText" text="ALTO">
      <formula>NOT(ISERROR(SEARCH("ALTO",R57)))</formula>
    </cfRule>
    <cfRule type="containsText" dxfId="64" priority="74" operator="containsText" text="BAJA">
      <formula>NOT(ISERROR(SEARCH("BAJA",R57)))</formula>
    </cfRule>
    <cfRule type="containsText" dxfId="63" priority="75" operator="containsText" text="MEDIO">
      <formula>NOT(ISERROR(SEARCH("MEDIO",R57)))</formula>
    </cfRule>
    <cfRule type="containsText" dxfId="62" priority="76" operator="containsText" text="ALTO">
      <formula>NOT(ISERROR(SEARCH("ALTO",R57)))</formula>
    </cfRule>
  </conditionalFormatting>
  <conditionalFormatting sqref="R38:R41 R44:R1048576 R3:R35">
    <cfRule type="containsText" dxfId="61" priority="67" operator="containsText" text="BAJA">
      <formula>NOT(ISERROR(SEARCH("BAJA",R3)))</formula>
    </cfRule>
    <cfRule type="containsText" dxfId="60" priority="68" operator="containsText" text="MEDIA">
      <formula>NOT(ISERROR(SEARCH("MEDIA",R3)))</formula>
    </cfRule>
  </conditionalFormatting>
  <conditionalFormatting sqref="U43">
    <cfRule type="containsText" dxfId="59" priority="22" operator="containsText" text="&quot;ALTO&quot;">
      <formula>NOT(ISERROR(SEARCH(("""ALTO"""),(U43))))</formula>
    </cfRule>
  </conditionalFormatting>
  <conditionalFormatting sqref="U43">
    <cfRule type="containsText" dxfId="58" priority="23" operator="containsText" text="&quot;MODERADO&quot;">
      <formula>NOT(ISERROR(SEARCH(("""MODERADO"""),(U43))))</formula>
    </cfRule>
  </conditionalFormatting>
  <conditionalFormatting sqref="R43">
    <cfRule type="containsText" dxfId="57" priority="24" operator="containsText" text="&quot;INEXISTENTE&quot;">
      <formula>NOT(ISERROR(SEARCH(("""INEXISTENTE"""),(R43))))</formula>
    </cfRule>
  </conditionalFormatting>
  <conditionalFormatting sqref="R43">
    <cfRule type="containsText" dxfId="56" priority="25" operator="containsText" text="&quot;BAJA&quot;">
      <formula>NOT(ISERROR(SEARCH(("""BAJA"""),(R43))))</formula>
    </cfRule>
  </conditionalFormatting>
  <conditionalFormatting sqref="R43">
    <cfRule type="containsText" dxfId="55" priority="26" operator="containsText" text="&quot;MEDIA&quot;">
      <formula>NOT(ISERROR(SEARCH(("""MEDIA"""),(R43))))</formula>
    </cfRule>
  </conditionalFormatting>
  <conditionalFormatting sqref="U43">
    <cfRule type="containsText" dxfId="54" priority="27" operator="containsText" text="&quot;BAJO&quot;">
      <formula>NOT(ISERROR(SEARCH(("""BAJO"""),(U43))))</formula>
    </cfRule>
  </conditionalFormatting>
  <conditionalFormatting sqref="U43">
    <cfRule type="containsText" dxfId="53" priority="29" operator="containsText" text="EXTREMO">
      <formula>NOT(ISERROR(SEARCH(("EXTREMO"),(U85))))</formula>
    </cfRule>
  </conditionalFormatting>
  <conditionalFormatting sqref="U43">
    <cfRule type="containsText" dxfId="52" priority="30" operator="containsText" text="BAJO">
      <formula>NOT(ISERROR(SEARCH(("BAJO"),(U85))))</formula>
    </cfRule>
  </conditionalFormatting>
  <conditionalFormatting sqref="R43">
    <cfRule type="containsText" dxfId="51" priority="32" operator="containsText" text="INEXISTENTE">
      <formula>NOT(ISERROR(SEARCH(("INEXISTENTE"),(R85))))</formula>
    </cfRule>
  </conditionalFormatting>
  <conditionalFormatting sqref="R43">
    <cfRule type="containsText" dxfId="50" priority="33" operator="containsText" text="BAJO">
      <formula>NOT(ISERROR(SEARCH(("BAJO"),(R85))))</formula>
    </cfRule>
  </conditionalFormatting>
  <conditionalFormatting sqref="R43">
    <cfRule type="containsText" dxfId="49" priority="34" operator="containsText" text="MEDIO">
      <formula>NOT(ISERROR(SEARCH(("MEDIO"),(R85))))</formula>
    </cfRule>
  </conditionalFormatting>
  <conditionalFormatting sqref="R43">
    <cfRule type="containsText" dxfId="48" priority="35" operator="containsText" text="ALTO">
      <formula>NOT(ISERROR(SEARCH(("ALTO"),(R85))))</formula>
    </cfRule>
  </conditionalFormatting>
  <conditionalFormatting sqref="U43">
    <cfRule type="containsText" dxfId="47" priority="36" operator="containsText" text="ALTO">
      <formula>NOT(ISERROR(SEARCH(("ALTO"),(AE85))))</formula>
    </cfRule>
  </conditionalFormatting>
  <conditionalFormatting sqref="U43">
    <cfRule type="containsText" dxfId="46" priority="37" operator="containsText" text="MODERADO">
      <formula>NOT(ISERROR(SEARCH(("MODERADO"),(AE85))))</formula>
    </cfRule>
  </conditionalFormatting>
  <conditionalFormatting sqref="R43">
    <cfRule type="containsText" dxfId="45" priority="41" operator="containsText" text="BAJA">
      <formula>NOT(ISERROR(SEARCH(("BAJA"),(R73))))</formula>
    </cfRule>
  </conditionalFormatting>
  <conditionalFormatting sqref="R43">
    <cfRule type="containsText" dxfId="44" priority="42" operator="containsText" text="MEDIA">
      <formula>NOT(ISERROR(SEARCH(("MEDIA"),(R73))))</formula>
    </cfRule>
  </conditionalFormatting>
  <conditionalFormatting sqref="K42">
    <cfRule type="containsText" dxfId="43" priority="43" operator="containsText" text="&quot;EXTREMO&quot;">
      <formula>NOT(ISERROR(SEARCH(("""EXTREMO"""),(K42))))</formula>
    </cfRule>
  </conditionalFormatting>
  <conditionalFormatting sqref="K42">
    <cfRule type="containsText" dxfId="42" priority="44" operator="containsText" text="&quot;ALTO&quot;">
      <formula>NOT(ISERROR(SEARCH(("""ALTO"""),(K42))))</formula>
    </cfRule>
  </conditionalFormatting>
  <conditionalFormatting sqref="K42">
    <cfRule type="containsText" dxfId="41" priority="45" operator="containsText" text="&quot;MODERADO&quot;">
      <formula>NOT(ISERROR(SEARCH(("""MODERADO"""),(K42))))</formula>
    </cfRule>
  </conditionalFormatting>
  <conditionalFormatting sqref="R42">
    <cfRule type="containsText" dxfId="40" priority="46" operator="containsText" text="&quot;INEXISTENTE&quot;">
      <formula>NOT(ISERROR(SEARCH(("""INEXISTENTE"""),(R42))))</formula>
    </cfRule>
  </conditionalFormatting>
  <conditionalFormatting sqref="R42">
    <cfRule type="containsText" dxfId="39" priority="47" operator="containsText" text="&quot;BAJA&quot;">
      <formula>NOT(ISERROR(SEARCH(("""BAJA"""),(R42))))</formula>
    </cfRule>
  </conditionalFormatting>
  <conditionalFormatting sqref="R42">
    <cfRule type="containsText" dxfId="38" priority="48" operator="containsText" text="&quot;MEDIA&quot;">
      <formula>NOT(ISERROR(SEARCH(("""MEDIA"""),(R42))))</formula>
    </cfRule>
  </conditionalFormatting>
  <conditionalFormatting sqref="U42">
    <cfRule type="containsText" dxfId="37" priority="49" operator="containsText" text="&quot;BAJO&quot;">
      <formula>NOT(ISERROR(SEARCH(("""BAJO"""),(U42))))</formula>
    </cfRule>
  </conditionalFormatting>
  <conditionalFormatting sqref="U42">
    <cfRule type="containsText" dxfId="36" priority="50" operator="containsText" text="&quot;MODERADO&quot;">
      <formula>NOT(ISERROR(SEARCH(("""MODERADO"""),(U42))))</formula>
    </cfRule>
  </conditionalFormatting>
  <conditionalFormatting sqref="U42">
    <cfRule type="containsText" dxfId="35" priority="51" operator="containsText" text="&quot;ALTO&quot;">
      <formula>NOT(ISERROR(SEARCH(("""ALTO"""),(U42))))</formula>
    </cfRule>
  </conditionalFormatting>
  <conditionalFormatting sqref="K42">
    <cfRule type="containsText" dxfId="34" priority="52" operator="containsText" text="&quot;VALIDAR NIVEL&quot;">
      <formula>NOT(ISERROR(SEARCH(("""VALIDAR NIVEL"""),(K42))))</formula>
    </cfRule>
  </conditionalFormatting>
  <conditionalFormatting sqref="U42 K42">
    <cfRule type="containsText" dxfId="33" priority="53" operator="containsText" text="EXTREMO">
      <formula>NOT(ISERROR(SEARCH(("EXTREMO"),(U42))))</formula>
    </cfRule>
  </conditionalFormatting>
  <conditionalFormatting sqref="K42 U42">
    <cfRule type="containsText" dxfId="32" priority="54" operator="containsText" text="BAJO">
      <formula>NOT(ISERROR(SEARCH(("BAJO"),(K42))))</formula>
    </cfRule>
  </conditionalFormatting>
  <conditionalFormatting sqref="K42">
    <cfRule type="expression" dxfId="31" priority="55">
      <formula>"ALTO"</formula>
    </cfRule>
  </conditionalFormatting>
  <conditionalFormatting sqref="R42">
    <cfRule type="containsText" dxfId="30" priority="56" operator="containsText" text="INEXISTENTE">
      <formula>NOT(ISERROR(SEARCH(("INEXISTENTE"),(R42))))</formula>
    </cfRule>
  </conditionalFormatting>
  <conditionalFormatting sqref="R42">
    <cfRule type="containsText" dxfId="29" priority="57" operator="containsText" text="BAJO">
      <formula>NOT(ISERROR(SEARCH(("BAJO"),(R42))))</formula>
    </cfRule>
  </conditionalFormatting>
  <conditionalFormatting sqref="R42">
    <cfRule type="containsText" dxfId="28" priority="58" operator="containsText" text="MEDIO">
      <formula>NOT(ISERROR(SEARCH(("MEDIO"),(R42))))</formula>
    </cfRule>
  </conditionalFormatting>
  <conditionalFormatting sqref="R42">
    <cfRule type="containsText" dxfId="27" priority="59" operator="containsText" text="ALTO">
      <formula>NOT(ISERROR(SEARCH(("ALTO"),(R42))))</formula>
    </cfRule>
  </conditionalFormatting>
  <conditionalFormatting sqref="U42">
    <cfRule type="containsText" dxfId="26" priority="60" operator="containsText" text="ALTO">
      <formula>NOT(ISERROR(SEARCH(("ALTO"),(U42))))</formula>
    </cfRule>
  </conditionalFormatting>
  <conditionalFormatting sqref="U42">
    <cfRule type="containsText" dxfId="25" priority="61" operator="containsText" text="MODERADO">
      <formula>NOT(ISERROR(SEARCH(("MODERADO"),(U42))))</formula>
    </cfRule>
  </conditionalFormatting>
  <conditionalFormatting sqref="K42">
    <cfRule type="containsText" dxfId="24" priority="62" operator="containsText" text="ALTO">
      <formula>NOT(ISERROR(SEARCH(("ALTO"),(K42))))</formula>
    </cfRule>
  </conditionalFormatting>
  <conditionalFormatting sqref="K42">
    <cfRule type="containsText" dxfId="23" priority="63" operator="containsText" text="MODERADO">
      <formula>NOT(ISERROR(SEARCH(("MODERADO"),(K42))))</formula>
    </cfRule>
  </conditionalFormatting>
  <conditionalFormatting sqref="K42">
    <cfRule type="containsText" dxfId="22" priority="64" operator="containsText" text="BAJO">
      <formula>NOT(ISERROR(SEARCH(("BAJO"),(K42))))</formula>
    </cfRule>
  </conditionalFormatting>
  <conditionalFormatting sqref="R42">
    <cfRule type="containsText" dxfId="21" priority="65" operator="containsText" text="BAJA">
      <formula>NOT(ISERROR(SEARCH(("BAJA"),(R42))))</formula>
    </cfRule>
  </conditionalFormatting>
  <conditionalFormatting sqref="R42">
    <cfRule type="containsText" dxfId="20" priority="66" operator="containsText" text="MEDIA">
      <formula>NOT(ISERROR(SEARCH(("MEDIA"),(R42))))</formula>
    </cfRule>
  </conditionalFormatting>
  <conditionalFormatting sqref="K43">
    <cfRule type="containsText" dxfId="19" priority="11" operator="containsText" text="&quot;EXTREMO&quot;">
      <formula>NOT(ISERROR(SEARCH(("""EXTREMO"""),(K43))))</formula>
    </cfRule>
  </conditionalFormatting>
  <conditionalFormatting sqref="K43">
    <cfRule type="containsText" dxfId="18" priority="12" operator="containsText" text="&quot;ALTO&quot;">
      <formula>NOT(ISERROR(SEARCH(("""ALTO"""),(K43))))</formula>
    </cfRule>
  </conditionalFormatting>
  <conditionalFormatting sqref="K43">
    <cfRule type="containsText" dxfId="17" priority="13" operator="containsText" text="&quot;MODERADO&quot;">
      <formula>NOT(ISERROR(SEARCH(("""MODERADO"""),(K43))))</formula>
    </cfRule>
  </conditionalFormatting>
  <conditionalFormatting sqref="K43">
    <cfRule type="containsText" dxfId="16" priority="14" operator="containsText" text="&quot;VALIDAR NIVEL&quot;">
      <formula>NOT(ISERROR(SEARCH(("""VALIDAR NIVEL"""),(K43))))</formula>
    </cfRule>
  </conditionalFormatting>
  <conditionalFormatting sqref="K43">
    <cfRule type="containsText" dxfId="15" priority="15" operator="containsText" text="EXTREMO">
      <formula>NOT(ISERROR(SEARCH(("EXTREMO"),(U43))))</formula>
    </cfRule>
  </conditionalFormatting>
  <conditionalFormatting sqref="K43">
    <cfRule type="containsText" dxfId="14" priority="16" operator="containsText" text="BAJO">
      <formula>NOT(ISERROR(SEARCH(("BAJO"),(K43))))</formula>
    </cfRule>
  </conditionalFormatting>
  <conditionalFormatting sqref="K43">
    <cfRule type="expression" dxfId="13" priority="17">
      <formula>"ALTO"</formula>
    </cfRule>
  </conditionalFormatting>
  <conditionalFormatting sqref="K43">
    <cfRule type="containsText" dxfId="12" priority="18" operator="containsText" text="ALTO">
      <formula>NOT(ISERROR(SEARCH(("ALTO"),(K43))))</formula>
    </cfRule>
  </conditionalFormatting>
  <conditionalFormatting sqref="K43">
    <cfRule type="containsText" dxfId="11" priority="19" operator="containsText" text="MODERADO">
      <formula>NOT(ISERROR(SEARCH(("MODERADO"),(K43))))</formula>
    </cfRule>
  </conditionalFormatting>
  <conditionalFormatting sqref="K43">
    <cfRule type="containsText" dxfId="10" priority="20" operator="containsText" text="BAJO">
      <formula>NOT(ISERROR(SEARCH(("BAJO"),(K43))))</formula>
    </cfRule>
  </conditionalFormatting>
  <conditionalFormatting sqref="K63">
    <cfRule type="containsText" dxfId="9" priority="1" operator="containsText" text="&quot;EXTREMO&quot;">
      <formula>NOT(ISERROR(SEARCH(("""EXTREMO"""),(K63))))</formula>
    </cfRule>
  </conditionalFormatting>
  <conditionalFormatting sqref="K63">
    <cfRule type="containsText" dxfId="8" priority="2" operator="containsText" text="&quot;ALTO&quot;">
      <formula>NOT(ISERROR(SEARCH(("""ALTO"""),(K63))))</formula>
    </cfRule>
  </conditionalFormatting>
  <conditionalFormatting sqref="K63">
    <cfRule type="containsText" dxfId="7" priority="3" operator="containsText" text="&quot;MODERADO&quot;">
      <formula>NOT(ISERROR(SEARCH(("""MODERADO"""),(K63))))</formula>
    </cfRule>
  </conditionalFormatting>
  <conditionalFormatting sqref="K63">
    <cfRule type="containsText" dxfId="6" priority="4" operator="containsText" text="&quot;VALIDAR NIVEL&quot;">
      <formula>NOT(ISERROR(SEARCH(("""VALIDAR NIVEL"""),(K63))))</formula>
    </cfRule>
  </conditionalFormatting>
  <conditionalFormatting sqref="K63">
    <cfRule type="containsText" dxfId="5" priority="5" operator="containsText" text="EXTREMO">
      <formula>NOT(ISERROR(SEARCH(("EXTREMO"),(K63))))</formula>
    </cfRule>
  </conditionalFormatting>
  <conditionalFormatting sqref="K63">
    <cfRule type="containsText" dxfId="4" priority="6" operator="containsText" text="BAJO">
      <formula>NOT(ISERROR(SEARCH(("BAJO"),(K63))))</formula>
    </cfRule>
  </conditionalFormatting>
  <conditionalFormatting sqref="K63">
    <cfRule type="expression" dxfId="3" priority="7">
      <formula>"ALTO"</formula>
    </cfRule>
  </conditionalFormatting>
  <conditionalFormatting sqref="K63">
    <cfRule type="containsText" dxfId="2" priority="8" operator="containsText" text="ALTO">
      <formula>NOT(ISERROR(SEARCH(("ALTO"),(K63))))</formula>
    </cfRule>
  </conditionalFormatting>
  <conditionalFormatting sqref="K63">
    <cfRule type="containsText" dxfId="1" priority="9" operator="containsText" text="MODERADO">
      <formula>NOT(ISERROR(SEARCH(("MODERADO"),(K63))))</formula>
    </cfRule>
  </conditionalFormatting>
  <conditionalFormatting sqref="K63">
    <cfRule type="containsText" dxfId="0" priority="10" operator="containsText" text="BAJO">
      <formula>NOT(ISERROR(SEARCH(("BAJO"),(K63))))</formula>
    </cfRule>
  </conditionalFormatting>
  <dataValidations count="14">
    <dataValidation type="list" allowBlank="1" showInputMessage="1" showErrorMessage="1" prompt=" - " sqref="A4:A5 A39:A45 A24:A31">
      <formula1>$A$4:$A$15</formula1>
    </dataValidation>
    <dataValidation type="list" allowBlank="1" showInputMessage="1" showErrorMessage="1" prompt=" - " sqref="I61 H46:H58 H32 I59 I63 H38 H35 I39:I45 I24:I31">
      <formula1>$BV$17:$BV$22</formula1>
    </dataValidation>
    <dataValidation type="list" allowBlank="1" showInputMessage="1" showErrorMessage="1" prompt=" - " sqref="I46:I58 I32 I35 I38">
      <formula1>$BW$17:$BW$22</formula1>
    </dataValidation>
    <dataValidation type="list" allowBlank="1" showInputMessage="1" showErrorMessage="1" prompt=" - " sqref="D46:D58 D32:D35 D38">
      <formula1>$BT$17:$BT$23</formula1>
    </dataValidation>
    <dataValidation type="list" allowBlank="1" showInputMessage="1" showErrorMessage="1" prompt=" - " sqref="E46:E58 E32:E35 E38">
      <formula1>$BU$17:$BU$19</formula1>
    </dataValidation>
    <dataValidation type="list" allowBlank="1" showInputMessage="1" showErrorMessage="1" prompt=" - " sqref="M46:M58 M32 M38 M35">
      <formula1>$BX$17:$BX$21</formula1>
    </dataValidation>
    <dataValidation type="list" allowBlank="1" showInputMessage="1" showErrorMessage="1" prompt=" - " sqref="O46:O58 O32 O38 O35">
      <formula1>$BY$17:$BY$20</formula1>
    </dataValidation>
    <dataValidation type="list" allowBlank="1" showInputMessage="1" showErrorMessage="1" prompt=" - " sqref="A46:A58 A32:A38">
      <formula1>$B$4:$B$15</formula1>
    </dataValidation>
    <dataValidation type="list" allowBlank="1" showInputMessage="1" showErrorMessage="1" prompt=" - " sqref="O61 O59 O63 O39:O45 O24:O31">
      <formula1>$BX$17:$BX$20</formula1>
    </dataValidation>
    <dataValidation type="list" allowBlank="1" showInputMessage="1" showErrorMessage="1" prompt=" - " sqref="M61 M59 M63 M39:M45 M24:M31">
      <formula1>$BW$17:$BW$21</formula1>
    </dataValidation>
    <dataValidation type="list" allowBlank="1" showInputMessage="1" showErrorMessage="1" prompt=" - " sqref="H61 H59 H63 H39:H45 H24:H31">
      <formula1>$BU$17:$BU$22</formula1>
    </dataValidation>
    <dataValidation type="list" allowBlank="1" showInputMessage="1" showErrorMessage="1" prompt=" - " sqref="E61 E59 E63 E39:E45 E24:E31">
      <formula1>$BT$17:$BT$19</formula1>
    </dataValidation>
    <dataValidation type="list" allowBlank="1" showInputMessage="1" showErrorMessage="1" prompt=" - " sqref="D61 D59 D63 D39:D45 D24:D31">
      <formula1>$BS$17:$BS$23</formula1>
    </dataValidation>
    <dataValidation type="list" allowBlank="1" showInputMessage="1" showErrorMessage="1" prompt=" - " sqref="V61 V63 V24:V59">
      <formula1>$BY$17:$BY$21</formula1>
    </dataValidation>
  </dataValidations>
  <pageMargins left="0.7" right="0.7" top="0.75" bottom="0.75" header="0" footer="0"/>
  <pageSetup orientation="landscape" r:id="rId1"/>
  <ignoredErrors>
    <ignoredError sqref="P26:P29 P30 P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00"/>
  <sheetViews>
    <sheetView showGridLines="0" workbookViewId="0"/>
  </sheetViews>
  <sheetFormatPr baseColWidth="10" defaultColWidth="14.42578125" defaultRowHeight="15" customHeight="1" x14ac:dyDescent="0.25"/>
  <cols>
    <col min="1" max="1" width="10" customWidth="1"/>
    <col min="2" max="2" width="8.28515625" customWidth="1"/>
    <col min="3" max="3" width="4.7109375" customWidth="1"/>
    <col min="4" max="4" width="13.7109375" customWidth="1"/>
    <col min="5" max="9" width="12.7109375" customWidth="1"/>
    <col min="10" max="19" width="10" customWidth="1"/>
  </cols>
  <sheetData>
    <row r="2" spans="3:16" ht="10.5" customHeight="1" x14ac:dyDescent="0.25">
      <c r="C2" s="287" t="s">
        <v>0</v>
      </c>
      <c r="D2" s="288"/>
      <c r="E2" s="288"/>
      <c r="F2" s="288"/>
      <c r="G2" s="288"/>
      <c r="H2" s="288"/>
      <c r="I2" s="288"/>
      <c r="L2" s="1"/>
      <c r="M2" s="1"/>
      <c r="N2" s="1"/>
      <c r="O2" s="1"/>
      <c r="P2" s="1"/>
    </row>
    <row r="3" spans="3:16" ht="10.5" customHeight="1" x14ac:dyDescent="0.25">
      <c r="C3" s="289"/>
      <c r="D3" s="289"/>
      <c r="E3" s="289"/>
      <c r="F3" s="289"/>
      <c r="G3" s="289"/>
      <c r="H3" s="289"/>
      <c r="I3" s="289"/>
      <c r="L3" s="1"/>
      <c r="M3" s="1"/>
      <c r="N3" s="1"/>
      <c r="O3" s="1"/>
      <c r="P3" s="1"/>
    </row>
    <row r="4" spans="3:16" ht="10.5" customHeight="1" x14ac:dyDescent="0.25">
      <c r="C4" s="3"/>
      <c r="D4" s="4"/>
      <c r="E4" s="290" t="s">
        <v>1</v>
      </c>
      <c r="F4" s="291"/>
      <c r="G4" s="291"/>
      <c r="H4" s="291"/>
      <c r="I4" s="292"/>
    </row>
    <row r="5" spans="3:16" ht="10.5" customHeight="1" x14ac:dyDescent="0.25">
      <c r="C5" s="5"/>
      <c r="D5" s="6"/>
      <c r="E5" s="293"/>
      <c r="F5" s="289"/>
      <c r="G5" s="289"/>
      <c r="H5" s="289"/>
      <c r="I5" s="294"/>
    </row>
    <row r="6" spans="3:16" ht="18" customHeight="1" x14ac:dyDescent="0.25">
      <c r="C6" s="5"/>
      <c r="D6" s="6"/>
      <c r="E6" s="284" t="s">
        <v>2</v>
      </c>
      <c r="F6" s="284" t="s">
        <v>6</v>
      </c>
      <c r="G6" s="284" t="s">
        <v>7</v>
      </c>
      <c r="H6" s="284" t="s">
        <v>9</v>
      </c>
      <c r="I6" s="284" t="s">
        <v>11</v>
      </c>
    </row>
    <row r="7" spans="3:16" ht="18" customHeight="1" x14ac:dyDescent="0.25">
      <c r="C7" s="5"/>
      <c r="D7" s="10"/>
      <c r="E7" s="281"/>
      <c r="F7" s="281"/>
      <c r="G7" s="281"/>
      <c r="H7" s="281"/>
      <c r="I7" s="281"/>
    </row>
    <row r="8" spans="3:16" ht="18" customHeight="1" x14ac:dyDescent="0.25">
      <c r="C8" s="279" t="s">
        <v>12</v>
      </c>
      <c r="D8" s="284" t="s">
        <v>14</v>
      </c>
      <c r="E8" s="300">
        <v>1</v>
      </c>
      <c r="F8" s="300">
        <v>2</v>
      </c>
      <c r="G8" s="300">
        <v>3</v>
      </c>
      <c r="H8" s="285">
        <v>4</v>
      </c>
      <c r="I8" s="301">
        <v>5</v>
      </c>
    </row>
    <row r="9" spans="3:16" ht="18" customHeight="1" x14ac:dyDescent="0.25">
      <c r="C9" s="280"/>
      <c r="D9" s="280"/>
      <c r="E9" s="280"/>
      <c r="F9" s="280"/>
      <c r="G9" s="280"/>
      <c r="H9" s="280"/>
      <c r="I9" s="280"/>
    </row>
    <row r="10" spans="3:16" ht="18" customHeight="1" x14ac:dyDescent="0.25">
      <c r="C10" s="280"/>
      <c r="D10" s="281"/>
      <c r="E10" s="281"/>
      <c r="F10" s="281"/>
      <c r="G10" s="281"/>
      <c r="H10" s="281"/>
      <c r="I10" s="281"/>
    </row>
    <row r="11" spans="3:16" ht="18" customHeight="1" x14ac:dyDescent="0.25">
      <c r="C11" s="280"/>
      <c r="D11" s="284" t="s">
        <v>21</v>
      </c>
      <c r="E11" s="300">
        <v>2</v>
      </c>
      <c r="F11" s="285">
        <v>4</v>
      </c>
      <c r="G11" s="285">
        <v>6</v>
      </c>
      <c r="H11" s="282">
        <v>8</v>
      </c>
      <c r="I11" s="302">
        <v>10</v>
      </c>
    </row>
    <row r="12" spans="3:16" ht="18" customHeight="1" x14ac:dyDescent="0.25">
      <c r="C12" s="280"/>
      <c r="D12" s="280"/>
      <c r="E12" s="280"/>
      <c r="F12" s="280"/>
      <c r="G12" s="280"/>
      <c r="H12" s="280"/>
      <c r="I12" s="280"/>
    </row>
    <row r="13" spans="3:16" ht="18" customHeight="1" x14ac:dyDescent="0.25">
      <c r="C13" s="280"/>
      <c r="D13" s="281"/>
      <c r="E13" s="281"/>
      <c r="F13" s="281"/>
      <c r="G13" s="281"/>
      <c r="H13" s="281"/>
      <c r="I13" s="281"/>
      <c r="L13" s="2"/>
      <c r="M13" s="2"/>
      <c r="N13" s="2"/>
      <c r="O13" s="2"/>
    </row>
    <row r="14" spans="3:16" ht="18" customHeight="1" x14ac:dyDescent="0.25">
      <c r="C14" s="280"/>
      <c r="D14" s="284" t="s">
        <v>29</v>
      </c>
      <c r="E14" s="300">
        <v>3</v>
      </c>
      <c r="F14" s="285">
        <v>6</v>
      </c>
      <c r="G14" s="282">
        <v>9</v>
      </c>
      <c r="H14" s="282">
        <v>12</v>
      </c>
      <c r="I14" s="283">
        <v>15</v>
      </c>
      <c r="L14" s="2"/>
      <c r="M14" s="2"/>
      <c r="N14" s="2"/>
      <c r="O14" s="2"/>
    </row>
    <row r="15" spans="3:16" ht="18" customHeight="1" x14ac:dyDescent="0.25">
      <c r="C15" s="280"/>
      <c r="D15" s="280"/>
      <c r="E15" s="280"/>
      <c r="F15" s="280"/>
      <c r="G15" s="280"/>
      <c r="H15" s="280"/>
      <c r="I15" s="280"/>
    </row>
    <row r="16" spans="3:16" ht="18" customHeight="1" x14ac:dyDescent="0.25">
      <c r="C16" s="280"/>
      <c r="D16" s="281"/>
      <c r="E16" s="281"/>
      <c r="F16" s="281"/>
      <c r="G16" s="281"/>
      <c r="H16" s="281"/>
      <c r="I16" s="281"/>
    </row>
    <row r="17" spans="1:19" ht="18" customHeight="1" x14ac:dyDescent="0.25">
      <c r="C17" s="280"/>
      <c r="D17" s="284" t="s">
        <v>34</v>
      </c>
      <c r="E17" s="285">
        <v>4</v>
      </c>
      <c r="F17" s="282">
        <v>8</v>
      </c>
      <c r="G17" s="282">
        <v>12</v>
      </c>
      <c r="H17" s="286">
        <v>16</v>
      </c>
      <c r="I17" s="283">
        <v>20</v>
      </c>
    </row>
    <row r="18" spans="1:19" ht="18" customHeight="1" x14ac:dyDescent="0.25">
      <c r="C18" s="280"/>
      <c r="D18" s="280"/>
      <c r="E18" s="280"/>
      <c r="F18" s="280"/>
      <c r="G18" s="280"/>
      <c r="H18" s="280"/>
      <c r="I18" s="280"/>
    </row>
    <row r="19" spans="1:19" ht="18" customHeight="1" x14ac:dyDescent="0.25">
      <c r="C19" s="280"/>
      <c r="D19" s="281"/>
      <c r="E19" s="281"/>
      <c r="F19" s="281"/>
      <c r="G19" s="281"/>
      <c r="H19" s="281"/>
      <c r="I19" s="281"/>
    </row>
    <row r="20" spans="1:19" ht="18" customHeight="1" x14ac:dyDescent="0.25">
      <c r="C20" s="280"/>
      <c r="D20" s="284" t="s">
        <v>39</v>
      </c>
      <c r="E20" s="285">
        <v>5</v>
      </c>
      <c r="F20" s="282">
        <v>10</v>
      </c>
      <c r="G20" s="286">
        <v>15</v>
      </c>
      <c r="H20" s="286">
        <v>20</v>
      </c>
      <c r="I20" s="283">
        <v>25</v>
      </c>
    </row>
    <row r="21" spans="1:19" ht="18" customHeight="1" x14ac:dyDescent="0.25">
      <c r="C21" s="280"/>
      <c r="D21" s="280"/>
      <c r="E21" s="280"/>
      <c r="F21" s="280"/>
      <c r="G21" s="280"/>
      <c r="H21" s="280"/>
      <c r="I21" s="280"/>
    </row>
    <row r="22" spans="1:19" ht="18" customHeight="1" x14ac:dyDescent="0.25">
      <c r="C22" s="281"/>
      <c r="D22" s="281"/>
      <c r="E22" s="281"/>
      <c r="F22" s="281"/>
      <c r="G22" s="281"/>
      <c r="H22" s="281"/>
      <c r="I22" s="281"/>
    </row>
    <row r="23" spans="1:19" ht="18" customHeight="1" x14ac:dyDescent="0.25">
      <c r="C23" s="18"/>
      <c r="D23" s="19"/>
      <c r="E23" s="20"/>
      <c r="F23" s="20"/>
      <c r="G23" s="20"/>
      <c r="H23" s="20"/>
      <c r="I23" s="21"/>
    </row>
    <row r="24" spans="1:19" ht="39" customHeight="1" x14ac:dyDescent="0.25">
      <c r="C24" s="295" t="s">
        <v>46</v>
      </c>
      <c r="D24" s="292"/>
      <c r="E24" s="22" t="s">
        <v>47</v>
      </c>
      <c r="F24" s="296" t="s">
        <v>48</v>
      </c>
      <c r="G24" s="297"/>
      <c r="H24" s="297"/>
      <c r="I24" s="298"/>
      <c r="J24" s="23"/>
    </row>
    <row r="25" spans="1:19" ht="39" customHeight="1" x14ac:dyDescent="0.25">
      <c r="C25" s="293"/>
      <c r="D25" s="294"/>
      <c r="E25" s="24" t="s">
        <v>50</v>
      </c>
      <c r="F25" s="296" t="s">
        <v>51</v>
      </c>
      <c r="G25" s="297"/>
      <c r="H25" s="297"/>
      <c r="I25" s="298"/>
      <c r="J25" s="23"/>
    </row>
    <row r="26" spans="1:19" ht="39" customHeight="1" x14ac:dyDescent="0.25">
      <c r="C26" s="299" t="s">
        <v>52</v>
      </c>
      <c r="D26" s="292"/>
      <c r="E26" s="25" t="s">
        <v>53</v>
      </c>
      <c r="F26" s="296" t="s">
        <v>54</v>
      </c>
      <c r="G26" s="297"/>
      <c r="H26" s="297"/>
      <c r="I26" s="298"/>
      <c r="J26" s="23"/>
    </row>
    <row r="27" spans="1:19" ht="39" customHeight="1" x14ac:dyDescent="0.25">
      <c r="C27" s="293"/>
      <c r="D27" s="294"/>
      <c r="E27" s="26" t="s">
        <v>55</v>
      </c>
      <c r="F27" s="296" t="s">
        <v>56</v>
      </c>
      <c r="G27" s="297"/>
      <c r="H27" s="297"/>
      <c r="I27" s="298"/>
      <c r="J27" s="23"/>
    </row>
    <row r="28" spans="1:19" ht="27" customHeight="1" x14ac:dyDescent="0.25">
      <c r="C28" s="27"/>
      <c r="D28" s="27"/>
      <c r="E28" s="20"/>
      <c r="F28" s="28"/>
      <c r="G28" s="28"/>
      <c r="H28" s="28"/>
      <c r="I28" s="28"/>
    </row>
    <row r="29" spans="1:19" ht="15.75" customHeight="1" x14ac:dyDescent="0.25"/>
    <row r="30" spans="1:19" ht="15.75" customHeight="1" x14ac:dyDescent="0.25">
      <c r="A30" s="29"/>
      <c r="B30" s="30"/>
      <c r="C30" s="30"/>
      <c r="D30" s="30"/>
      <c r="E30" s="30"/>
      <c r="F30" s="30"/>
      <c r="G30" s="30"/>
      <c r="H30" s="29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5.75" customHeight="1" x14ac:dyDescent="0.25">
      <c r="A31" s="29"/>
      <c r="B31" s="30"/>
      <c r="C31" s="30"/>
      <c r="D31" s="30"/>
      <c r="E31" s="30"/>
      <c r="F31" s="30"/>
      <c r="G31" s="30"/>
      <c r="H31" s="29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5.75" customHeight="1" x14ac:dyDescent="0.25">
      <c r="A32" s="29"/>
      <c r="B32" s="30"/>
      <c r="C32" s="30"/>
      <c r="D32" s="30"/>
      <c r="E32" s="30"/>
      <c r="F32" s="30"/>
      <c r="G32" s="30"/>
      <c r="H32" s="31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5.75" customHeight="1" x14ac:dyDescent="0.25">
      <c r="A33" s="31"/>
      <c r="B33" s="30"/>
      <c r="C33" s="30"/>
      <c r="D33" s="30"/>
      <c r="E33" s="30"/>
      <c r="F33" s="30"/>
      <c r="G33" s="30"/>
      <c r="H33" s="3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5.75" customHeight="1" x14ac:dyDescent="0.25">
      <c r="A34" s="31"/>
      <c r="B34" s="30"/>
      <c r="C34" s="30"/>
      <c r="D34" s="30"/>
      <c r="E34" s="30"/>
      <c r="F34" s="30"/>
      <c r="G34" s="30"/>
      <c r="H34" s="31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5.75" customHeight="1" x14ac:dyDescent="0.25">
      <c r="A35" s="31"/>
      <c r="B35" s="30"/>
      <c r="C35" s="30"/>
      <c r="D35" s="30"/>
      <c r="E35" s="30"/>
      <c r="F35" s="30"/>
      <c r="G35" s="30"/>
      <c r="H35" s="33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</row>
    <row r="36" spans="1:19" ht="15.75" customHeight="1" x14ac:dyDescent="0.25">
      <c r="A36" s="29"/>
      <c r="B36" s="30"/>
      <c r="C36" s="30"/>
      <c r="D36" s="30"/>
      <c r="E36" s="30"/>
      <c r="F36" s="30"/>
      <c r="G36" s="30"/>
      <c r="H36" s="29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15.75" customHeight="1" x14ac:dyDescent="0.25">
      <c r="A37" s="29"/>
      <c r="B37" s="30"/>
      <c r="C37" s="30"/>
      <c r="D37" s="30"/>
      <c r="E37" s="30"/>
      <c r="F37" s="30"/>
      <c r="G37" s="30"/>
      <c r="H37" s="29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15.75" customHeight="1" x14ac:dyDescent="0.25">
      <c r="A38" s="36"/>
      <c r="B38" s="30"/>
      <c r="C38" s="30"/>
      <c r="D38" s="30"/>
      <c r="E38" s="30"/>
      <c r="F38" s="30"/>
      <c r="G38" s="30"/>
      <c r="H38" s="36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15.75" customHeight="1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1:19" ht="15.75" customHeight="1" x14ac:dyDescent="0.25">
      <c r="A40" s="31"/>
      <c r="B40" s="30"/>
      <c r="C40" s="30"/>
      <c r="D40" s="30"/>
      <c r="E40" s="30"/>
      <c r="F40" s="30"/>
      <c r="G40" s="30"/>
      <c r="H40" s="29"/>
      <c r="I40" s="30"/>
      <c r="J40" s="30"/>
      <c r="K40" s="30"/>
      <c r="L40" s="30"/>
    </row>
    <row r="41" spans="1:19" ht="15.75" customHeight="1" x14ac:dyDescent="0.25">
      <c r="A41" s="29"/>
      <c r="B41" s="30"/>
      <c r="C41" s="30"/>
      <c r="D41" s="30"/>
      <c r="E41" s="30"/>
      <c r="F41" s="30"/>
      <c r="G41" s="30"/>
      <c r="H41" s="29"/>
      <c r="I41" s="30"/>
      <c r="J41" s="30"/>
      <c r="K41" s="30"/>
      <c r="L41" s="30"/>
    </row>
    <row r="42" spans="1:19" ht="15.75" customHeight="1" x14ac:dyDescent="0.25">
      <c r="A42" s="29"/>
      <c r="B42" s="30"/>
      <c r="C42" s="30"/>
      <c r="D42" s="30"/>
      <c r="E42" s="30"/>
      <c r="F42" s="30"/>
      <c r="G42" s="30"/>
      <c r="H42" s="29"/>
      <c r="I42" s="30"/>
      <c r="J42" s="30"/>
      <c r="K42" s="30"/>
      <c r="L42" s="30"/>
    </row>
    <row r="43" spans="1:19" ht="15.75" customHeight="1" x14ac:dyDescent="0.25">
      <c r="A43" s="29"/>
      <c r="B43" s="30"/>
      <c r="C43" s="30"/>
      <c r="D43" s="30"/>
      <c r="E43" s="30"/>
      <c r="F43" s="30"/>
      <c r="G43" s="30"/>
      <c r="H43" s="29"/>
      <c r="I43" s="30"/>
      <c r="J43" s="30"/>
      <c r="K43" s="30"/>
      <c r="L43" s="30"/>
    </row>
    <row r="44" spans="1:19" ht="15.75" customHeight="1" x14ac:dyDescent="0.25">
      <c r="A44" s="29"/>
      <c r="B44" s="30"/>
      <c r="C44" s="30"/>
      <c r="D44" s="30"/>
      <c r="E44" s="30"/>
      <c r="F44" s="30"/>
      <c r="G44" s="30"/>
      <c r="H44" s="29"/>
      <c r="I44" s="30"/>
      <c r="J44" s="30"/>
      <c r="K44" s="30"/>
      <c r="L44" s="30"/>
    </row>
    <row r="45" spans="1:19" ht="15.75" customHeight="1" x14ac:dyDescent="0.25">
      <c r="A45" s="29"/>
      <c r="B45" s="30"/>
      <c r="C45" s="30"/>
      <c r="D45" s="30"/>
      <c r="E45" s="30"/>
      <c r="F45" s="30"/>
      <c r="G45" s="30"/>
      <c r="H45" s="29"/>
      <c r="I45" s="30"/>
      <c r="J45" s="30"/>
      <c r="K45" s="30"/>
      <c r="L45" s="30"/>
    </row>
    <row r="46" spans="1:19" ht="15.75" customHeight="1" x14ac:dyDescent="0.25">
      <c r="A46" s="29"/>
      <c r="B46" s="30"/>
      <c r="C46" s="30"/>
      <c r="D46" s="30"/>
      <c r="E46" s="30"/>
      <c r="F46" s="30"/>
      <c r="G46" s="30"/>
      <c r="H46" s="29"/>
      <c r="I46" s="30"/>
      <c r="J46" s="30"/>
      <c r="K46" s="30"/>
      <c r="L46" s="30"/>
    </row>
    <row r="47" spans="1:19" ht="15.75" customHeight="1" x14ac:dyDescent="0.25">
      <c r="A47" s="29"/>
      <c r="B47" s="30"/>
      <c r="C47" s="30"/>
      <c r="D47" s="30"/>
      <c r="E47" s="30"/>
      <c r="F47" s="30"/>
      <c r="G47" s="30"/>
      <c r="H47" s="33"/>
      <c r="I47" s="30"/>
      <c r="J47" s="30"/>
      <c r="K47" s="30"/>
      <c r="L47" s="30"/>
    </row>
    <row r="48" spans="1:19" ht="15.75" customHeight="1" x14ac:dyDescent="0.25">
      <c r="A48" s="29"/>
      <c r="B48" s="30"/>
      <c r="C48" s="30"/>
      <c r="D48" s="30"/>
      <c r="E48" s="30"/>
      <c r="F48" s="30"/>
      <c r="G48" s="30"/>
      <c r="H48" s="33"/>
      <c r="I48" s="30"/>
      <c r="J48" s="30"/>
      <c r="K48" s="30"/>
      <c r="L48" s="30"/>
    </row>
    <row r="49" spans="1:14" ht="15.75" customHeight="1" x14ac:dyDescent="0.25">
      <c r="A49" s="33"/>
      <c r="B49" s="30"/>
      <c r="C49" s="30"/>
      <c r="D49" s="30"/>
      <c r="E49" s="30"/>
      <c r="F49" s="30"/>
      <c r="G49" s="30"/>
      <c r="H49" s="29"/>
      <c r="I49" s="30"/>
      <c r="J49" s="30"/>
      <c r="K49" s="30"/>
      <c r="L49" s="30"/>
    </row>
    <row r="50" spans="1:14" ht="15.75" customHeight="1" x14ac:dyDescent="0.25">
      <c r="A50" s="29"/>
      <c r="B50" s="30"/>
      <c r="C50" s="30"/>
      <c r="D50" s="30"/>
      <c r="E50" s="30"/>
      <c r="F50" s="30"/>
      <c r="G50" s="30"/>
      <c r="H50" s="29"/>
      <c r="I50" s="30"/>
      <c r="J50" s="30"/>
      <c r="K50" s="30"/>
      <c r="L50" s="30"/>
    </row>
    <row r="51" spans="1:14" ht="15.75" customHeight="1" x14ac:dyDescent="0.25">
      <c r="A51" s="29"/>
      <c r="B51" s="30"/>
      <c r="C51" s="30"/>
      <c r="D51" s="30"/>
      <c r="E51" s="30"/>
      <c r="F51" s="30"/>
      <c r="G51" s="30"/>
      <c r="H51" s="29"/>
      <c r="I51" s="30"/>
      <c r="J51" s="30"/>
      <c r="K51" s="30"/>
      <c r="L51" s="30"/>
    </row>
    <row r="52" spans="1:14" ht="15.75" customHeight="1" x14ac:dyDescent="0.25">
      <c r="H52" s="29"/>
    </row>
    <row r="53" spans="1:14" ht="15.75" customHeight="1" x14ac:dyDescent="0.25">
      <c r="H53" s="29"/>
    </row>
    <row r="54" spans="1:14" ht="15.75" customHeight="1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5.75" customHeight="1" x14ac:dyDescent="0.2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1:14" ht="15.75" customHeight="1" x14ac:dyDescent="0.25">
      <c r="A56" s="29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</row>
    <row r="57" spans="1:14" ht="15.75" customHeight="1" x14ac:dyDescent="0.25">
      <c r="A57" s="33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</row>
    <row r="58" spans="1:14" ht="15.75" customHeight="1" x14ac:dyDescent="0.25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</row>
    <row r="59" spans="1:14" ht="15.75" customHeight="1" x14ac:dyDescent="0.25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1:14" ht="15.75" customHeight="1" x14ac:dyDescent="0.25">
      <c r="A60" s="29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</row>
    <row r="61" spans="1:14" ht="15.75" customHeight="1" x14ac:dyDescent="0.25">
      <c r="A61" s="33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1:14" ht="15.75" customHeight="1" x14ac:dyDescent="0.25">
      <c r="A62" s="29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1:14" ht="15.75" customHeight="1" x14ac:dyDescent="0.25">
      <c r="A63" s="29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1:14" ht="15.75" customHeight="1" x14ac:dyDescent="0.25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</row>
    <row r="65" spans="1:12" ht="15.75" customHeight="1" x14ac:dyDescent="0.25">
      <c r="A65" s="33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1:12" ht="15.75" customHeight="1" x14ac:dyDescent="0.25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</row>
    <row r="67" spans="1:12" ht="15.75" customHeight="1" x14ac:dyDescent="0.25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</row>
    <row r="68" spans="1:12" ht="15.75" customHeight="1" x14ac:dyDescent="0.25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1:12" ht="15.75" customHeight="1" x14ac:dyDescent="0.25"/>
    <row r="70" spans="1:12" ht="15.75" customHeight="1" x14ac:dyDescent="0.25"/>
    <row r="71" spans="1:12" ht="15.75" customHeight="1" x14ac:dyDescent="0.25"/>
    <row r="72" spans="1:12" ht="15.75" customHeight="1" x14ac:dyDescent="0.25"/>
    <row r="73" spans="1:12" ht="15.75" customHeight="1" x14ac:dyDescent="0.25"/>
    <row r="74" spans="1:12" ht="15.75" customHeight="1" x14ac:dyDescent="0.25"/>
    <row r="75" spans="1:12" ht="15.75" customHeight="1" x14ac:dyDescent="0.25"/>
    <row r="76" spans="1:12" ht="15.75" customHeight="1" x14ac:dyDescent="0.25"/>
    <row r="77" spans="1:12" ht="15.75" customHeight="1" x14ac:dyDescent="0.25"/>
    <row r="78" spans="1:12" ht="15.75" customHeight="1" x14ac:dyDescent="0.25"/>
    <row r="79" spans="1:12" ht="15.75" customHeight="1" x14ac:dyDescent="0.25"/>
    <row r="80" spans="1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4">
    <mergeCell ref="H8:H10"/>
    <mergeCell ref="I8:I10"/>
    <mergeCell ref="D11:D13"/>
    <mergeCell ref="E11:E13"/>
    <mergeCell ref="F11:F13"/>
    <mergeCell ref="G11:G13"/>
    <mergeCell ref="H11:H13"/>
    <mergeCell ref="I11:I13"/>
    <mergeCell ref="E14:E16"/>
    <mergeCell ref="F14:F16"/>
    <mergeCell ref="G14:G16"/>
    <mergeCell ref="E6:E7"/>
    <mergeCell ref="D8:D10"/>
    <mergeCell ref="E8:E10"/>
    <mergeCell ref="F8:F10"/>
    <mergeCell ref="G8:G10"/>
    <mergeCell ref="C24:D25"/>
    <mergeCell ref="F24:I24"/>
    <mergeCell ref="F25:I25"/>
    <mergeCell ref="C26:D27"/>
    <mergeCell ref="F26:I26"/>
    <mergeCell ref="F27:I27"/>
    <mergeCell ref="C2:I3"/>
    <mergeCell ref="E4:I5"/>
    <mergeCell ref="F6:F7"/>
    <mergeCell ref="G6:G7"/>
    <mergeCell ref="H6:H7"/>
    <mergeCell ref="I6:I7"/>
    <mergeCell ref="C8:C22"/>
    <mergeCell ref="H14:H16"/>
    <mergeCell ref="I14:I16"/>
    <mergeCell ref="D17:D19"/>
    <mergeCell ref="E17:E19"/>
    <mergeCell ref="F17:F19"/>
    <mergeCell ref="G17:G19"/>
    <mergeCell ref="H17:H19"/>
    <mergeCell ref="I17:I19"/>
    <mergeCell ref="D20:D22"/>
    <mergeCell ref="E20:E22"/>
    <mergeCell ref="F20:F22"/>
    <mergeCell ref="G20:G22"/>
    <mergeCell ref="H20:H22"/>
    <mergeCell ref="I20:I22"/>
    <mergeCell ref="D14:D1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0"/>
  <sheetViews>
    <sheetView showGridLines="0" workbookViewId="0"/>
  </sheetViews>
  <sheetFormatPr baseColWidth="10" defaultColWidth="14.42578125" defaultRowHeight="15" customHeight="1" x14ac:dyDescent="0.25"/>
  <cols>
    <col min="1" max="1" width="10" customWidth="1"/>
    <col min="2" max="2" width="12.7109375" customWidth="1"/>
    <col min="3" max="3" width="14.7109375" customWidth="1"/>
    <col min="4" max="10" width="12.7109375" customWidth="1"/>
  </cols>
  <sheetData>
    <row r="1" spans="2:10" ht="30.75" customHeight="1" x14ac:dyDescent="0.25">
      <c r="B1" s="7" t="s">
        <v>3</v>
      </c>
    </row>
    <row r="2" spans="2:10" ht="6.75" customHeight="1" x14ac:dyDescent="0.25"/>
    <row r="3" spans="2:10" ht="21" customHeight="1" x14ac:dyDescent="0.25">
      <c r="B3" s="8" t="s">
        <v>5</v>
      </c>
      <c r="C3" s="9" t="s">
        <v>8</v>
      </c>
      <c r="D3" s="306" t="s">
        <v>10</v>
      </c>
      <c r="E3" s="297"/>
      <c r="F3" s="297"/>
      <c r="G3" s="297"/>
      <c r="H3" s="297"/>
      <c r="I3" s="297"/>
      <c r="J3" s="298"/>
    </row>
    <row r="4" spans="2:10" ht="15.75" customHeight="1" x14ac:dyDescent="0.25">
      <c r="B4" s="303">
        <v>1</v>
      </c>
      <c r="C4" s="307" t="s">
        <v>15</v>
      </c>
      <c r="D4" s="11" t="s">
        <v>17</v>
      </c>
      <c r="E4" s="11"/>
      <c r="F4" s="11"/>
      <c r="G4" s="11"/>
      <c r="H4" s="11"/>
      <c r="I4" s="11"/>
      <c r="J4" s="12"/>
    </row>
    <row r="5" spans="2:10" ht="15.75" customHeight="1" x14ac:dyDescent="0.25">
      <c r="B5" s="304"/>
      <c r="C5" s="280"/>
      <c r="D5" s="13" t="s">
        <v>18</v>
      </c>
      <c r="E5" s="14"/>
      <c r="F5" s="14"/>
      <c r="G5" s="14"/>
      <c r="H5" s="14"/>
      <c r="I5" s="14"/>
      <c r="J5" s="15"/>
    </row>
    <row r="6" spans="2:10" ht="15.75" customHeight="1" x14ac:dyDescent="0.25">
      <c r="B6" s="304"/>
      <c r="C6" s="280"/>
      <c r="D6" s="13" t="s">
        <v>19</v>
      </c>
      <c r="E6" s="14"/>
      <c r="F6" s="14"/>
      <c r="G6" s="14"/>
      <c r="H6" s="14"/>
      <c r="I6" s="14"/>
      <c r="J6" s="15"/>
    </row>
    <row r="7" spans="2:10" ht="15.75" customHeight="1" x14ac:dyDescent="0.25">
      <c r="B7" s="304"/>
      <c r="C7" s="280"/>
      <c r="D7" s="13" t="s">
        <v>22</v>
      </c>
      <c r="E7" s="14"/>
      <c r="F7" s="14"/>
      <c r="G7" s="14"/>
      <c r="H7" s="14"/>
      <c r="I7" s="14"/>
      <c r="J7" s="15"/>
    </row>
    <row r="8" spans="2:10" ht="15.75" customHeight="1" x14ac:dyDescent="0.25">
      <c r="B8" s="293"/>
      <c r="C8" s="281"/>
      <c r="D8" s="16" t="s">
        <v>23</v>
      </c>
      <c r="E8" s="16"/>
      <c r="F8" s="16"/>
      <c r="G8" s="16"/>
      <c r="H8" s="16"/>
      <c r="I8" s="16"/>
      <c r="J8" s="17"/>
    </row>
    <row r="9" spans="2:10" ht="15.75" customHeight="1" x14ac:dyDescent="0.25">
      <c r="B9" s="303">
        <v>2</v>
      </c>
      <c r="C9" s="308" t="s">
        <v>25</v>
      </c>
      <c r="D9" s="11" t="s">
        <v>26</v>
      </c>
      <c r="E9" s="11"/>
      <c r="F9" s="11"/>
      <c r="G9" s="11"/>
      <c r="H9" s="11"/>
      <c r="I9" s="11"/>
      <c r="J9" s="12"/>
    </row>
    <row r="10" spans="2:10" ht="15.75" customHeight="1" x14ac:dyDescent="0.25">
      <c r="B10" s="304"/>
      <c r="C10" s="280"/>
      <c r="D10" s="13" t="s">
        <v>28</v>
      </c>
      <c r="E10" s="14"/>
      <c r="F10" s="14"/>
      <c r="G10" s="14"/>
      <c r="H10" s="14"/>
      <c r="I10" s="14"/>
      <c r="J10" s="15"/>
    </row>
    <row r="11" spans="2:10" ht="15.75" customHeight="1" x14ac:dyDescent="0.25">
      <c r="B11" s="304"/>
      <c r="C11" s="280"/>
      <c r="D11" s="13" t="s">
        <v>30</v>
      </c>
      <c r="E11" s="14"/>
      <c r="F11" s="14"/>
      <c r="G11" s="14"/>
      <c r="H11" s="14"/>
      <c r="I11" s="14"/>
      <c r="J11" s="15"/>
    </row>
    <row r="12" spans="2:10" ht="15.75" customHeight="1" x14ac:dyDescent="0.25">
      <c r="B12" s="293"/>
      <c r="C12" s="281"/>
      <c r="D12" s="16" t="s">
        <v>31</v>
      </c>
      <c r="E12" s="16"/>
      <c r="F12" s="16"/>
      <c r="G12" s="16"/>
      <c r="H12" s="16"/>
      <c r="I12" s="16"/>
      <c r="J12" s="17"/>
    </row>
    <row r="13" spans="2:10" ht="15.75" customHeight="1" x14ac:dyDescent="0.25">
      <c r="B13" s="303">
        <v>3</v>
      </c>
      <c r="C13" s="309" t="s">
        <v>33</v>
      </c>
      <c r="D13" s="11" t="s">
        <v>35</v>
      </c>
      <c r="E13" s="11"/>
      <c r="F13" s="11"/>
      <c r="G13" s="11"/>
      <c r="H13" s="11"/>
      <c r="I13" s="11"/>
      <c r="J13" s="12"/>
    </row>
    <row r="14" spans="2:10" ht="15.75" customHeight="1" x14ac:dyDescent="0.25">
      <c r="B14" s="304"/>
      <c r="C14" s="280"/>
      <c r="D14" s="13" t="s">
        <v>36</v>
      </c>
      <c r="E14" s="14"/>
      <c r="F14" s="14"/>
      <c r="G14" s="14"/>
      <c r="H14" s="14"/>
      <c r="I14" s="14"/>
      <c r="J14" s="15"/>
    </row>
    <row r="15" spans="2:10" ht="15.75" customHeight="1" x14ac:dyDescent="0.25">
      <c r="B15" s="293"/>
      <c r="C15" s="281"/>
      <c r="D15" s="16" t="s">
        <v>37</v>
      </c>
      <c r="E15" s="16"/>
      <c r="F15" s="16"/>
      <c r="G15" s="16"/>
      <c r="H15" s="16"/>
      <c r="I15" s="16"/>
      <c r="J15" s="17"/>
    </row>
    <row r="16" spans="2:10" ht="15.75" customHeight="1" x14ac:dyDescent="0.25">
      <c r="B16" s="303">
        <v>4</v>
      </c>
      <c r="C16" s="305" t="s">
        <v>40</v>
      </c>
      <c r="D16" s="11" t="s">
        <v>41</v>
      </c>
      <c r="E16" s="11"/>
      <c r="F16" s="11"/>
      <c r="G16" s="11"/>
      <c r="H16" s="11"/>
      <c r="I16" s="11"/>
      <c r="J16" s="12"/>
    </row>
    <row r="17" spans="2:10" ht="15.75" customHeight="1" x14ac:dyDescent="0.25">
      <c r="B17" s="304"/>
      <c r="C17" s="280"/>
      <c r="D17" s="13" t="s">
        <v>42</v>
      </c>
      <c r="E17" s="14"/>
      <c r="F17" s="14"/>
      <c r="G17" s="14"/>
      <c r="H17" s="14"/>
      <c r="I17" s="14"/>
      <c r="J17" s="15"/>
    </row>
    <row r="18" spans="2:10" ht="15.75" customHeight="1" x14ac:dyDescent="0.25">
      <c r="B18" s="304"/>
      <c r="C18" s="280"/>
      <c r="D18" s="13" t="s">
        <v>43</v>
      </c>
      <c r="E18" s="14"/>
      <c r="F18" s="14"/>
      <c r="G18" s="14"/>
      <c r="H18" s="14"/>
      <c r="I18" s="14"/>
      <c r="J18" s="15"/>
    </row>
    <row r="19" spans="2:10" ht="15.75" customHeight="1" x14ac:dyDescent="0.25">
      <c r="B19" s="293"/>
      <c r="C19" s="281"/>
      <c r="D19" s="16" t="s">
        <v>44</v>
      </c>
      <c r="E19" s="16"/>
      <c r="F19" s="16"/>
      <c r="G19" s="16"/>
      <c r="H19" s="16"/>
      <c r="I19" s="16"/>
      <c r="J19" s="17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16:B19"/>
    <mergeCell ref="C16:C19"/>
    <mergeCell ref="D3:J3"/>
    <mergeCell ref="B4:B8"/>
    <mergeCell ref="C4:C8"/>
    <mergeCell ref="B9:B12"/>
    <mergeCell ref="C9:C12"/>
    <mergeCell ref="B13:B15"/>
    <mergeCell ref="C13:C1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0"/>
  <sheetViews>
    <sheetView showGridLines="0" workbookViewId="0"/>
  </sheetViews>
  <sheetFormatPr baseColWidth="10" defaultColWidth="14.42578125" defaultRowHeight="15" customHeight="1" x14ac:dyDescent="0.25"/>
  <cols>
    <col min="1" max="1" width="10" customWidth="1"/>
    <col min="2" max="2" width="16.7109375" customWidth="1"/>
    <col min="3" max="3" width="11.7109375" customWidth="1"/>
    <col min="4" max="4" width="18.7109375" customWidth="1"/>
    <col min="5" max="5" width="11.7109375" customWidth="1"/>
    <col min="6" max="6" width="12" customWidth="1"/>
    <col min="7" max="8" width="16.7109375" customWidth="1"/>
  </cols>
  <sheetData>
    <row r="1" spans="2:8" ht="27" customHeight="1" x14ac:dyDescent="0.25">
      <c r="B1" s="310" t="s">
        <v>58</v>
      </c>
      <c r="C1" s="288"/>
      <c r="D1" s="288"/>
      <c r="E1" s="288"/>
      <c r="F1" s="288"/>
      <c r="G1" s="288"/>
      <c r="H1" s="288"/>
    </row>
    <row r="3" spans="2:8" ht="36" customHeight="1" x14ac:dyDescent="0.25">
      <c r="B3" s="32" t="s">
        <v>59</v>
      </c>
      <c r="C3" s="32" t="s">
        <v>60</v>
      </c>
      <c r="D3" s="32" t="s">
        <v>61</v>
      </c>
      <c r="E3" s="32" t="s">
        <v>60</v>
      </c>
      <c r="F3" s="32" t="s">
        <v>62</v>
      </c>
      <c r="G3" s="34" t="s">
        <v>63</v>
      </c>
      <c r="H3" s="35" t="s">
        <v>64</v>
      </c>
    </row>
    <row r="4" spans="2:8" ht="21" customHeight="1" x14ac:dyDescent="0.25">
      <c r="B4" s="37" t="s">
        <v>65</v>
      </c>
      <c r="C4" s="38">
        <v>4</v>
      </c>
      <c r="D4" s="38" t="s">
        <v>67</v>
      </c>
      <c r="E4" s="38">
        <v>3</v>
      </c>
      <c r="F4" s="38">
        <v>12</v>
      </c>
      <c r="G4" s="40" t="s">
        <v>68</v>
      </c>
      <c r="H4" s="41">
        <v>4</v>
      </c>
    </row>
    <row r="5" spans="2:8" ht="21" customHeight="1" x14ac:dyDescent="0.25">
      <c r="B5" s="37" t="s">
        <v>65</v>
      </c>
      <c r="C5" s="38">
        <v>4</v>
      </c>
      <c r="D5" s="38" t="s">
        <v>72</v>
      </c>
      <c r="E5" s="38">
        <v>2</v>
      </c>
      <c r="F5" s="38">
        <v>8</v>
      </c>
      <c r="G5" s="43" t="s">
        <v>75</v>
      </c>
      <c r="H5" s="41">
        <v>3</v>
      </c>
    </row>
    <row r="6" spans="2:8" ht="21" customHeight="1" x14ac:dyDescent="0.25">
      <c r="B6" s="37" t="s">
        <v>65</v>
      </c>
      <c r="C6" s="38">
        <v>4</v>
      </c>
      <c r="D6" s="38" t="s">
        <v>77</v>
      </c>
      <c r="E6" s="38">
        <v>1</v>
      </c>
      <c r="F6" s="38">
        <v>4</v>
      </c>
      <c r="G6" s="44" t="s">
        <v>78</v>
      </c>
      <c r="H6" s="41">
        <v>2</v>
      </c>
    </row>
    <row r="7" spans="2:8" ht="21" customHeight="1" x14ac:dyDescent="0.25">
      <c r="B7" s="45" t="s">
        <v>79</v>
      </c>
      <c r="C7" s="38">
        <v>3</v>
      </c>
      <c r="D7" s="38" t="s">
        <v>67</v>
      </c>
      <c r="E7" s="38">
        <v>3</v>
      </c>
      <c r="F7" s="38">
        <v>9</v>
      </c>
      <c r="G7" s="40" t="s">
        <v>68</v>
      </c>
      <c r="H7" s="41">
        <v>4</v>
      </c>
    </row>
    <row r="8" spans="2:8" ht="21" customHeight="1" x14ac:dyDescent="0.25">
      <c r="B8" s="45" t="s">
        <v>79</v>
      </c>
      <c r="C8" s="38">
        <v>3</v>
      </c>
      <c r="D8" s="38" t="s">
        <v>72</v>
      </c>
      <c r="E8" s="38">
        <v>2</v>
      </c>
      <c r="F8" s="38">
        <v>6</v>
      </c>
      <c r="G8" s="43" t="s">
        <v>75</v>
      </c>
      <c r="H8" s="41">
        <v>3</v>
      </c>
    </row>
    <row r="9" spans="2:8" ht="21" customHeight="1" x14ac:dyDescent="0.25">
      <c r="B9" s="45" t="s">
        <v>79</v>
      </c>
      <c r="C9" s="38">
        <v>3</v>
      </c>
      <c r="D9" s="38" t="s">
        <v>77</v>
      </c>
      <c r="E9" s="38">
        <v>1</v>
      </c>
      <c r="F9" s="38">
        <v>3</v>
      </c>
      <c r="G9" s="44" t="s">
        <v>78</v>
      </c>
      <c r="H9" s="41">
        <v>2</v>
      </c>
    </row>
    <row r="10" spans="2:8" ht="21" customHeight="1" x14ac:dyDescent="0.25">
      <c r="B10" s="47" t="s">
        <v>86</v>
      </c>
      <c r="C10" s="38">
        <v>2</v>
      </c>
      <c r="D10" s="38" t="s">
        <v>67</v>
      </c>
      <c r="E10" s="38">
        <v>3</v>
      </c>
      <c r="F10" s="38">
        <v>6</v>
      </c>
      <c r="G10" s="43" t="s">
        <v>75</v>
      </c>
      <c r="H10" s="41">
        <v>3</v>
      </c>
    </row>
    <row r="11" spans="2:8" ht="21" customHeight="1" x14ac:dyDescent="0.25">
      <c r="B11" s="47" t="s">
        <v>86</v>
      </c>
      <c r="C11" s="38">
        <v>2</v>
      </c>
      <c r="D11" s="38" t="s">
        <v>72</v>
      </c>
      <c r="E11" s="38">
        <v>2</v>
      </c>
      <c r="F11" s="38">
        <v>4</v>
      </c>
      <c r="G11" s="44" t="s">
        <v>78</v>
      </c>
      <c r="H11" s="41">
        <v>2</v>
      </c>
    </row>
    <row r="12" spans="2:8" ht="21" customHeight="1" x14ac:dyDescent="0.25">
      <c r="B12" s="47" t="s">
        <v>86</v>
      </c>
      <c r="C12" s="38">
        <v>2</v>
      </c>
      <c r="D12" s="38" t="s">
        <v>77</v>
      </c>
      <c r="E12" s="38">
        <v>1</v>
      </c>
      <c r="F12" s="38">
        <v>2</v>
      </c>
      <c r="G12" s="44" t="s">
        <v>78</v>
      </c>
      <c r="H12" s="41">
        <v>2</v>
      </c>
    </row>
    <row r="13" spans="2:8" ht="21" customHeight="1" x14ac:dyDescent="0.25">
      <c r="B13" s="38" t="s">
        <v>92</v>
      </c>
      <c r="C13" s="38">
        <v>1</v>
      </c>
      <c r="D13" s="38" t="s">
        <v>93</v>
      </c>
      <c r="E13" s="38"/>
      <c r="F13" s="38">
        <v>1</v>
      </c>
      <c r="G13" s="49" t="s">
        <v>92</v>
      </c>
      <c r="H13" s="41">
        <v>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H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00"/>
  <sheetViews>
    <sheetView showGridLines="0" workbookViewId="0"/>
  </sheetViews>
  <sheetFormatPr baseColWidth="10" defaultColWidth="14.42578125" defaultRowHeight="15" customHeight="1" x14ac:dyDescent="0.25"/>
  <cols>
    <col min="1" max="1" width="10" customWidth="1"/>
    <col min="2" max="2" width="25.7109375" customWidth="1"/>
    <col min="3" max="3" width="13.7109375" customWidth="1"/>
    <col min="4" max="4" width="51" customWidth="1"/>
    <col min="5" max="6" width="10" customWidth="1"/>
  </cols>
  <sheetData>
    <row r="3" spans="2:4" ht="45" customHeight="1" x14ac:dyDescent="0.25">
      <c r="B3" s="311" t="s">
        <v>63</v>
      </c>
      <c r="C3" s="297"/>
      <c r="D3" s="298"/>
    </row>
    <row r="4" spans="2:4" ht="45" customHeight="1" x14ac:dyDescent="0.25">
      <c r="B4" s="50" t="s">
        <v>25</v>
      </c>
      <c r="C4" s="50">
        <v>4</v>
      </c>
      <c r="D4" s="51" t="s">
        <v>107</v>
      </c>
    </row>
    <row r="5" spans="2:4" ht="45" customHeight="1" x14ac:dyDescent="0.25">
      <c r="B5" s="52" t="s">
        <v>109</v>
      </c>
      <c r="C5" s="52">
        <v>3</v>
      </c>
      <c r="D5" s="51" t="s">
        <v>112</v>
      </c>
    </row>
    <row r="6" spans="2:4" ht="45" customHeight="1" x14ac:dyDescent="0.25">
      <c r="B6" s="53" t="s">
        <v>40</v>
      </c>
      <c r="C6" s="53">
        <v>2</v>
      </c>
      <c r="D6" s="51" t="s">
        <v>117</v>
      </c>
    </row>
    <row r="7" spans="2:4" ht="45" customHeight="1" x14ac:dyDescent="0.25">
      <c r="B7" s="54" t="s">
        <v>92</v>
      </c>
      <c r="C7" s="54">
        <v>1</v>
      </c>
      <c r="D7" s="51" t="s">
        <v>119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3:D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>
      <selection activeCell="F17" sqref="F17"/>
    </sheetView>
  </sheetViews>
  <sheetFormatPr baseColWidth="10" defaultColWidth="14.42578125" defaultRowHeight="15" customHeight="1" x14ac:dyDescent="0.25"/>
  <cols>
    <col min="1" max="1" width="10" customWidth="1"/>
    <col min="2" max="2" width="24.7109375" customWidth="1"/>
    <col min="3" max="3" width="24.85546875" customWidth="1"/>
    <col min="4" max="5" width="16.7109375" customWidth="1"/>
    <col min="6" max="6" width="10" customWidth="1"/>
  </cols>
  <sheetData>
    <row r="2" spans="2:5" ht="45" customHeight="1" x14ac:dyDescent="0.25">
      <c r="B2" s="315" t="s">
        <v>103</v>
      </c>
      <c r="C2" s="297"/>
      <c r="D2" s="297"/>
      <c r="E2" s="298"/>
    </row>
    <row r="3" spans="2:5" ht="24" customHeight="1" x14ac:dyDescent="0.25">
      <c r="B3" s="316" t="s">
        <v>104</v>
      </c>
      <c r="C3" s="292"/>
      <c r="D3" s="316" t="s">
        <v>8</v>
      </c>
      <c r="E3" s="292"/>
    </row>
    <row r="4" spans="2:5" ht="24.75" customHeight="1" x14ac:dyDescent="0.25">
      <c r="B4" s="293"/>
      <c r="C4" s="294"/>
      <c r="D4" s="293"/>
      <c r="E4" s="294"/>
    </row>
    <row r="5" spans="2:5" ht="42" customHeight="1" x14ac:dyDescent="0.25">
      <c r="B5" s="317" t="s">
        <v>15</v>
      </c>
      <c r="C5" s="298"/>
      <c r="D5" s="313" t="s">
        <v>110</v>
      </c>
      <c r="E5" s="298"/>
    </row>
    <row r="6" spans="2:5" ht="42" customHeight="1" x14ac:dyDescent="0.25">
      <c r="B6" s="318" t="s">
        <v>25</v>
      </c>
      <c r="C6" s="298"/>
      <c r="D6" s="313" t="s">
        <v>118</v>
      </c>
      <c r="E6" s="298"/>
    </row>
    <row r="7" spans="2:5" ht="42" customHeight="1" x14ac:dyDescent="0.25">
      <c r="B7" s="312" t="s">
        <v>33</v>
      </c>
      <c r="C7" s="298"/>
      <c r="D7" s="313" t="s">
        <v>121</v>
      </c>
      <c r="E7" s="298"/>
    </row>
    <row r="8" spans="2:5" ht="42" customHeight="1" x14ac:dyDescent="0.25">
      <c r="B8" s="314" t="s">
        <v>40</v>
      </c>
      <c r="C8" s="298"/>
      <c r="D8" s="313" t="s">
        <v>124</v>
      </c>
      <c r="E8" s="29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B7:C7"/>
    <mergeCell ref="D7:E7"/>
    <mergeCell ref="B8:C8"/>
    <mergeCell ref="D8:E8"/>
    <mergeCell ref="B2:E2"/>
    <mergeCell ref="B3:C4"/>
    <mergeCell ref="D3:E4"/>
    <mergeCell ref="B5:C5"/>
    <mergeCell ref="D5:E5"/>
    <mergeCell ref="B6:C6"/>
    <mergeCell ref="D6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Matriz de riesgos</vt:lpstr>
      <vt:lpstr>Valoracion Riesgo</vt:lpstr>
      <vt:lpstr>Riesgo Inherente</vt:lpstr>
      <vt:lpstr>Controles</vt:lpstr>
      <vt:lpstr>Eficacia del control</vt:lpstr>
      <vt:lpstr>Riesgo residual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Magnolia Lesmes Parra</dc:creator>
  <cp:lastModifiedBy>Sandra Magnolia Lesmes Parra</cp:lastModifiedBy>
  <dcterms:created xsi:type="dcterms:W3CDTF">2020-01-20T16:10:37Z</dcterms:created>
  <dcterms:modified xsi:type="dcterms:W3CDTF">2020-03-09T19:21:22Z</dcterms:modified>
</cp:coreProperties>
</file>