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Desktop\Teletrabajo 13\"/>
    </mc:Choice>
  </mc:AlternateContent>
  <bookViews>
    <workbookView xWindow="0" yWindow="0" windowWidth="13050" windowHeight="645" activeTab="1"/>
  </bookViews>
  <sheets>
    <sheet name="LISTAS" sheetId="1" r:id="rId1"/>
    <sheet name="Nueva Matriz R&amp;O Corporativa TT" sheetId="2" r:id="rId2"/>
  </sheets>
  <definedNames>
    <definedName name="NATURALEZA">LISTAS!$L$41:$L$42</definedName>
    <definedName name="OPORTUNIDAD">LISTAS!$I$37:$I$41</definedName>
    <definedName name="OPORTUNIDADT">LISTAS!$R$37:$R$40</definedName>
    <definedName name="RIESGO">LISTAS!$H$37:$H$41</definedName>
    <definedName name="RIESGOT">LISTAS!$Q$37:$Q$40</definedName>
    <definedName name="Z_4999FCEB_524C_4570_B758_809A69D598BB_.wvu.FilterData" localSheetId="1" hidden="1">'Nueva Matriz R&amp;O Corporativa TT'!$A$6:$AN$42</definedName>
    <definedName name="Z_A126E35B_7461_41B8_9908_1AC1D8371765_.wvu.FilterData" localSheetId="1" hidden="1">'Nueva Matriz R&amp;O Corporativa TT'!$A$6:$AN$42</definedName>
    <definedName name="Z_F349425F_F249_4110_899B_5D09CD851A2A_.wvu.FilterData" localSheetId="1" hidden="1">'Nueva Matriz R&amp;O Corporativa TT'!$A$6:$AN$42</definedName>
    <definedName name="Z_F867F841_93F8_46CE_9780_4F3DC755D588_.wvu.FilterData" localSheetId="1" hidden="1">'Nueva Matriz R&amp;O Corporativa TT'!$A$6:$AN$42</definedName>
  </definedNames>
  <calcPr calcId="162913"/>
  <customWorkbookViews>
    <customWorkbookView name="Filtro 4" guid="{F349425F-F249-4110-899B-5D09CD851A2A}" maximized="1" windowWidth="0" windowHeight="0" activeSheetId="0"/>
    <customWorkbookView name="Filtro 1" guid="{A126E35B-7461-41B8-9908-1AC1D8371765}" maximized="1" windowWidth="0" windowHeight="0" activeSheetId="0"/>
    <customWorkbookView name="Filtro 2" guid="{F867F841-93F8-46CE-9780-4F3DC755D588}" maximized="1" windowWidth="0" windowHeight="0" activeSheetId="0"/>
    <customWorkbookView name="Filtro 3" guid="{4999FCEB-524C-4570-B758-809A69D598BB}" maximized="1" windowWidth="0" windowHeight="0" activeSheetId="0"/>
  </customWorkbookViews>
  <extLst>
    <ext uri="GoogleSheetsCustomDataVersion1">
      <go:sheetsCustomData xmlns:go="http://customooxmlschemas.google.com/" r:id="rId21" roundtripDataSignature="AMtx7miQwjMO6rNpTkz6j51euBGj0SnC3A=="/>
    </ext>
  </extLst>
</workbook>
</file>

<file path=xl/calcChain.xml><?xml version="1.0" encoding="utf-8"?>
<calcChain xmlns="http://schemas.openxmlformats.org/spreadsheetml/2006/main">
  <c r="Y56" i="2" l="1"/>
  <c r="V56" i="2"/>
  <c r="Q56" i="2"/>
  <c r="R56" i="2" s="1"/>
  <c r="N56" i="2"/>
  <c r="Y55" i="2"/>
  <c r="V55" i="2"/>
  <c r="Q55" i="2"/>
  <c r="R55" i="2" s="1"/>
  <c r="N55" i="2"/>
  <c r="O55" i="2" s="1"/>
  <c r="J55" i="2"/>
  <c r="Y54" i="2"/>
  <c r="V54" i="2"/>
  <c r="Q54" i="2"/>
  <c r="R54" i="2" s="1"/>
  <c r="N54" i="2"/>
  <c r="O54" i="2" s="1"/>
  <c r="J54" i="2"/>
  <c r="Y53" i="2"/>
  <c r="V53" i="2"/>
  <c r="Q53" i="2"/>
  <c r="N53" i="2"/>
  <c r="O53" i="2" s="1"/>
  <c r="J53" i="2"/>
  <c r="Y52" i="2"/>
  <c r="V52" i="2"/>
  <c r="Q52" i="2"/>
  <c r="N52" i="2"/>
  <c r="O52" i="2" s="1"/>
  <c r="J52" i="2"/>
  <c r="Y51" i="2"/>
  <c r="V51" i="2"/>
  <c r="Q51" i="2"/>
  <c r="R51" i="2" s="1"/>
  <c r="N51" i="2"/>
  <c r="O51" i="2" s="1"/>
  <c r="J51" i="2"/>
  <c r="Y50" i="2"/>
  <c r="V50" i="2"/>
  <c r="Q50" i="2"/>
  <c r="R50" i="2" s="1"/>
  <c r="N50" i="2"/>
  <c r="O50" i="2" s="1"/>
  <c r="J50" i="2"/>
  <c r="Y49" i="2"/>
  <c r="V49" i="2"/>
  <c r="Q49" i="2"/>
  <c r="R49" i="2" s="1"/>
  <c r="N49" i="2"/>
  <c r="J49" i="2"/>
  <c r="Y48" i="2"/>
  <c r="V48" i="2"/>
  <c r="Q48" i="2"/>
  <c r="R48" i="2" s="1"/>
  <c r="N48" i="2"/>
  <c r="Y47" i="2"/>
  <c r="V47" i="2"/>
  <c r="Q47" i="2"/>
  <c r="R47" i="2" s="1"/>
  <c r="N47" i="2"/>
  <c r="O47" i="2" s="1"/>
  <c r="Y46" i="2"/>
  <c r="V46" i="2"/>
  <c r="Q46" i="2"/>
  <c r="N46" i="2"/>
  <c r="O46" i="2" s="1"/>
  <c r="Y45" i="2"/>
  <c r="V45" i="2"/>
  <c r="Q45" i="2"/>
  <c r="R45" i="2" s="1"/>
  <c r="N45" i="2"/>
  <c r="O45" i="2" s="1"/>
  <c r="Y43" i="2"/>
  <c r="V43" i="2"/>
  <c r="Q43" i="2"/>
  <c r="R43" i="2" s="1"/>
  <c r="N43" i="2"/>
  <c r="Y40" i="2"/>
  <c r="V40" i="2"/>
  <c r="Q40" i="2"/>
  <c r="R40" i="2" s="1"/>
  <c r="N40" i="2"/>
  <c r="O40" i="2" s="1"/>
  <c r="Y39" i="2"/>
  <c r="V39" i="2"/>
  <c r="Q39" i="2"/>
  <c r="R39" i="2" s="1"/>
  <c r="N39" i="2"/>
  <c r="Y38" i="2"/>
  <c r="V38" i="2"/>
  <c r="Q38" i="2"/>
  <c r="R38" i="2" s="1"/>
  <c r="N38" i="2"/>
  <c r="Y37" i="2"/>
  <c r="V37" i="2"/>
  <c r="Q37" i="2"/>
  <c r="R37" i="2" s="1"/>
  <c r="N37" i="2"/>
  <c r="O37" i="2" s="1"/>
  <c r="Y36" i="2"/>
  <c r="V36" i="2"/>
  <c r="Q36" i="2"/>
  <c r="R36" i="2" s="1"/>
  <c r="N36" i="2"/>
  <c r="O36" i="2" s="1"/>
  <c r="Y35" i="2"/>
  <c r="V35" i="2"/>
  <c r="Q35" i="2"/>
  <c r="R35" i="2" s="1"/>
  <c r="N35" i="2"/>
  <c r="O35" i="2" s="1"/>
  <c r="Y34" i="2"/>
  <c r="V34" i="2"/>
  <c r="Q34" i="2"/>
  <c r="R34" i="2" s="1"/>
  <c r="N34" i="2"/>
  <c r="O34" i="2" s="1"/>
  <c r="Y33" i="2"/>
  <c r="V33" i="2"/>
  <c r="Q33" i="2"/>
  <c r="R33" i="2" s="1"/>
  <c r="N33" i="2"/>
  <c r="Y32" i="2"/>
  <c r="V32" i="2"/>
  <c r="Q32" i="2"/>
  <c r="R32" i="2" s="1"/>
  <c r="N32" i="2"/>
  <c r="O32" i="2" s="1"/>
  <c r="Y31" i="2"/>
  <c r="V31" i="2"/>
  <c r="Q31" i="2"/>
  <c r="R31" i="2" s="1"/>
  <c r="N31" i="2"/>
  <c r="Y30" i="2"/>
  <c r="V30" i="2"/>
  <c r="Q30" i="2"/>
  <c r="R30" i="2" s="1"/>
  <c r="N30" i="2"/>
  <c r="O30" i="2" s="1"/>
  <c r="Y29" i="2"/>
  <c r="V29" i="2"/>
  <c r="Q29" i="2"/>
  <c r="R29" i="2" s="1"/>
  <c r="N29" i="2"/>
  <c r="O29" i="2" s="1"/>
  <c r="Y28" i="2"/>
  <c r="V28" i="2"/>
  <c r="Q28" i="2"/>
  <c r="R28" i="2" s="1"/>
  <c r="N28" i="2"/>
  <c r="O28" i="2" s="1"/>
  <c r="Y27" i="2"/>
  <c r="V27" i="2"/>
  <c r="Q27" i="2"/>
  <c r="R27" i="2" s="1"/>
  <c r="N27" i="2"/>
  <c r="Y26" i="2"/>
  <c r="V26" i="2"/>
  <c r="Q26" i="2"/>
  <c r="R26" i="2" s="1"/>
  <c r="N26" i="2"/>
  <c r="O26" i="2" s="1"/>
  <c r="Y25" i="2"/>
  <c r="V25" i="2"/>
  <c r="Q25" i="2"/>
  <c r="R25" i="2" s="1"/>
  <c r="N25" i="2"/>
  <c r="O25" i="2" s="1"/>
  <c r="Y24" i="2"/>
  <c r="V24" i="2"/>
  <c r="Q24" i="2"/>
  <c r="R24" i="2" s="1"/>
  <c r="N24" i="2"/>
  <c r="O24" i="2" s="1"/>
  <c r="Y23" i="2"/>
  <c r="V23" i="2"/>
  <c r="Q23" i="2"/>
  <c r="R23" i="2" s="1"/>
  <c r="N23" i="2"/>
  <c r="Y22" i="2"/>
  <c r="V22" i="2"/>
  <c r="Q22" i="2"/>
  <c r="R22" i="2" s="1"/>
  <c r="O22" i="2"/>
  <c r="Y21" i="2"/>
  <c r="V21" i="2"/>
  <c r="Q21" i="2"/>
  <c r="R21" i="2" s="1"/>
  <c r="N21" i="2"/>
  <c r="O21" i="2" s="1"/>
  <c r="Y20" i="2"/>
  <c r="V20" i="2"/>
  <c r="Q20" i="2"/>
  <c r="R20" i="2" s="1"/>
  <c r="N20" i="2"/>
  <c r="Y19" i="2"/>
  <c r="V19" i="2"/>
  <c r="Q19" i="2"/>
  <c r="R19" i="2" s="1"/>
  <c r="N19" i="2"/>
  <c r="O19" i="2" s="1"/>
  <c r="Y18" i="2"/>
  <c r="V18" i="2"/>
  <c r="Q18" i="2"/>
  <c r="R18" i="2" s="1"/>
  <c r="N18" i="2"/>
  <c r="Y17" i="2"/>
  <c r="V17" i="2"/>
  <c r="Q17" i="2"/>
  <c r="R17" i="2" s="1"/>
  <c r="N17" i="2"/>
  <c r="Y16" i="2"/>
  <c r="V16" i="2"/>
  <c r="Q16" i="2"/>
  <c r="R16" i="2" s="1"/>
  <c r="N16" i="2"/>
  <c r="O16" i="2" s="1"/>
  <c r="Y15" i="2"/>
  <c r="V15" i="2"/>
  <c r="Q15" i="2"/>
  <c r="R15" i="2" s="1"/>
  <c r="N15" i="2"/>
  <c r="O15" i="2" s="1"/>
  <c r="Y14" i="2"/>
  <c r="V14" i="2"/>
  <c r="Y13" i="2"/>
  <c r="V13" i="2"/>
  <c r="Q13" i="2"/>
  <c r="R13" i="2" s="1"/>
  <c r="N13" i="2"/>
  <c r="O13" i="2" s="1"/>
  <c r="Y12" i="2"/>
  <c r="V12" i="2"/>
  <c r="Q12" i="2"/>
  <c r="R12" i="2" s="1"/>
  <c r="N12" i="2"/>
  <c r="O12" i="2" s="1"/>
  <c r="Y11" i="2"/>
  <c r="V11" i="2"/>
  <c r="Q11" i="2"/>
  <c r="R11" i="2" s="1"/>
  <c r="N11" i="2"/>
  <c r="O11" i="2" s="1"/>
  <c r="Y10" i="2"/>
  <c r="V10" i="2"/>
  <c r="Q10" i="2"/>
  <c r="N10" i="2"/>
  <c r="O10" i="2" s="1"/>
  <c r="Y9" i="2"/>
  <c r="V9" i="2"/>
  <c r="Q9" i="2"/>
  <c r="R9" i="2" s="1"/>
  <c r="N9" i="2"/>
  <c r="O9" i="2" s="1"/>
  <c r="Y8" i="2"/>
  <c r="V8" i="2"/>
  <c r="Q8" i="2"/>
  <c r="R8" i="2" s="1"/>
  <c r="N8" i="2"/>
  <c r="O8" i="2" s="1"/>
  <c r="Y7" i="2"/>
  <c r="V7" i="2"/>
  <c r="AH7" i="2" s="1"/>
  <c r="AG7" i="2" s="1"/>
  <c r="Q7" i="2"/>
  <c r="R7" i="2" s="1"/>
  <c r="N7" i="2"/>
  <c r="S54" i="2" l="1"/>
  <c r="AH21" i="2"/>
  <c r="AG21" i="2" s="1"/>
  <c r="S48" i="2"/>
  <c r="S7" i="2"/>
  <c r="AH37" i="2"/>
  <c r="AG37" i="2" s="1"/>
  <c r="S56" i="2"/>
  <c r="AH10" i="2"/>
  <c r="AG10" i="2" s="1"/>
  <c r="S17" i="2"/>
  <c r="S46" i="2"/>
  <c r="AH15" i="2"/>
  <c r="AG15" i="2" s="1"/>
  <c r="AD9" i="2"/>
  <c r="AF9" i="2" s="1"/>
  <c r="S18" i="2"/>
  <c r="S39" i="2"/>
  <c r="AD21" i="2"/>
  <c r="AF21" i="2" s="1"/>
  <c r="AH22" i="2"/>
  <c r="AG22" i="2" s="1"/>
  <c r="AH35" i="2"/>
  <c r="AG35" i="2" s="1"/>
  <c r="S49" i="2"/>
  <c r="AD35" i="2"/>
  <c r="AE35" i="2" s="1"/>
  <c r="S43" i="2"/>
  <c r="S8" i="2"/>
  <c r="AH25" i="2"/>
  <c r="AG25" i="2" s="1"/>
  <c r="S21" i="2"/>
  <c r="S52" i="2"/>
  <c r="S36" i="2"/>
  <c r="O43" i="2"/>
  <c r="AD43" i="2" s="1"/>
  <c r="O17" i="2"/>
  <c r="AD17" i="2" s="1"/>
  <c r="S34" i="2"/>
  <c r="O39" i="2"/>
  <c r="AD39" i="2" s="1"/>
  <c r="AH9" i="2"/>
  <c r="AG9" i="2" s="1"/>
  <c r="S20" i="2"/>
  <c r="AH24" i="2"/>
  <c r="AG24" i="2" s="1"/>
  <c r="S29" i="2"/>
  <c r="S53" i="2"/>
  <c r="S37" i="2"/>
  <c r="S13" i="2"/>
  <c r="S23" i="2"/>
  <c r="S33" i="2"/>
  <c r="S50" i="2"/>
  <c r="O23" i="2"/>
  <c r="AH23" i="2" s="1"/>
  <c r="AG23" i="2" s="1"/>
  <c r="O33" i="2"/>
  <c r="AH33" i="2" s="1"/>
  <c r="AG33" i="2" s="1"/>
  <c r="AD29" i="2"/>
  <c r="AE29" i="2" s="1"/>
  <c r="AH29" i="2"/>
  <c r="AG29" i="2" s="1"/>
  <c r="O18" i="2"/>
  <c r="AD18" i="2" s="1"/>
  <c r="AF18" i="2" s="1"/>
  <c r="O20" i="2"/>
  <c r="AH20" i="2" s="1"/>
  <c r="AG20" i="2" s="1"/>
  <c r="AD30" i="2"/>
  <c r="AF30" i="2" s="1"/>
  <c r="AH36" i="2"/>
  <c r="AG36" i="2" s="1"/>
  <c r="O48" i="2"/>
  <c r="AH48" i="2" s="1"/>
  <c r="AG48" i="2" s="1"/>
  <c r="S51" i="2"/>
  <c r="AH54" i="2"/>
  <c r="AG54" i="2" s="1"/>
  <c r="S11" i="2"/>
  <c r="S35" i="2"/>
  <c r="AD22" i="2"/>
  <c r="AF22" i="2" s="1"/>
  <c r="AD55" i="2"/>
  <c r="AE55" i="2" s="1"/>
  <c r="S27" i="2"/>
  <c r="S31" i="2"/>
  <c r="R46" i="2"/>
  <c r="R53" i="2"/>
  <c r="S25" i="2"/>
  <c r="O27" i="2"/>
  <c r="AH27" i="2" s="1"/>
  <c r="AG27" i="2" s="1"/>
  <c r="O31" i="2"/>
  <c r="AH31" i="2" s="1"/>
  <c r="AG31" i="2" s="1"/>
  <c r="AD25" i="2"/>
  <c r="AF25" i="2" s="1"/>
  <c r="AH50" i="2"/>
  <c r="AG50" i="2" s="1"/>
  <c r="AD7" i="2"/>
  <c r="AF7" i="2" s="1"/>
  <c r="S10" i="2"/>
  <c r="O49" i="2"/>
  <c r="AH49" i="2" s="1"/>
  <c r="AG49" i="2" s="1"/>
  <c r="AD50" i="2"/>
  <c r="AE50" i="2" s="1"/>
  <c r="R52" i="2"/>
  <c r="AD36" i="2"/>
  <c r="AF36" i="2" s="1"/>
  <c r="S45" i="2"/>
  <c r="AH45" i="2"/>
  <c r="AG45" i="2" s="1"/>
  <c r="AD52" i="2"/>
  <c r="AF52" i="2" s="1"/>
  <c r="AH8" i="2"/>
  <c r="AG8" i="2" s="1"/>
  <c r="AD8" i="2"/>
  <c r="S16" i="2"/>
  <c r="S30" i="2"/>
  <c r="S40" i="2"/>
  <c r="AH46" i="2"/>
  <c r="AG46" i="2" s="1"/>
  <c r="AD46" i="2"/>
  <c r="R10" i="2"/>
  <c r="AH16" i="2"/>
  <c r="AG16" i="2" s="1"/>
  <c r="AD16" i="2"/>
  <c r="S26" i="2"/>
  <c r="AH30" i="2"/>
  <c r="AG30" i="2" s="1"/>
  <c r="AD40" i="2"/>
  <c r="S12" i="2"/>
  <c r="S15" i="2"/>
  <c r="S22" i="2"/>
  <c r="AD45" i="2"/>
  <c r="AD10" i="2"/>
  <c r="AH12" i="2"/>
  <c r="AG12" i="2" s="1"/>
  <c r="AD12" i="2"/>
  <c r="AD37" i="2"/>
  <c r="AD51" i="2"/>
  <c r="AH51" i="2"/>
  <c r="AG51" i="2" s="1"/>
  <c r="AH53" i="2"/>
  <c r="AG53" i="2" s="1"/>
  <c r="AD53" i="2"/>
  <c r="AD14" i="2"/>
  <c r="AH14" i="2"/>
  <c r="AG14" i="2" s="1"/>
  <c r="AD15" i="2"/>
  <c r="S32" i="2"/>
  <c r="S47" i="2"/>
  <c r="AD24" i="2"/>
  <c r="S28" i="2"/>
  <c r="AH32" i="2"/>
  <c r="AG32" i="2" s="1"/>
  <c r="S38" i="2"/>
  <c r="O38" i="2"/>
  <c r="AH47" i="2"/>
  <c r="AG47" i="2" s="1"/>
  <c r="AH55" i="2"/>
  <c r="AG55" i="2" s="1"/>
  <c r="S9" i="2"/>
  <c r="AD28" i="2"/>
  <c r="S19" i="2"/>
  <c r="S24" i="2"/>
  <c r="AH34" i="2"/>
  <c r="AG34" i="2" s="1"/>
  <c r="AD34" i="2"/>
  <c r="AH19" i="2"/>
  <c r="AG19" i="2" s="1"/>
  <c r="AH11" i="2"/>
  <c r="AG11" i="2" s="1"/>
  <c r="AH13" i="2"/>
  <c r="AG13" i="2" s="1"/>
  <c r="AD26" i="2"/>
  <c r="AH26" i="2"/>
  <c r="AG26" i="2" s="1"/>
  <c r="O56" i="2"/>
  <c r="AH56" i="2" s="1"/>
  <c r="AG56" i="2" s="1"/>
  <c r="AD11" i="2"/>
  <c r="AD13" i="2"/>
  <c r="AD19" i="2"/>
  <c r="AH28" i="2"/>
  <c r="AG28" i="2" s="1"/>
  <c r="AD32" i="2"/>
  <c r="AH40" i="2"/>
  <c r="AG40" i="2" s="1"/>
  <c r="AD47" i="2"/>
  <c r="S55" i="2"/>
  <c r="AH52" i="2"/>
  <c r="AG52" i="2" s="1"/>
  <c r="AD54" i="2"/>
  <c r="AE25" i="2" l="1"/>
  <c r="AD33" i="2"/>
  <c r="AE33" i="2" s="1"/>
  <c r="AI33" i="2" s="1"/>
  <c r="AH39" i="2"/>
  <c r="AG39" i="2" s="1"/>
  <c r="AF55" i="2"/>
  <c r="AH43" i="2"/>
  <c r="AG43" i="2" s="1"/>
  <c r="AF35" i="2"/>
  <c r="AE30" i="2"/>
  <c r="AI30" i="2" s="1"/>
  <c r="AD56" i="2"/>
  <c r="AE56" i="2" s="1"/>
  <c r="AI56" i="2" s="1"/>
  <c r="AH18" i="2"/>
  <c r="AG18" i="2" s="1"/>
  <c r="AD31" i="2"/>
  <c r="AE31" i="2" s="1"/>
  <c r="AI31" i="2" s="1"/>
  <c r="AH17" i="2"/>
  <c r="AG17" i="2" s="1"/>
  <c r="AE52" i="2"/>
  <c r="AI52" i="2" s="1"/>
  <c r="AF29" i="2"/>
  <c r="AE21" i="2"/>
  <c r="AI21" i="2" s="1"/>
  <c r="AD20" i="2"/>
  <c r="AE20" i="2" s="1"/>
  <c r="AI20" i="2" s="1"/>
  <c r="AI35" i="2"/>
  <c r="AD49" i="2"/>
  <c r="AE49" i="2" s="1"/>
  <c r="AI49" i="2" s="1"/>
  <c r="AE22" i="2"/>
  <c r="AI22" i="2" s="1"/>
  <c r="AE9" i="2"/>
  <c r="AI9" i="2" s="1"/>
  <c r="AI25" i="2"/>
  <c r="AF50" i="2"/>
  <c r="AI50" i="2"/>
  <c r="AD23" i="2"/>
  <c r="AE39" i="2"/>
  <c r="AF39" i="2"/>
  <c r="AE18" i="2"/>
  <c r="AE7" i="2"/>
  <c r="AI7" i="2" s="1"/>
  <c r="AE36" i="2"/>
  <c r="AI36" i="2" s="1"/>
  <c r="AI29" i="2"/>
  <c r="AD27" i="2"/>
  <c r="AD48" i="2"/>
  <c r="AF26" i="2"/>
  <c r="AE26" i="2"/>
  <c r="AI26" i="2" s="1"/>
  <c r="AF51" i="2"/>
  <c r="AE51" i="2"/>
  <c r="AI51" i="2" s="1"/>
  <c r="AE37" i="2"/>
  <c r="AI37" i="2" s="1"/>
  <c r="AF37" i="2"/>
  <c r="AF17" i="2"/>
  <c r="AE17" i="2"/>
  <c r="AF34" i="2"/>
  <c r="AE34" i="2"/>
  <c r="AI34" i="2" s="1"/>
  <c r="AF40" i="2"/>
  <c r="AE40" i="2"/>
  <c r="AI40" i="2" s="1"/>
  <c r="AF13" i="2"/>
  <c r="AE13" i="2"/>
  <c r="AI13" i="2" s="1"/>
  <c r="AF12" i="2"/>
  <c r="AE12" i="2"/>
  <c r="AI12" i="2" s="1"/>
  <c r="AF11" i="2"/>
  <c r="AE11" i="2"/>
  <c r="AI11" i="2" s="1"/>
  <c r="AF54" i="2"/>
  <c r="AE54" i="2"/>
  <c r="AI54" i="2" s="1"/>
  <c r="AD38" i="2"/>
  <c r="AH38" i="2"/>
  <c r="AG38" i="2" s="1"/>
  <c r="AI55" i="2"/>
  <c r="AE10" i="2"/>
  <c r="AI10" i="2" s="1"/>
  <c r="AF10" i="2"/>
  <c r="AE15" i="2"/>
  <c r="AI15" i="2" s="1"/>
  <c r="AF15" i="2"/>
  <c r="AE46" i="2"/>
  <c r="AI46" i="2" s="1"/>
  <c r="AF46" i="2"/>
  <c r="AF47" i="2"/>
  <c r="AE47" i="2"/>
  <c r="AI47" i="2" s="1"/>
  <c r="AF32" i="2"/>
  <c r="AE32" i="2"/>
  <c r="AI32" i="2" s="1"/>
  <c r="AF28" i="2"/>
  <c r="AE28" i="2"/>
  <c r="AI28" i="2" s="1"/>
  <c r="AF45" i="2"/>
  <c r="AE45" i="2"/>
  <c r="AI45" i="2" s="1"/>
  <c r="AF14" i="2"/>
  <c r="AE14" i="2"/>
  <c r="AI14" i="2" s="1"/>
  <c r="AF53" i="2"/>
  <c r="AE53" i="2"/>
  <c r="AI53" i="2" s="1"/>
  <c r="AF16" i="2"/>
  <c r="AE16" i="2"/>
  <c r="AI16" i="2" s="1"/>
  <c r="AF43" i="2"/>
  <c r="AE43" i="2"/>
  <c r="AE19" i="2"/>
  <c r="AI19" i="2" s="1"/>
  <c r="AF19" i="2"/>
  <c r="AF24" i="2"/>
  <c r="AE24" i="2"/>
  <c r="AI24" i="2" s="1"/>
  <c r="AF8" i="2"/>
  <c r="AE8" i="2"/>
  <c r="AI8" i="2" s="1"/>
  <c r="AF33" i="2" l="1"/>
  <c r="AI39" i="2"/>
  <c r="AF56" i="2"/>
  <c r="AI43" i="2"/>
  <c r="AF31" i="2"/>
  <c r="AI17" i="2"/>
  <c r="AI18" i="2"/>
  <c r="AF49" i="2"/>
  <c r="AF20" i="2"/>
  <c r="AF23" i="2"/>
  <c r="AE23" i="2"/>
  <c r="AI23" i="2" s="1"/>
  <c r="AF48" i="2"/>
  <c r="AE48" i="2"/>
  <c r="AI48" i="2" s="1"/>
  <c r="AE27" i="2"/>
  <c r="AI27" i="2" s="1"/>
  <c r="AF27" i="2"/>
  <c r="AF38" i="2"/>
  <c r="AE38" i="2"/>
  <c r="AI38" i="2" s="1"/>
</calcChain>
</file>

<file path=xl/sharedStrings.xml><?xml version="1.0" encoding="utf-8"?>
<sst xmlns="http://schemas.openxmlformats.org/spreadsheetml/2006/main" count="1314" uniqueCount="525">
  <si>
    <t>CATEGORÍA DE RIESGOS</t>
  </si>
  <si>
    <t>CLASIFICACIÓN DE RIESGOS TTSA</t>
  </si>
  <si>
    <t>TIPO</t>
  </si>
  <si>
    <t>Factores de Riesgo</t>
  </si>
  <si>
    <t>Materialización del Riesgo</t>
  </si>
  <si>
    <t>SARLAFT</t>
  </si>
  <si>
    <t>Reputación</t>
  </si>
  <si>
    <t>Gestión</t>
  </si>
  <si>
    <t>Procesos</t>
  </si>
  <si>
    <t>Sí</t>
  </si>
  <si>
    <t>Legal</t>
  </si>
  <si>
    <t>Corrupción</t>
  </si>
  <si>
    <t>Fraude interno</t>
  </si>
  <si>
    <t>No</t>
  </si>
  <si>
    <t>Operativo</t>
  </si>
  <si>
    <t>Gerencial</t>
  </si>
  <si>
    <t>Corrupción - Soborno</t>
  </si>
  <si>
    <t>Fraude externo</t>
  </si>
  <si>
    <t>De contagio</t>
  </si>
  <si>
    <t>Estratégico</t>
  </si>
  <si>
    <t>Seguridad de la información</t>
  </si>
  <si>
    <t>Financiero</t>
  </si>
  <si>
    <t>Ambiental</t>
  </si>
  <si>
    <t>Errores en programas</t>
  </si>
  <si>
    <t>Caída de aplicaciones</t>
  </si>
  <si>
    <t>MECI</t>
  </si>
  <si>
    <t>Caída de redes</t>
  </si>
  <si>
    <t>Tecnológico</t>
  </si>
  <si>
    <t>Talento humano</t>
  </si>
  <si>
    <t>dar - recibir</t>
  </si>
  <si>
    <t>Infraestructura</t>
  </si>
  <si>
    <t>Reputacional</t>
  </si>
  <si>
    <t>fraude -nadie se da cuenta por ej.</t>
  </si>
  <si>
    <t>Evento externo</t>
  </si>
  <si>
    <t>De cumplimiento</t>
  </si>
  <si>
    <t>SST</t>
  </si>
  <si>
    <t>Infraestructura tecnológica</t>
  </si>
  <si>
    <t>De tecnología</t>
  </si>
  <si>
    <t>Servicio al ciudadano</t>
  </si>
  <si>
    <t>Administrativos</t>
  </si>
  <si>
    <t>Frecuencia con la cual se realiza la actividad</t>
  </si>
  <si>
    <t>SARI</t>
  </si>
  <si>
    <t>Fraude Interno</t>
  </si>
  <si>
    <t>De origen natural</t>
  </si>
  <si>
    <t>MUY BAJA</t>
  </si>
  <si>
    <t>Fraude Externo</t>
  </si>
  <si>
    <t>DDHH</t>
  </si>
  <si>
    <t>BAJA</t>
  </si>
  <si>
    <t>Fallas en la atención a los clientes</t>
  </si>
  <si>
    <t xml:space="preserve">Ambiental </t>
  </si>
  <si>
    <t>MEDIA</t>
  </si>
  <si>
    <t>Daños en los activos físicos</t>
  </si>
  <si>
    <t xml:space="preserve">Soborno </t>
  </si>
  <si>
    <t>ALTA</t>
  </si>
  <si>
    <t>Fallas en relaciones laborales</t>
  </si>
  <si>
    <t>MUY ALTA</t>
  </si>
  <si>
    <t>Seguridad digital</t>
  </si>
  <si>
    <t>Errores en administración y ejecución de procesos</t>
  </si>
  <si>
    <t>PROBABILIDAD</t>
  </si>
  <si>
    <t>Criterios de impacto</t>
  </si>
  <si>
    <t>Leve</t>
  </si>
  <si>
    <t>El riesgo afecta la imagen de algún área de la organización</t>
  </si>
  <si>
    <t>Menor</t>
  </si>
  <si>
    <t>El riesgo afecta la imagen de la entidad internamente, de conocimiento general nivel interno, de junta directiva y accionistas y/o de proveedores</t>
  </si>
  <si>
    <t>Moderado</t>
  </si>
  <si>
    <t>El riesgo afecta la imagen de la entidad con algunos usuarios de relevancia frente al logro de los objetivos</t>
  </si>
  <si>
    <t>Mayor</t>
  </si>
  <si>
    <t>El riesgo afecta la imagen de la entidad con efecto publicitario sostenido a nivel de sector administrativo, nivel departamental o municipal</t>
  </si>
  <si>
    <t>Catastrófico</t>
  </si>
  <si>
    <t>El riesgo afecta la imagen de la entidad a nivel nacional, con efecto publicitario sostenido a nivel país</t>
  </si>
  <si>
    <t>TENER EN CUENTA PARA MANUAL</t>
  </si>
  <si>
    <t>PROCESO</t>
  </si>
  <si>
    <t>Frecuencia de la Actividad</t>
  </si>
  <si>
    <t>Probabilidad</t>
  </si>
  <si>
    <t>IMPACTO</t>
  </si>
  <si>
    <t>RIESGO</t>
  </si>
  <si>
    <t>OPORTUNIDAD</t>
  </si>
  <si>
    <t>FACTOR DEL RIESGO</t>
  </si>
  <si>
    <t>Proceso</t>
  </si>
  <si>
    <t>TRATAMIENTO DEL RIESGO</t>
  </si>
  <si>
    <t>RIESGO&amp;T</t>
  </si>
  <si>
    <t>OPORTUNIDAD&amp;T</t>
  </si>
  <si>
    <t>Muy Baja</t>
  </si>
  <si>
    <t>MUY BAJA - La actividad que conlleva el riesgo se ejecuta como máximo 2 veces al año</t>
  </si>
  <si>
    <t>INSIGNIFICANTE</t>
  </si>
  <si>
    <t>Interno</t>
  </si>
  <si>
    <t>Servicio al Ciudadano</t>
  </si>
  <si>
    <t>Asumirlo</t>
  </si>
  <si>
    <t>Misional</t>
  </si>
  <si>
    <t>Baja</t>
  </si>
  <si>
    <t>BAJA - La actividad que conlleva el riesgo se ejecuta de 3 a 24 veces por año</t>
  </si>
  <si>
    <t>MENOR</t>
  </si>
  <si>
    <t>Externo</t>
  </si>
  <si>
    <t>Servicio al Transportador</t>
  </si>
  <si>
    <t>Reducirlo</t>
  </si>
  <si>
    <t>Mejorarlo</t>
  </si>
  <si>
    <t>Apoyo</t>
  </si>
  <si>
    <t>Media</t>
  </si>
  <si>
    <t>MEDIA - La actividad que conlleva el riesgo se ejecuta de 24 a 500 veces por año</t>
  </si>
  <si>
    <t>MODERADO</t>
  </si>
  <si>
    <t>Evitarlo</t>
  </si>
  <si>
    <t>Compartirlo</t>
  </si>
  <si>
    <t>De evaluación</t>
  </si>
  <si>
    <t>Alta</t>
  </si>
  <si>
    <t>ALTA - La actividad que conlleva el riesgo se ejecuta mínimo 500 veces al año y máximo 5000 veces por año</t>
  </si>
  <si>
    <t>MAYOR</t>
  </si>
  <si>
    <t>NATURALEZA</t>
  </si>
  <si>
    <t>SUBGERENCIA DE PLANEACIÓN Y PROYECTOS</t>
  </si>
  <si>
    <t>Compartirlo O Transferirlo</t>
  </si>
  <si>
    <t>Explotarlo</t>
  </si>
  <si>
    <t>Muy Alta</t>
  </si>
  <si>
    <t>MUY ALTA - La actividad que conlleva el riesgo se ejecuta más de 5000 veces por año</t>
  </si>
  <si>
    <t>CATASTRÓFICO</t>
  </si>
  <si>
    <t>IMPORTANTE</t>
  </si>
  <si>
    <t>Riesgo</t>
  </si>
  <si>
    <t>RECURSOS TECNOLÓGICOS</t>
  </si>
  <si>
    <t>Oportunidad</t>
  </si>
  <si>
    <t>RECURSOS FÍSICOS Y NEGOCIOS</t>
  </si>
  <si>
    <t>OFICINA DE COMUNICACIONES</t>
  </si>
  <si>
    <t>CONTROLES REALIZADOS AL RIESGO INHERENTE</t>
  </si>
  <si>
    <t>GESTIÓN FINANCIERA</t>
  </si>
  <si>
    <t>SUBGERENCIA CORPORATIVA</t>
  </si>
  <si>
    <t>APLICACIÓN</t>
  </si>
  <si>
    <t>VALOR</t>
  </si>
  <si>
    <t>PERIODICIDAD</t>
  </si>
  <si>
    <t>PRODUCTO</t>
  </si>
  <si>
    <t>EFICACIA DEL CONTROL</t>
  </si>
  <si>
    <t>VALORACIÓN</t>
  </si>
  <si>
    <t>GESTIÓN HUMANA</t>
  </si>
  <si>
    <t>PREVENTIVO</t>
  </si>
  <si>
    <t>PERMANENTE</t>
  </si>
  <si>
    <t>SEGURIDAD OPERACIONAL</t>
  </si>
  <si>
    <t>PERIODICO</t>
  </si>
  <si>
    <t>SUBGERENCIA JURÍDICA</t>
  </si>
  <si>
    <t>OCASIONAL</t>
  </si>
  <si>
    <t>OFICINA DE AUDITORÍA INTERNA</t>
  </si>
  <si>
    <t>DETECTIVO</t>
  </si>
  <si>
    <t>SUBGERENCIA DE OPERACIONES E INFRAESTRUCTURA</t>
  </si>
  <si>
    <t>CORRECTIVO</t>
  </si>
  <si>
    <t>Comunicaciones y Posicionamiento de marca</t>
  </si>
  <si>
    <t>Evaluación de la Gestión</t>
  </si>
  <si>
    <t>INEXISTENTE</t>
  </si>
  <si>
    <t>------</t>
  </si>
  <si>
    <t>Gestión Administrativa y Financiera</t>
  </si>
  <si>
    <t>Gestión del Talento Humano y SST</t>
  </si>
  <si>
    <t>Tipo de Control</t>
  </si>
  <si>
    <t>Gestión Prospectiva y Comercial</t>
  </si>
  <si>
    <t>Preventivo</t>
  </si>
  <si>
    <t>Permanente</t>
  </si>
  <si>
    <t>Relación con trámites u otros procedimientos administrativos (OPAs)</t>
  </si>
  <si>
    <t>Fortalecimiento de la Tecnología e Información</t>
  </si>
  <si>
    <t>Detectivo</t>
  </si>
  <si>
    <t>Periódico</t>
  </si>
  <si>
    <t>Gestión Ambiental</t>
  </si>
  <si>
    <t>Correctivo</t>
  </si>
  <si>
    <t>Ocasional</t>
  </si>
  <si>
    <t>Sostenibilidad y Mejora Continua</t>
  </si>
  <si>
    <t>Inexistente</t>
  </si>
  <si>
    <t>Gestión de la Infraestructura</t>
  </si>
  <si>
    <t>Seguridad Operacional y Funcional</t>
  </si>
  <si>
    <t>Periodicidad de ejecución del control</t>
  </si>
  <si>
    <t>Implementación</t>
  </si>
  <si>
    <t>Diario</t>
  </si>
  <si>
    <t>Automático</t>
  </si>
  <si>
    <t>Gestión Jurídica y Contractual</t>
  </si>
  <si>
    <t>Semanal</t>
  </si>
  <si>
    <t>Manual</t>
  </si>
  <si>
    <t>Mensual</t>
  </si>
  <si>
    <t>Sin</t>
  </si>
  <si>
    <t>Cuatrimestral</t>
  </si>
  <si>
    <t>Cada vez que se requiera</t>
  </si>
  <si>
    <t>Documentación</t>
  </si>
  <si>
    <t>1 vez al año</t>
  </si>
  <si>
    <t>Documentado</t>
  </si>
  <si>
    <t>R - Aceptarlo</t>
  </si>
  <si>
    <t>Sin documentar</t>
  </si>
  <si>
    <t>R - Evitarlo</t>
  </si>
  <si>
    <t>Evidencia</t>
  </si>
  <si>
    <t>N/A</t>
  </si>
  <si>
    <t>R - Reducirlo (mitigarlo)</t>
  </si>
  <si>
    <t>Con registro</t>
  </si>
  <si>
    <t>R - Compartirlo</t>
  </si>
  <si>
    <t>Sin registro</t>
  </si>
  <si>
    <t>Frecuencia</t>
  </si>
  <si>
    <t>R - Transferirlo</t>
  </si>
  <si>
    <t>Contínua</t>
  </si>
  <si>
    <t>O - Aceptarlo</t>
  </si>
  <si>
    <t>Aleatoria</t>
  </si>
  <si>
    <t>O - Mejorarlo</t>
  </si>
  <si>
    <t>O - Compartirlo</t>
  </si>
  <si>
    <t>O - Explotarlo</t>
  </si>
  <si>
    <t>Objetivo del Proceso</t>
  </si>
  <si>
    <t>MATRIZ DE RIESGOS Y OPORTUNIDADES</t>
  </si>
  <si>
    <t>SOSTENIBILIDAD Y MEJORA CONTINUA</t>
  </si>
  <si>
    <t>NO</t>
  </si>
  <si>
    <t>I. IDENTIFICACIÓN DEL RIESGO / OPORTUNIDAD</t>
  </si>
  <si>
    <t>II. ANÁLISIS Y EVALUACIÓN DEL RIESGO / OPORTUNIDAD</t>
  </si>
  <si>
    <t>III. VALORACIÓN DEL RIESGO / OPORTUNIDAD</t>
  </si>
  <si>
    <r>
      <rPr>
        <b/>
        <sz val="10"/>
        <color rgb="FF002060"/>
        <rFont val="Calibri"/>
      </rPr>
      <t>Consecutivo</t>
    </r>
    <r>
      <rPr>
        <sz val="10"/>
        <color rgb="FF000000"/>
        <rFont val="Calibri"/>
      </rPr>
      <t xml:space="preserve">
</t>
    </r>
    <r>
      <rPr>
        <b/>
        <sz val="10"/>
        <color rgb="FF000000"/>
        <rFont val="Calibri"/>
      </rPr>
      <t>Nota: los consecutivos de la Matriz de Riesgos Corporativa actual, se deben mantener</t>
    </r>
  </si>
  <si>
    <t>Tipo de proceso</t>
  </si>
  <si>
    <t>Los procesos que tienen TRÁMITES y/u OPAs, deben relacionar riesgos de corrupción
(DSO - DSAT - DSC)</t>
  </si>
  <si>
    <r>
      <rPr>
        <b/>
        <sz val="10"/>
        <color rgb="FF002060"/>
        <rFont val="Calibri"/>
      </rPr>
      <t xml:space="preserve">Objetivo del proceso
</t>
    </r>
    <r>
      <rPr>
        <b/>
        <sz val="10"/>
        <color rgb="FF002060"/>
        <rFont val="Calibri"/>
      </rPr>
      <t>(Tomado de la caracterización del proceso)</t>
    </r>
  </si>
  <si>
    <t>Naturaleza</t>
  </si>
  <si>
    <r>
      <rPr>
        <b/>
        <sz val="10"/>
        <color rgb="FF002060"/>
        <rFont val="Calibri"/>
      </rPr>
      <t xml:space="preserve">Impacto
</t>
    </r>
    <r>
      <rPr>
        <b/>
        <sz val="10"/>
        <color rgb="FFFF0000"/>
        <rFont val="Calibri"/>
      </rPr>
      <t>Para corrupción:
Acción u omisión</t>
    </r>
  </si>
  <si>
    <r>
      <rPr>
        <b/>
        <sz val="10"/>
        <color rgb="FF002060"/>
        <rFont val="Calibri"/>
      </rPr>
      <t xml:space="preserve">Causa Inmediata
</t>
    </r>
    <r>
      <rPr>
        <b/>
        <sz val="10"/>
        <color rgb="FFFF0000"/>
        <rFont val="Calibri"/>
      </rPr>
      <t>Para corrupción:
Uso de Poder</t>
    </r>
  </si>
  <si>
    <r>
      <rPr>
        <b/>
        <sz val="10"/>
        <color rgb="FF002060"/>
        <rFont val="Calibri"/>
      </rPr>
      <t>Causa Raíz</t>
    </r>
    <r>
      <rPr>
        <sz val="10"/>
        <color rgb="FF000000"/>
        <rFont val="Calibri"/>
      </rPr>
      <t xml:space="preserve">
"falta de...
debilidad de...
ausencia de…"
</t>
    </r>
    <r>
      <rPr>
        <b/>
        <sz val="10"/>
        <color rgb="FFFF0000"/>
        <rFont val="Calibri"/>
      </rPr>
      <t>Para corrupción:
Desviación de la gestión pública + beneficio privado</t>
    </r>
  </si>
  <si>
    <r>
      <rPr>
        <b/>
        <sz val="10"/>
        <color rgb="FF002060"/>
        <rFont val="Calibri"/>
      </rPr>
      <t>Descripción del riesgo</t>
    </r>
    <r>
      <rPr>
        <sz val="10"/>
        <color rgb="FF000000"/>
        <rFont val="Calibri"/>
      </rPr>
      <t xml:space="preserve">
</t>
    </r>
    <r>
      <rPr>
        <b/>
        <sz val="10"/>
        <color rgb="FF000000"/>
        <rFont val="Calibri"/>
      </rPr>
      <t xml:space="preserve">Se construye del impacto + causa inmediata + causa raíz
</t>
    </r>
    <r>
      <rPr>
        <b/>
        <sz val="10"/>
        <color rgb="FFFF0000"/>
        <rFont val="Calibri"/>
      </rPr>
      <t>Para riesgos de Corrupción:
Acción u omisión + Uso de poder + Desviación de la gestión pública + el beneficio privado</t>
    </r>
  </si>
  <si>
    <t>Tipo 
definición soborno</t>
  </si>
  <si>
    <t>Factor del Riesgo</t>
  </si>
  <si>
    <r>
      <rPr>
        <b/>
        <sz val="10"/>
        <color rgb="FF002060"/>
        <rFont val="Calibri"/>
      </rPr>
      <t>Frecuencia de la actividad</t>
    </r>
    <r>
      <rPr>
        <sz val="10"/>
        <color rgb="FF000000"/>
        <rFont val="Calibri"/>
      </rPr>
      <t xml:space="preserve">
</t>
    </r>
    <r>
      <rPr>
        <b/>
        <sz val="10"/>
        <color rgb="FF000000"/>
        <rFont val="Calibri"/>
      </rPr>
      <t>Cantidad de veces que se realiza la actividad en el año</t>
    </r>
  </si>
  <si>
    <t>Probabilidad Inherente</t>
  </si>
  <si>
    <t>%</t>
  </si>
  <si>
    <r>
      <rPr>
        <b/>
        <sz val="10"/>
        <color rgb="FF002060"/>
        <rFont val="Calibri"/>
      </rPr>
      <t>Criterios de impacto (SMLVM)</t>
    </r>
    <r>
      <rPr>
        <sz val="10"/>
        <color rgb="FF000000"/>
        <rFont val="Calibri"/>
      </rPr>
      <t xml:space="preserve">
</t>
    </r>
    <r>
      <rPr>
        <b/>
        <sz val="10"/>
        <color rgb="FF000000"/>
        <rFont val="Calibri"/>
      </rPr>
      <t>Puede ser reputacional o de impacto económico</t>
    </r>
  </si>
  <si>
    <r>
      <rPr>
        <b/>
        <sz val="10"/>
        <color rgb="FF002060"/>
        <rFont val="Calibri"/>
      </rPr>
      <t xml:space="preserve">Impacto inherente
</t>
    </r>
    <r>
      <rPr>
        <b/>
        <sz val="10"/>
        <color rgb="FFFF0000"/>
        <rFont val="Calibri"/>
      </rPr>
      <t>Los riesgos de Corrupción y Corrupción - Soborno NO pueden ser MENOR</t>
    </r>
  </si>
  <si>
    <t>Nivel de Riesgo Inherente</t>
  </si>
  <si>
    <t>No. del Control</t>
  </si>
  <si>
    <r>
      <rPr>
        <b/>
        <sz val="10"/>
        <color rgb="FF002060"/>
        <rFont val="Calibri"/>
      </rPr>
      <t>Descripción del Control</t>
    </r>
    <r>
      <rPr>
        <sz val="10"/>
        <color rgb="FF000000"/>
        <rFont val="Calibri"/>
      </rPr>
      <t xml:space="preserve">
</t>
    </r>
    <r>
      <rPr>
        <b/>
        <sz val="10"/>
        <color rgb="FFFF0000"/>
        <rFont val="Calibri"/>
      </rPr>
      <t>(No puede ser una capacitación)</t>
    </r>
  </si>
  <si>
    <t>Afectación</t>
  </si>
  <si>
    <t>Atributos</t>
  </si>
  <si>
    <t>Probabilidad residual</t>
  </si>
  <si>
    <t>Probabilidad Residual Final</t>
  </si>
  <si>
    <t>Impacto Residual Final</t>
  </si>
  <si>
    <t>Zona de Riesgo Final</t>
  </si>
  <si>
    <r>
      <rPr>
        <b/>
        <sz val="10"/>
        <color rgb="FF002060"/>
        <rFont val="Calibri"/>
      </rPr>
      <t>Tratamiento</t>
    </r>
    <r>
      <rPr>
        <sz val="10"/>
        <color rgb="FF000000"/>
        <rFont val="Calibri"/>
      </rPr>
      <t xml:space="preserve">
(pag. 71 guía)
</t>
    </r>
    <r>
      <rPr>
        <b/>
        <sz val="10"/>
        <color rgb="FFFF0000"/>
        <rFont val="Calibri"/>
      </rPr>
      <t>En riesgos de Corrupción y Corrupción - Soborno NO se pueden ACEPTAR ni EVITAR. Se deben REDUCIR</t>
    </r>
  </si>
  <si>
    <t>Plan de Acción
(Verbo en infitinivo)</t>
  </si>
  <si>
    <t>Responsable: Nombre  - Cargo</t>
  </si>
  <si>
    <t>Producto</t>
  </si>
  <si>
    <t>Periodicidad de seguimiento</t>
  </si>
  <si>
    <t>Tipo</t>
  </si>
  <si>
    <t>Calificación</t>
  </si>
  <si>
    <t>Documento en el SIG o nombre del registro</t>
  </si>
  <si>
    <t>Posibilidad de Afectación reputacional</t>
  </si>
  <si>
    <t>Ginna Paola Rincón / Directora Servicio al Ciudadano</t>
  </si>
  <si>
    <t xml:space="preserve">listas de asistencia y actas de capacitación </t>
  </si>
  <si>
    <t xml:space="preserve">Posibilidad de afectación economica  </t>
  </si>
  <si>
    <t xml:space="preserve">Por recibir dádivas para la omisión del desarrollo de sus funciones   </t>
  </si>
  <si>
    <t xml:space="preserve">A nombre propio o por personal con mayor rango jerarquico, con el fin de obtener un beneficio economico </t>
  </si>
  <si>
    <t>Posibilidad de afectación económica por fuga de los ingresos operacionales, debido a que las empresas no pagan integralmente la tasa de uso y al evidenciar este fenomeno en los controles, no es reportado a través del instrumento establecido para tal fin, debido a que hay contraprestación para no hacerlo a los funcionarios de la TTSA.</t>
  </si>
  <si>
    <t>Seguimiento a través del CCTV</t>
  </si>
  <si>
    <t>Manual Operativo</t>
  </si>
  <si>
    <t xml:space="preserve">Realizar jornadas bimestrales de sensibilización con los trabajadores suceptibles a recibir dádivas en el desarrollo de sus funciones,
Realizar revisiones aleatorias al CCTV con apoyo de la Dirección de Seguridad Operacional. </t>
  </si>
  <si>
    <t xml:space="preserve">Manuel Salgado - Director de Servicio al Transportador.
</t>
  </si>
  <si>
    <t xml:space="preserve">Listas de asistencia
</t>
  </si>
  <si>
    <t>bimestral</t>
  </si>
  <si>
    <t>Posibilidad de afectación reputacional</t>
  </si>
  <si>
    <t>Semestral</t>
  </si>
  <si>
    <t>Cuatrimestrales</t>
  </si>
  <si>
    <t>Anual</t>
  </si>
  <si>
    <t>Posibilidad de afectación económica</t>
  </si>
  <si>
    <t>Estructurar las actividades para identificar, estructurar y generar nuevas fuentes de ingresos, rentables económica, social y ambientalmente; así como proveer y garantizar los recursos físicos planeando la administración, aplicación y desarrollo de los mi</t>
  </si>
  <si>
    <t>Por parte de los operadores del recaudo en los parqueaderos</t>
  </si>
  <si>
    <t>con el fin de no realizar el cobro íntegro del servicio para obtener beneficio propio y/o de terceros.</t>
  </si>
  <si>
    <t>Posibilidad de afectación económica por parte de los operadores del recaudo en los parqueaderos con el fin de no realizar el cobro íntegro del servicio para obtener beneficio propio y/o de terceros.</t>
  </si>
  <si>
    <t>Implementación de recorridos periódicos (no programados y con desconocimiento de los operarios)</t>
  </si>
  <si>
    <t>Actas de arqueo</t>
  </si>
  <si>
    <t>Realizar arqueos sorpresivos permanentes a los cajeros de los parqueaderos administrados por la Terminal de Transporte</t>
  </si>
  <si>
    <t>William Camargo - Coordinador de Parqueaderos</t>
  </si>
  <si>
    <t>Llevar a cabo reuniones con las áreas de posible contacto con periodistas: Servicio al ciudadano, Seguridad, y Copropiedad.</t>
  </si>
  <si>
    <t>Angelo Dickens Piraján Forero
Jefe de Oficina Asesora de Comunicaciones.</t>
  </si>
  <si>
    <t>Por una fuga de información de la Terminal de Transporte S.A.</t>
  </si>
  <si>
    <t>Debido a la Información negativa de la Terminal a los medios de comunicación que afectan la Imagen y la reputación Institucional.</t>
  </si>
  <si>
    <t>Posibilidad de afectación reputacional por una fuga de información de la Terminal de Transporte S.A., Debido a la Información negativa de la Terminal a los medios de comunicación que afectan la Imagen y la reputación Institucional.</t>
  </si>
  <si>
    <t>Seguimiento a medios de comunicación. 
Verificar las noticias negativas dentro de la Terminal para que no perjudiquen la imagen de la entidad.</t>
  </si>
  <si>
    <t>1. En caso de materialización del riesgo, el Jefe Asesor de Comunicaciones implementará las medidas de manejo de crisis.
2. Presentar informe a Gerencia el manejo y estado actual del riesgo.</t>
  </si>
  <si>
    <t>1. Informe a Gerencia
La evidencia se registra únicamente en caso de materialización.</t>
  </si>
  <si>
    <t>Posibilidad de afectación económica.</t>
  </si>
  <si>
    <t>Lester Amalia Pinzón Arias - Profesional 4 de Tesorería</t>
  </si>
  <si>
    <t>Actas del Comité de Inversiones con los respectivos soportes</t>
  </si>
  <si>
    <t>Cada vez que se vaya a realizar una inversión</t>
  </si>
  <si>
    <t>Posibilidad de realizar pagos</t>
  </si>
  <si>
    <t>Por parte de los servidores o contratistas de la Dirección de Gestión Financiera</t>
  </si>
  <si>
    <t>A nombre del beneficiario del pago, sin el cumplir de los requisitos contractuales y legales.</t>
  </si>
  <si>
    <t>Posibilidad de realizar pagos por parte de los servidores o contratistas de la Dirección de Gestión Financiera a nombre del beneficiario del pago, sin el cumplimiento de los requisitos contractuales y legales.</t>
  </si>
  <si>
    <t>Revisión de los documentos soportes para pago por parte de Contabilidad, Tesorería y Dirección de Gestión Financiera</t>
  </si>
  <si>
    <t>GAF-PR10 TRAMITE PARA EL PAGO DE BIENES Y SERVICIOS V3</t>
  </si>
  <si>
    <t>Revisar el cumplimento de los requisitos legales y contractuales para pago.</t>
  </si>
  <si>
    <t>Roberto Bemudez Bolivar - Director Gestión Financiero</t>
  </si>
  <si>
    <t>Comprobante de egreso y documentos soportes del pago</t>
  </si>
  <si>
    <t>Cada vez que se presente un tramite de cobro</t>
  </si>
  <si>
    <t>Por realizar la inclusión de gastos no autorizados.</t>
  </si>
  <si>
    <t>Debido a la falta de cumplimiento legal, control y seguimiento en los gastos presupuestales autorizados en la resolución de caja menor.</t>
  </si>
  <si>
    <t>Posibilidad de afectación económica, por realizar la inclusión de gastos no autorizados, debido a la falta de cumplimiento legal, control y seguimiento en los gastos presupuestales autorizados en la resolución de caja menor.</t>
  </si>
  <si>
    <t>Revisión de pagos por parte de Profesional 4-Tesorería</t>
  </si>
  <si>
    <t>GAF-MN03 CAJA MENOR V6</t>
  </si>
  <si>
    <t>Validar previamente cada gasto con el presupuesto autorizado en la resolución de caja menor.</t>
  </si>
  <si>
    <t>Formatos de autorización y pago.</t>
  </si>
  <si>
    <t>Permanente, cada vez que se presente una solicitud de caja menor.</t>
  </si>
  <si>
    <t>GAF-MN05 MANUAL DE CONTABILIDAD V6- GAF-MN06 PRESUPUESTO V3</t>
  </si>
  <si>
    <t>GAF-MN05 MANUAL DE CONTABILIDAD V6- GAF-PR10 TRAMITE PARA EL PAGO DE BIENES Y SERVICIOS V3</t>
  </si>
  <si>
    <t xml:space="preserve">Posibilidad de sanciones económicas </t>
  </si>
  <si>
    <t>Por Incumplimiento en los plazos de respuesta a las demandas contra la entidad</t>
  </si>
  <si>
    <t xml:space="preserve"> con el fin de beneficiar a  los servidores, contratistas y/o a nombre propio.</t>
  </si>
  <si>
    <t>Posibilidad de sanciones económicas, por Incumplimiento en los plazos de respuesta a las demandas contra la entidad,  con el fin de beneficiar a  los servidores, contratistas y/o a nombre propio.</t>
  </si>
  <si>
    <t xml:space="preserve">
Elaborar Hoja de control de Expedientes 
</t>
  </si>
  <si>
    <t>GAF-PG01 PROGRAMA DE GESTIÓN DOCUMENTAL
GAF FT52</t>
  </si>
  <si>
    <t>Implementar un Plan de Capacitaciones para socializar el formato y realizar seguimientos para verificar su aplicación.</t>
  </si>
  <si>
    <t>Profesional 1  Angela Cárdenas y 
Técnico 3 William Arango  Gestión Documental</t>
  </si>
  <si>
    <t>Registros de la Capacitación-formatos de Asistencia y verificación diligenciamiento formato</t>
  </si>
  <si>
    <t>Garantizar la seguridad a los grupos de interés e instalaciones y bienes de propiedad de la Terminal de Transporte S.A; así como coordinar los planes de atención y prevención de emergencias para evitar riesgos y minimizar impactos ambientales.</t>
  </si>
  <si>
    <t>Posibilidad de Afectacion reputacional</t>
  </si>
  <si>
    <t>Protocolizar documento de Control en SIG</t>
  </si>
  <si>
    <t>Director de Seguridad Operacional Nicolas Franco</t>
  </si>
  <si>
    <t>Documento control SIG</t>
  </si>
  <si>
    <t>trimestral</t>
  </si>
  <si>
    <t>R- Evitarlo</t>
  </si>
  <si>
    <t>GTH-FT03</t>
  </si>
  <si>
    <t>Lina Marcela Noriega - Directora de Gestión Humana
Profesional 3/ Técnico 3</t>
  </si>
  <si>
    <t>Posibilidad de afectación Reputacional</t>
  </si>
  <si>
    <t xml:space="preserve">Conflicto de intereses </t>
  </si>
  <si>
    <t>Ausencia de control y posibilidad de beneficios o intereses particulares y favorecer o favorecerse de alguna situación particular en la gestión laboral.</t>
  </si>
  <si>
    <t xml:space="preserve">Posibilidad de ocurrencia de conductas presuntamente contrariosas a la ética e integridad empresarial y laboral por parte de los trabajadores de la empresa. </t>
  </si>
  <si>
    <t>Dar Cumplimiento al Código de Integridad y al reglamento interno de trabajo.</t>
  </si>
  <si>
    <t>GTS-RG01</t>
  </si>
  <si>
    <t xml:space="preserve"> Dar a conocer al personal de la Terminal el código de integridad y la obligatoriedad de su adherencia a través de la inducción y reinducción.</t>
  </si>
  <si>
    <t>Registro de la capacitación realizada.</t>
  </si>
  <si>
    <t>Anualmente</t>
  </si>
  <si>
    <t>Adoptar medidas disciplinarias frente a la permanencia del trabajador por incumplimiento del código de integridad y reglamento interno de trabajo</t>
  </si>
  <si>
    <t>GRH-601 V.1-</t>
  </si>
  <si>
    <t>Aplicar normas disciplinarias de acuerdo a Reglamento Interno de Trabajo.</t>
  </si>
  <si>
    <t>Lina Marcela Noriega - Directora de Gestión Humana
Profesional 3/Técnico 3</t>
  </si>
  <si>
    <t>Registro del proceso disciplinario. (Diligencia de descargos, acto administrativo).</t>
  </si>
  <si>
    <t xml:space="preserve">Falta de atención al detalle en la administración documental de las historias laborales.
</t>
  </si>
  <si>
    <t>Intereses personales de terceros para encubrir u ocultar evidencias de información que afecte a algún trabajador.</t>
  </si>
  <si>
    <t>Posibilidad de que se genere alteración y/o perdida de documentos de las historias laborales para encubrir u ocultar información de algún trabajador. Recibir dádivas por encubrir información.</t>
  </si>
  <si>
    <t>Generar la investigación correspondiente que identifique los motivos por los cuales se generó la pérdido o alteración de información.</t>
  </si>
  <si>
    <t>GAF-FT06</t>
  </si>
  <si>
    <t>Designar un responsable de la custodia y manipulación del archivo de  historias laborales tanto físico como digital 
Realizar capacitación en lineamientos de historias laborales y Revisión del formato GTS -FT03 REQUISITOS VINCULACIÓN DE PERSONAL
Controlar la información mediante formato de solicitud de Préstamo y Consulta de Documentos GAF-FT06</t>
  </si>
  <si>
    <t>Registros de la historia laboral digital y físico.</t>
  </si>
  <si>
    <t>Posobilidad de afectación reputacional</t>
  </si>
  <si>
    <t>Cronograma</t>
  </si>
  <si>
    <t>Un colaborador acepte o solicite una ventaja indebida como incentivo o recompensa para direccionar contratos desde los Estudios Previos</t>
  </si>
  <si>
    <t>Ausencia de objetividad en la contratación desde los Estudios Previos</t>
  </si>
  <si>
    <t>Posibilidad de afectación económica por no realizar una contratación eficiente, las líneas de negocio de la terminal se ven afectadas</t>
  </si>
  <si>
    <t>Revisión jurídica del documento "Estudio Previo - Formulación del proyecto" Condiciones Técnicas Básicas del Proyecto y/o Necesidad a Contratar, de manera interdisciplinaria e independiente.</t>
  </si>
  <si>
    <t>SMC-FT01
GJC-MN03</t>
  </si>
  <si>
    <t>Realizar las observaciones y sugerencias al documento "Estudio Previo - Formulación del proyecto Condiciones Técnicas Básicas del Proyecto y/o Necesidad a Contratar.</t>
  </si>
  <si>
    <t xml:space="preserve">Carlos Salcedo - Subgerente Jurídico
Maria Del Castillo - Coordinadora de contratación </t>
  </si>
  <si>
    <t>Correos electrónicos remitiendo al Líder del Proyecto, el documento de Condiciones Técnicas Básicas con comentarios y observaciones.</t>
  </si>
  <si>
    <t>El apoderado solicite o acepte sobornos para favorecer a un tercero, privilegiando su propio interés.</t>
  </si>
  <si>
    <t>Ausencia de objetividad en el desarrollo de la defensa judicial</t>
  </si>
  <si>
    <t>Posibilidad de recibir o solicitar cualquier dádiva o beneficio por parte de un tercero a nombre propio o de terceros con el fin de favorecer a un tercero o privilegiando su propio interés</t>
  </si>
  <si>
    <t>Se designa un profesional en cada uno de los procesos en los que la entidad es parte demandante o parte demandada o se contrata abogado externo especializado, bajo seguimiento permanente del Subgerente Jurídico.</t>
  </si>
  <si>
    <t>Hacer seguimiento a los procesos a través de la rama judicial y SIPROJWEB mensualmente.</t>
  </si>
  <si>
    <t>Carlos Salcedo - Subgerente Jurídico
Fabian Carvajal - Profesional 4</t>
  </si>
  <si>
    <t xml:space="preserve">Siprojweb actualizado además de revisión periódica de los procesos en la rama judicial </t>
  </si>
  <si>
    <t xml:space="preserve">Free Press (base de datos de seguimiento a medios de comunicación) y monitoreo constante a las redes sociales.  </t>
  </si>
  <si>
    <t xml:space="preserve">Indicadores de gestión </t>
  </si>
  <si>
    <t>Informe</t>
  </si>
  <si>
    <t>GAF-MN05 MANUAL DE CONTABILIDAD V6 - GAF-PR09 PROCEDIMIENTO GESTION DE CARTERA V4</t>
  </si>
  <si>
    <t>GAF-MN05 MANUAL DE CONTABILIDAD V6</t>
  </si>
  <si>
    <t xml:space="preserve">Verificar de los beneficios tributarios para las mejoras en la disposición de los recursos </t>
  </si>
  <si>
    <t>Actas de las mesas de trabajo</t>
  </si>
  <si>
    <t>Por incumplir  por parte de los trabajadores a cargo de la Dirección, la política institucional de no recibir contraprestación, dádivas o propinas de los grupos de interés en la prestación del servicio y control operacional</t>
  </si>
  <si>
    <t xml:space="preserve">Con el fin de obtener un beneficio economico a nombre propio </t>
  </si>
  <si>
    <t>Posible afectación reputacional de parte de los trabajadores encargados de habilitar los convenios y/o contratos para suplir deficiencias  de parque automotor en épocas de temporadas altas, habilitando vehículos para la prestación del servicio sin cumplir con los requisitos exigidos por las Autoridades Competentes.</t>
  </si>
  <si>
    <t>Se concientiza a los trabajdores a través de ética de la Terminal,</t>
  </si>
  <si>
    <t xml:space="preserve">GTS-RG01
</t>
  </si>
  <si>
    <t>Realizar jornadas bimestrales de sensibilización con los trabajadores suceptibles a recibir dádivas.
Controles aleatorios en la perifería de las Terminales y/o Ciudad con personal a cargo de la Dirección y/o Grupo de Control Externo.</t>
  </si>
  <si>
    <t>Posibilidad de corrupción</t>
  </si>
  <si>
    <t>Por parte de los trabajadores encargados de habilitar los convenios y/o contratos de temporadas altas</t>
  </si>
  <si>
    <t xml:space="preserve">Por habilitar vehículos para la prestación del servicio sin tener las aprobaciones de las Autoridades Competentes. </t>
  </si>
  <si>
    <t>Se realizan verificaciones por parte del Director de Servicio al Transportador y por los mismos trabajadores del área de los convenios habilitados y los vehículos relacionados en los mismos.</t>
  </si>
  <si>
    <t xml:space="preserve">Realizar jornadas sensibilización con los trabajadores suceptibles a recibir dádivas en el desarrollo de sus funciones. </t>
  </si>
  <si>
    <t>No aplica, teniendo en cuenta que se elimiarán las porterías de salida operadas por personal, por el proyecto de automatización, se debe trasladar el riesgo a la Direcciónd e Tecnologia como encargada del funcionamiento de los equipos tecnologicos</t>
  </si>
  <si>
    <t>Por parte de los trabajadores encargados efectuar el control en las porterías de salida por recibir dádivas para la omisión del desarrollo de sus funciones</t>
  </si>
  <si>
    <t>Se realizarán inspecciones aleatorías con el fin de validar que el sistema no permita por errores evasiones al pago integral de la tasa de uso</t>
  </si>
  <si>
    <t>Se realizarán controles en las plataformas de ascenso por parte de los técnicos 2, en aras de supervisar el trabajo efectuado por los operarios</t>
  </si>
  <si>
    <t>Intereses personales o de terceros</t>
  </si>
  <si>
    <t>Debido a la posibilidad de ser sobornado o sobornar a un tercero para recibir insumos que no corresponden con el físico</t>
  </si>
  <si>
    <t>Posibilidad de afectación económica a causa de intereses personales o de terceros debido a la posibilidad de ser sobornado o sobornar a un tercero para recibir insumos que no corresponden con las especificaciones solicitadas por la entidad.</t>
  </si>
  <si>
    <t>Aplicación estricta del procedimiento GPC-PR02. ENTRADA DE ALMACÉN</t>
  </si>
  <si>
    <t>GPC-PR02, ENTRADA DE ALMACEN
ENTRADAS DE ALMACEN</t>
  </si>
  <si>
    <t>Solicitar acompañamiento del supervisor, de un trabajador delegado por este o de un trabajador con conocimiento técnico del bien para verificar la exactitud de los bienes recibidos y su correspondencia con lo contratado.</t>
  </si>
  <si>
    <t>Oscar Danilo Garzón - Profesional de Almacén
Sergio Bejarano - Auxiliar de Almacén
SUPERVISORES DE CONTRATOS</t>
  </si>
  <si>
    <t xml:space="preserve">Remisiones de recibo de bienes firmadas
Entradas de almacén
Oferta económica
</t>
  </si>
  <si>
    <t>Aplicación estricta del procedimiento GPC-PR03. SALIDA DE ALMACÉN</t>
  </si>
  <si>
    <t>GPC-PR03, SALIDA DE ALMACEN
SALIDAS DE ALMACEN</t>
  </si>
  <si>
    <t>Hacer entrega de los bienes a los trabajadores responsables de su custodia y uso con verificación de la correspondencia con la salida de almacén.</t>
  </si>
  <si>
    <t>Oscar Danilo Garzón - Profesional de Almacén
Sergio Bejarano - Auxiliar de Almacén
TRABAJADORES RESPONSABLES DE BIENES</t>
  </si>
  <si>
    <t>Salidas de almacén firmadas</t>
  </si>
  <si>
    <t>Debido a la posibilidad de ser sobornado o sobornar a un tercero para que cuando se realizan inventarios y no coincida con lo registrado en la base de datos del almacén no se informe la desviación</t>
  </si>
  <si>
    <t>Posibilidad de afectación económica a causa de intereses personales o de terceros debido a la posibilidad de ser sobornado o sobornar a un tercero para que cuando se realizan inventarios y no coincida con lo registrado en la base de datos del almacén no se informe la desviación</t>
  </si>
  <si>
    <t>Aplicación estricta del procedimiento GPC-PR04. TOMA FÍSICA DE INVENTARIOS</t>
  </si>
  <si>
    <t>GPC-PR04. TOMA FÍSICA DE INVENTARIOS
GPC-FT06. TOMA FISICA DE INVENTARIO</t>
  </si>
  <si>
    <t>Presentar ante el Comité de Inventarios el resultado de la toma física</t>
  </si>
  <si>
    <t>Oscar Danilo Garzón - Profesional de Almacén
Sergio Bejarano - Auxiliar de Almacén
MIEMBROS DEL COMITÉ DE INVENTARIOS</t>
  </si>
  <si>
    <t>GPC-FT06. TOMA FISICA DE INVENTARIO</t>
  </si>
  <si>
    <t>Debido a la posibilidad de ser sobornado o sobornar a un tercero por parte del personal de operación, para el uso de parqueaderos</t>
  </si>
  <si>
    <t>Posibilidad de afectación económica a causa de intereses personales o de terceros debido a la posibilidad de ser sobornado o sobornar a un tercero por parte del personal de operación, para el uso de parqueaderos</t>
  </si>
  <si>
    <t>Realización de auditorias operacionales a los parqueaderos</t>
  </si>
  <si>
    <t>Informes del sistema WebManager</t>
  </si>
  <si>
    <t xml:space="preserve">Verificar los informes del sistema WebManager para validar </t>
  </si>
  <si>
    <t>William Camargo - Coordinador de Parqueaderos
Fredy Beltrán - Coordinador Operativo de Parqueaderos</t>
  </si>
  <si>
    <t>Informes del sistema WebManager validados</t>
  </si>
  <si>
    <t>Debido a la posibilidad de ser sobornado o sobornar a un tercero  para informar un robo, sin existir</t>
  </si>
  <si>
    <t>Posibilidad de afectación económica a causa de interesas personales o de terceros debido a la posibilidad de ser sobornado o sobornar a un tercero para informar un robo inexistente.</t>
  </si>
  <si>
    <t>Verificación de las cámaras en tiempo real para validar las novedades de hurtos presentados en los parqueaderos.</t>
  </si>
  <si>
    <t>Registros de video de novedades</t>
  </si>
  <si>
    <t>Realizar verificación de cámaras de vigilancia para confirmar o descartar la existencia de un hurto en los parqueaderos.</t>
  </si>
  <si>
    <t>Segmentos de video</t>
  </si>
  <si>
    <t>Por  recibir o solicitar sobornos para realización de pagos que estén fuera del PAA.</t>
  </si>
  <si>
    <t>Debido a la falta de planeación, generando un posible detrimento económico para la Terminal, posibles investigaciones e investigaciones disciplinarias.</t>
  </si>
  <si>
    <t>Posibilidad de afectación económica, por recibir o solicitar sobornos para realización de pagos que estén fuera del PAA, debido a la falta de planeación, generando un posible detrimento económico para la Terminal, posibles investigaciones e investigaciones disciplinarias.</t>
  </si>
  <si>
    <t>Filtros de aprobación de pagos entre las áreas y manual de supervisión de los contratos.</t>
  </si>
  <si>
    <t>Verificar los filtros de aprobación de pagos entre las áreas y manual de supervisión de los contratos.</t>
  </si>
  <si>
    <t>Solicitud de CDP con las firmas de aprobación.</t>
  </si>
  <si>
    <t>Por recibir o solicitar sobornos para cambiar el valor del certificado de disponibilidad presupuestal.</t>
  </si>
  <si>
    <t>Debido al desconocimiento del proceso e intereses personales, generando un posible detrimento económico para la Terminal, posibles investigaciones e investigaciones disciplinarias.</t>
  </si>
  <si>
    <t>Posibilidad de afectación económica, por recibir o solicitar sobornos para cambiar el valor del certificado de disponibilidad presupuestal, debido al desconocimiento del proceso e intereses personales, generando un posible detrimento económico para la Terminal, posibles investigaciones e investigaciones disciplinarias.</t>
  </si>
  <si>
    <t xml:space="preserve">Verificación de la elaboración de los CDP con doble firma de aprobación, Cruce de la información con el presupuestos aprobado, Verificación del PAA. </t>
  </si>
  <si>
    <t xml:space="preserve">Verificar la elaboración de los CDP con doble firma de aprobación, Cruce de la información con el presupuestos aprobado, Verificación del PAA. </t>
  </si>
  <si>
    <t>Por recibir o solicitar sobornos para crear una inversión que no sea necesaria para la Terminal y que afecte la liquidez de la empresa.</t>
  </si>
  <si>
    <t>Debido al ofrecimiento de tasas de interés elevadas y manipulación de los oferentes.</t>
  </si>
  <si>
    <t>Posibilidad de afectación económica, por recibir o solicitar sobornos para crear una inversión que no sea necesaria para la Terminal y que afecte la liquidez de la empresa, debido al ofrecimiento de tasas de interés elevadas y manipulación de los oferentes.</t>
  </si>
  <si>
    <t>Comité de inversiones, rankin emitido por la Secretaría Distrital de Hacienda, no se realizan inversiones por debajo de la DTF, Portafolio diversificado.</t>
  </si>
  <si>
    <t>Realizar el procedimiento de inversión expuesto en el numeral 43 de la Matriz de riesgos y oportunidades.</t>
  </si>
  <si>
    <t>Por ofrecer dadivas a la Revisoría Fiscal para omitir informar sobre inconsistencias detectadas.</t>
  </si>
  <si>
    <t>Debido a la intención de mostrar cifras diferentes a las entidades de control y evitar investigaciones de las entidades de control.</t>
  </si>
  <si>
    <t>Posibilidad de afectación económica, por ofrecer dadivas a la Revisoría Fiscal para omitir informar sobre inconsistencias detectadas, debido a la intención de mostrar cifras diferentes a las entidades de control y evitar investigaciones de las entidades de control.</t>
  </si>
  <si>
    <t>Informes trimestrales a los entes de control, informes bimestrales a la Junta directiva, presentación de información a la DIAN.</t>
  </si>
  <si>
    <t>Realizar los informes trimestrales a los entes de control, informes bimestrales a la Junta directiva, presentación de información a la DIAN.</t>
  </si>
  <si>
    <t>Actas de reunión, documentos soportes de pago de la información a la DIAN y los informes a los entes de control.</t>
  </si>
  <si>
    <t>Por recibir o solicitar sobornos para omitir información en el sistema contable.</t>
  </si>
  <si>
    <t>Debido a intereses personales.</t>
  </si>
  <si>
    <t>Posibilidad de afectación económica, por recibir o solicitar sobornos para omitir información en el sistema contable, debido a intereses personales.</t>
  </si>
  <si>
    <t>Revisoría fiscal, visitas de la superintendencia de transportes, visita de contraloría distrital y controles del proceso financiero.</t>
  </si>
  <si>
    <t>Por recibir o solicitar sobornos para modificar información relativa a cartera o estado de cuenta de terceros.</t>
  </si>
  <si>
    <t>Debido a intereses personales y manipulación del sistema de información.</t>
  </si>
  <si>
    <t>Posibilidad de afectación económica, por recibir o solicitar sobornos para modificar información relativa a cartera o estado de cuenta de terceros, debido a intereses personales y manipulación del sistema de información.</t>
  </si>
  <si>
    <t>Comité de cartera, informes a los entes de control y controles de la política de seguridad d e la información.</t>
  </si>
  <si>
    <t>Realizar actas del Comité de cartera y realizar presentar los acuerdos de pago con los clientes, para el visto bueno del Comité de Cartera.</t>
  </si>
  <si>
    <t>Actas del Comité de cartera con los respectivos soportes</t>
  </si>
  <si>
    <t>Por recibir o solicitar sobornos para beneficiar, posicionar, destacar o elevar algún tema o entidad.</t>
  </si>
  <si>
    <t>Debido a Intereses personales o de terceros</t>
  </si>
  <si>
    <t>Posibilidad de recibir o solicitar sobornos para beneficiar, posicionar, destacar o elevar algún tema o entidad, debido a Intereses personales o de terceros</t>
  </si>
  <si>
    <t xml:space="preserve"> * Monitoreo de medios de comunicación y redes sociales
* Comité de comunicaciones
 * Reuniones del equipo de trabajo</t>
  </si>
  <si>
    <t>Por recibir o solicitar sobornos para favorecer a algún medio de comunicación particular</t>
  </si>
  <si>
    <t>Posibilidad de recibir o solicitar sobornos para favorecer a algún medio de comunicación particular debido a Intereses personales o de terceros</t>
  </si>
  <si>
    <t xml:space="preserve"> * Seguimiento a publicaciones en medios de comunicación
 * La información que se publica externamente se valida con las diferentes áreas</t>
  </si>
  <si>
    <t xml:space="preserve">Fallas en los controles para selección o seguimiento de contratistas
</t>
  </si>
  <si>
    <t>Posibilidad de recibir o solicitar dádivas o beneficios para favorecer servidores o contratistas.</t>
  </si>
  <si>
    <t xml:space="preserve">Posibilidad de recibir o solicitar cualquier dádiva o beneficio  por parte de los servidores o contratistas de la Dirección de Contratación a nombre propio o de terceros con el fin de celebrar un contrato. </t>
  </si>
  <si>
    <t>Implementación de políticas y manuales regulatorios.
 * Políticas de integridad
 * Valores corporativos
 * Manual de contratación
 * Manual de supervisión</t>
  </si>
  <si>
    <t xml:space="preserve">Reporte del evento por medio de correo electrónico </t>
  </si>
  <si>
    <t>* Capacitación al personal en temas de gestión antisoborno
* Generar espacios de socialización a manera de lecciones aprendidas</t>
  </si>
  <si>
    <t xml:space="preserve"> * Equipo consultor, Función de cumplimiento antisoborno
 * Dirección de gestión humana, comité de ética e integridad</t>
  </si>
  <si>
    <t>Pendiente</t>
  </si>
  <si>
    <t xml:space="preserve">Falta de control en la supervisión de contrato
</t>
  </si>
  <si>
    <t>Posibilidad de recibir o solicitar dádivas o benefcios para favorecerse o favorecer algún tercero con la inversión del rubro de disminución de riesgo laboral.</t>
  </si>
  <si>
    <t>Posibilidad de recibir o solicitar sobornos para la retribución de la inversión de prevención por riesgo laboral</t>
  </si>
  <si>
    <t xml:space="preserve">Informes de supervisión al contrato </t>
  </si>
  <si>
    <t>Informe de supervisión del contrato</t>
  </si>
  <si>
    <t>* Capacitación al personal en temas de gestión antisoborno
 Reuniones periódicas de seguimiento al plan d e trabajo con la ARL</t>
  </si>
  <si>
    <t>Inadecuada revisión de la documentación allegada por el candidato</t>
  </si>
  <si>
    <t xml:space="preserve">Posibilidad de recibir o solicitar dádivas o benefcios para favorecerse o favorecer algún tercero con la omisión de los controles de los requisitos para ejercer los cargos </t>
  </si>
  <si>
    <t>Posibilidad de recibir o solicitar sobornos para que se omitan los controles en el cumplimiento de los requisitos para ejercer los cargos</t>
  </si>
  <si>
    <t xml:space="preserve"> Elaboración de listado de requisitos por cargo y diligenciamiento del check lista para vinculación de personal de planta</t>
  </si>
  <si>
    <t>Controlar el riesgo sin definir acciones adicionales</t>
  </si>
  <si>
    <t>Falta de seguimiento a las certificaciones laborales.</t>
  </si>
  <si>
    <t>Posibilidad de recibir o solicitar sobornos para emitir certificaciones laborales con datos diferentes a los contemplados en el manual de funciones</t>
  </si>
  <si>
    <t xml:space="preserve"> Verificación de historia laboral contra el manual de funciones.</t>
  </si>
  <si>
    <t>Manual de funciones</t>
  </si>
  <si>
    <t>Falta de seguimiento y registros adicionales a los eventos de capacitaicón y formación.</t>
  </si>
  <si>
    <t>Posibilidad de recibir o solicitar sobornos para reportar como cumplida la asistencia a capacitaciones o formaciones</t>
  </si>
  <si>
    <t xml:space="preserve"> Se verifica la asistencia con el proveedor o funcionario que realice la capacitación.</t>
  </si>
  <si>
    <t>Registro de asistencia a capacitación</t>
  </si>
  <si>
    <t>Un colaborador solicite o acepte un incentivo indebido para entregar información confidencial sobre las condiciones contractuales</t>
  </si>
  <si>
    <t xml:space="preserve">Ausencia de objetividad en el proceso debido a la filtración de las condiciones contractuales. </t>
  </si>
  <si>
    <t>Posibilidad de afectación económica falta de transparencia en el desarrollo del proceso.</t>
  </si>
  <si>
    <t>Desde los equipo no se tiene acceso a puertos USB.</t>
  </si>
  <si>
    <t xml:space="preserve">Ejercer una debida supervición del contrato la cual se asegure del cumplimiento de las obligaciones de y del cumplimineto de la cláusula de confidencialidad de la información. </t>
  </si>
  <si>
    <t xml:space="preserve">Minuta contractual que contiene la cláusula de confidencialidad e informes de supervisión. </t>
  </si>
  <si>
    <t>El personal hace uso únicamente del correo institucional.</t>
  </si>
  <si>
    <t>Dentro de la minuta del contrato de todos los funcionario de la entidad se encuentra una cláusula de confidencialidad de la información.</t>
  </si>
  <si>
    <t xml:space="preserve">Que un funcionario judicial solicite un soborno para proferir un fallo a favor de la entidad. </t>
  </si>
  <si>
    <t>Falta de  lealtad del  funcionario encargado del proceso</t>
  </si>
  <si>
    <t>Posibilidad de afectación económica por dar u ofrecer una dádiva o beneficio por parte de un tercero o a nombre propio con el fin de lograr un fallo a favor de la entidad.</t>
  </si>
  <si>
    <t>La subgerencia jurídica no actúa como ordenador de gasto.</t>
  </si>
  <si>
    <t>En el plan de adquisiciones no se contempla ningún tipo de gasto procesal.</t>
  </si>
  <si>
    <t>Posibilidad de ofrecer, prometer, entregar u otorgar una ventaja indebida de cualquier  valor (dinero, objeto, beneficios u otra utilidad) directamente o indirectamente a las partes interesadas internas del proceso para recibir de forma extemporánea solicitudes</t>
  </si>
  <si>
    <t xml:space="preserve">por parte de algún integrante de la Subgerencia de Planeación y Proyectos a nombre propio o de la entidad </t>
  </si>
  <si>
    <t xml:space="preserve">con el fin de evitar investigaciones, implementación de la  debida diligencia ampliada,  aplicación de procesos disciplinarios según aplique,  bajo nivel de impacto y eficacia en el mejoramiento de la gestión instruccional o terminación anticipada de contratos, según aplique. </t>
  </si>
  <si>
    <t xml:space="preserve">Posibilidad de ofrecer, prometer, entregar u otorgar una ventaja indebida de cualquier  valor (dinero, objeto, beneficios u otra utilidad) directamente o indirectamente a las partes interesadas internas del proceso para recibir de forma extemporánea solicitudes por parte de algún integrante de la Subgerencia de Planeación y Proyectos a nombre propio o de la entidad con el fin de evitar investigaciones; implementación de la  debida diligencia ampliada; aplicación de procesos disciplinarios, según aplique;  bajo nivel de impacto y eficacia en el mejoramiento de la gestión instruccional o terminación anticipada de contratos, según aplique. </t>
  </si>
  <si>
    <t>Entregar la información requerida en el plazo fijado</t>
  </si>
  <si>
    <t xml:space="preserve">Por recibir dadivas al prestar el servicio generando la referencia frente a otros. </t>
  </si>
  <si>
    <t xml:space="preserve">Debido a que los ciudadanos por tener preferencias en el uso de los elementos puestos para el uso de ellos, ofrecen un beneficio para satisfacer su propia necesidad. </t>
  </si>
  <si>
    <t xml:space="preserve">Posibilidad de Afectación reputacional,   Por recibir dadivas al prestar el servicio generando la referencia frente a otros. , Debido a que los ciudadanos por tener preferencias en el uso de los elementos puestos para el uso de ellos, ofrecen un beneficio para satisfacer su propia necesidad. </t>
  </si>
  <si>
    <t xml:space="preserve">1. Fortalecer en el equipo de trabajo que no se debe recibir ningun tipo de remuneración monetaria o material por nuestros servicios.
</t>
  </si>
  <si>
    <t xml:space="preserve">SAC-IN02 </t>
  </si>
  <si>
    <t>Realizar capacitaciones con temas relacionados a mitigar el riesgo de corrupción  para los funcionarios que prestan sus servicios en atención al ciudadano</t>
  </si>
  <si>
    <t>Vulnerabilidad en los controles de seguridad</t>
  </si>
  <si>
    <t>incumplimientos de obligaciones de confidencialidad por parte de los contratistas de monitoreo de CCTV y controles de acceso vehícular y peatonal</t>
  </si>
  <si>
    <t>Posibilidad de afectacion reputacional por vulnerabilidad en los controles de seguridad ante el incumplimientos de obligaciones de confidencialidad por parte de los contratistas de monitoreo de CCTV y controles de acceso vehícular y peatonal</t>
  </si>
  <si>
    <t>Controles de acceso al sistema de cámaras
Monitoreo a la central de monitoreo
Formatos de control para la entrega de materiales filmicos bajo cadena de custodia
Aplicación de poligrafía periódica durante la ejecución del contrato
Acuerdo de confidencialidad con los operadores de medios tecnológicos</t>
  </si>
  <si>
    <t>SOF-FT21 REGISTRO DE VEHÍCULOS PARTICULARES AUTORIZADOS ZO V.1
SOF-FT14 RECOMENDACION DE CONFIDENCIALIDAD
SOF-FT12 SOLICITUD INTERNA DE GESTIÓN DE VIDEOS
SOF-FT11 SOLICITUD DE GESTION DE VIDEOS CCTV
SOF-FT05 RESPUESTA VERFICACIÓN DE VIDEOS DEL CCTV</t>
  </si>
  <si>
    <t>Falta de recaudacion de ingresos por concepto de acceso a zonas operativas</t>
  </si>
  <si>
    <t>Entrega de dádivas durante el desarrollo del trámite de ingreso de vehículos
Evitar el pago de tarifa de acceso asignada para el automotor.</t>
  </si>
  <si>
    <t xml:space="preserve">Posibilidad de afectacion economica por falta de recaudacion de ingresos por concepto de acceso a zonas operativas ante la  Entrega de dádivas durante el desarrollo del trámite de ingreso de vehículos particulares a la zona operativa, para evadir el pago de la tarifa de acceso asignada para el automotor.
</t>
  </si>
  <si>
    <t xml:space="preserve">Verificación in situ por parte de los Técnicos 2 de la Dirección de Seguridad de los vehículos particulares que se encuentran en la zona operativa y validación del pago de derechos.
</t>
  </si>
  <si>
    <t>Registro DRIVE INGRESO VEHICULAR  ZONA OPERATIVA - 2020v2
Registro DRIVE SEGUIMIENTO DE CARNETS
Registro DRIVE CONTROL DE INGRESO PEATONAL 2022</t>
  </si>
  <si>
    <t>Posibilidad de afectación económica y reputacional</t>
  </si>
  <si>
    <t>por ofrecer o recibir soborno para no llevar a cabo protocolo de cepo</t>
  </si>
  <si>
    <t>debido a obtener un beneficio privado</t>
  </si>
  <si>
    <t xml:space="preserve">Inspección del supervisor coordinador 
Arqueo diario
Cámaras
</t>
  </si>
  <si>
    <t>Implementar capacitacion al personal</t>
  </si>
  <si>
    <t>Yulani Ocoró Caicedo
Supervisora</t>
  </si>
  <si>
    <t xml:space="preserve">Actas de asistencia a capacitacion </t>
  </si>
  <si>
    <t>Al ingresar al proyecto de ZPP</t>
  </si>
  <si>
    <t>por ofrecer o recibir soborno para omitir protocolos operitivos</t>
  </si>
  <si>
    <t>por recibir soborno para para aceptar Facturas de los proveedores sin soportes</t>
  </si>
  <si>
    <t>Controles dirección del proyecto, subgerencia jurídica, planeación  y financiera</t>
  </si>
  <si>
    <t xml:space="preserve">por recibir soborno para entregar Información confidencial, de parqueo y/o de la plataforma de seguimiento de parqueo </t>
  </si>
  <si>
    <t>controles información es publica 
Política de tratamientos de datos</t>
  </si>
  <si>
    <t>por recibir soborno para informar un robo, sin existir, en las zonas de parqueo</t>
  </si>
  <si>
    <t xml:space="preserve">Acuerdo de confiabilidad
El trabajador debe reponer el dinero, perdido
Arqueos diario.
Aplicación </t>
  </si>
  <si>
    <t>por recibir soborno para alterar el procedimiento, facilitador</t>
  </si>
  <si>
    <t xml:space="preserve">Inspección del supervisor coordinador 
Arqueo diario
Limitación al acceso a la plataforma
</t>
  </si>
  <si>
    <t>por recibir soborno Alterar la aplicación de seguimiento de parqueo</t>
  </si>
  <si>
    <t>Historial de cambios de los parámetros de la aplicación
Limitación de los acceso
Fiducia controla el ingreso del dinero</t>
  </si>
  <si>
    <t>Posibilidad de ofrecer, prometer, entregar u otorgar una ventaja indebida de cualquier  valor (dinero, objeto, beneficios u otra utilidad) directamente o indirectamente a las partes interesadas externas del proceso para recibir de forma extemporánea solicitudes</t>
  </si>
  <si>
    <t xml:space="preserve">Posibilidad de ofrecer, prometer, entregar u otorgar una ventaja indebida de cualquier  valor (dinero, objeto, beneficios u otra utilidad) directamente o indirectamente a las partes interesadas externas del proceso para recibir de forma extemporánea solicitudes por parte de algún integrante de la Subgerencia de Planeación y Proyectos a nombre propio o de la entidad con el fin de evitar investigaciones; implementación de la  debida diligencia ampliada; aplicación de procesos disciplinarios, según aplique;  bajo nivel de impacto y eficacia en el mejoramiento de la gestión instruccional o terminación anticipada de contratos, según aplique. </t>
  </si>
  <si>
    <t>SMC-IN04</t>
  </si>
  <si>
    <t>Elaborar cronograma de entrega de informes con el fin de garantizar el cumplimiento de las fechas.</t>
  </si>
  <si>
    <t>Roger Rodríguez - Subgerente de Planeación y Proyectos
Maryuri Zabala - Sandra Lesmes  -  Profesional 3
Emilce Basto - Profesional 1</t>
  </si>
  <si>
    <t>Bimestral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</si>
</sst>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0"/>
      <color rgb="FF000000"/>
      <name val="Arial"/>
      <scheme val="minor"/>
    </font>
    <font>
      <sz val="11"/>
      <color rgb="FF000000"/>
      <name val="Calibri"/>
    </font>
    <font>
      <b/>
      <sz val="16"/>
      <color rgb="FF000000"/>
      <name val="Calibri"/>
    </font>
    <font>
      <b/>
      <i/>
      <sz val="14"/>
      <color rgb="FF0070C0"/>
      <name val="Calibri"/>
    </font>
    <font>
      <sz val="10"/>
      <color rgb="FF000000"/>
      <name val="Arial"/>
    </font>
    <font>
      <sz val="12"/>
      <color rgb="FF000000"/>
      <name val="Calibri"/>
    </font>
    <font>
      <sz val="10"/>
      <name val="Arial"/>
    </font>
    <font>
      <b/>
      <sz val="12"/>
      <color rgb="FF00B050"/>
      <name val="Calibri"/>
    </font>
    <font>
      <sz val="12"/>
      <color theme="1"/>
      <name val="Calibri"/>
    </font>
    <font>
      <b/>
      <sz val="12"/>
      <color rgb="FFFF0000"/>
      <name val="Calibri"/>
    </font>
    <font>
      <b/>
      <sz val="12"/>
      <color rgb="FF808080"/>
      <name val="Calibri"/>
    </font>
    <font>
      <b/>
      <sz val="12"/>
      <color rgb="FF7030A0"/>
      <name val="Calibri"/>
    </font>
    <font>
      <b/>
      <sz val="12"/>
      <color rgb="FF00B0F0"/>
      <name val="Calibri"/>
    </font>
    <font>
      <b/>
      <sz val="12"/>
      <color rgb="FFE26B0A"/>
      <name val="Calibri"/>
    </font>
    <font>
      <sz val="10"/>
      <color rgb="FF000000"/>
      <name val="Calibri"/>
    </font>
    <font>
      <b/>
      <sz val="12"/>
      <color rgb="FF595959"/>
      <name val="Calibri"/>
    </font>
    <font>
      <b/>
      <sz val="11"/>
      <color rgb="FFFFFFFF"/>
      <name val="Calibri"/>
    </font>
    <font>
      <sz val="11"/>
      <color theme="1"/>
      <name val="Calibri"/>
    </font>
    <font>
      <b/>
      <i/>
      <sz val="14"/>
      <color rgb="FFFFFFFF"/>
      <name val="Calibri"/>
    </font>
    <font>
      <b/>
      <sz val="11"/>
      <color rgb="FF000000"/>
      <name val="Calibri"/>
    </font>
    <font>
      <b/>
      <sz val="10"/>
      <color rgb="FF000000"/>
      <name val="Calibri"/>
    </font>
    <font>
      <b/>
      <sz val="10"/>
      <color rgb="FFFF0000"/>
      <name val="Calibri"/>
    </font>
    <font>
      <b/>
      <i/>
      <sz val="10"/>
      <color rgb="FF000000"/>
      <name val="Calibri"/>
    </font>
    <font>
      <b/>
      <sz val="10"/>
      <color theme="1"/>
      <name val="Calibri"/>
    </font>
    <font>
      <sz val="10"/>
      <color theme="1"/>
      <name val="Arial"/>
    </font>
    <font>
      <sz val="10"/>
      <color theme="1"/>
      <name val="Calibri"/>
    </font>
    <font>
      <b/>
      <sz val="10"/>
      <color rgb="FF002060"/>
      <name val="Calibri"/>
    </font>
    <font>
      <b/>
      <sz val="10"/>
      <color theme="1"/>
      <name val="Arial"/>
    </font>
    <font>
      <sz val="10"/>
      <color rgb="FFFF0000"/>
      <name val="Calibri"/>
    </font>
    <font>
      <sz val="12"/>
      <color rgb="FFFF0000"/>
      <name val="Calibri"/>
    </font>
    <font>
      <sz val="12"/>
      <color rgb="FFEA4335"/>
      <name val="Calibri"/>
    </font>
  </fonts>
  <fills count="18">
    <fill>
      <patternFill patternType="none"/>
    </fill>
    <fill>
      <patternFill patternType="gray125"/>
    </fill>
    <fill>
      <patternFill patternType="solid">
        <fgColor rgb="FF92D050"/>
        <bgColor rgb="FF92D050"/>
      </patternFill>
    </fill>
    <fill>
      <patternFill patternType="solid">
        <fgColor rgb="FF8DB5F8"/>
        <bgColor rgb="FF8DB5F8"/>
      </patternFill>
    </fill>
    <fill>
      <patternFill patternType="solid">
        <fgColor rgb="FFFFFF00"/>
        <bgColor rgb="FFFFFF00"/>
      </patternFill>
    </fill>
    <fill>
      <patternFill patternType="solid">
        <fgColor rgb="FF808080"/>
        <bgColor rgb="FF808080"/>
      </patternFill>
    </fill>
    <fill>
      <patternFill patternType="solid">
        <fgColor rgb="FFFFFFFF"/>
        <bgColor rgb="FFFFFFFF"/>
      </patternFill>
    </fill>
    <fill>
      <patternFill patternType="solid">
        <fgColor rgb="FFD8D8D8"/>
        <bgColor rgb="FFD8D8D8"/>
      </patternFill>
    </fill>
    <fill>
      <patternFill patternType="solid">
        <fgColor rgb="FFDBE5F1"/>
        <bgColor rgb="FFDBE5F1"/>
      </patternFill>
    </fill>
    <fill>
      <patternFill patternType="solid">
        <fgColor rgb="FF99CC00"/>
        <bgColor rgb="FF99CC00"/>
      </patternFill>
    </fill>
    <fill>
      <patternFill patternType="solid">
        <fgColor rgb="FFF79646"/>
        <bgColor rgb="FFF79646"/>
      </patternFill>
    </fill>
    <fill>
      <patternFill patternType="solid">
        <fgColor rgb="FFD6E3BC"/>
        <bgColor rgb="FFD6E3BC"/>
      </patternFill>
    </fill>
    <fill>
      <patternFill patternType="solid">
        <fgColor rgb="FFF2DBDB"/>
        <bgColor rgb="FFF2DBDB"/>
      </patternFill>
    </fill>
    <fill>
      <patternFill patternType="solid">
        <fgColor rgb="FFFF0000"/>
        <bgColor rgb="FFFF0000"/>
      </patternFill>
    </fill>
    <fill>
      <patternFill patternType="solid">
        <fgColor theme="0"/>
        <bgColor theme="0"/>
      </patternFill>
    </fill>
    <fill>
      <patternFill patternType="solid">
        <fgColor rgb="FFFAD9D6"/>
        <bgColor rgb="FFFAD9D6"/>
      </patternFill>
    </fill>
    <fill>
      <patternFill patternType="solid">
        <fgColor rgb="FFFEF1CC"/>
        <bgColor rgb="FFFEF1CC"/>
      </patternFill>
    </fill>
    <fill>
      <patternFill patternType="solid">
        <fgColor theme="0" tint="-4.9989318521683403E-2"/>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141">
    <xf numFmtId="0" fontId="0" fillId="0" borderId="0" xfId="0" applyFont="1" applyAlignment="1"/>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1" fillId="0" borderId="1" xfId="0" applyFont="1" applyBorder="1"/>
    <xf numFmtId="0" fontId="4" fillId="0" borderId="0" xfId="0" applyFont="1"/>
    <xf numFmtId="0" fontId="1" fillId="0" borderId="1" xfId="0" applyFont="1" applyBorder="1" applyAlignment="1">
      <alignment horizontal="center"/>
    </xf>
    <xf numFmtId="0" fontId="7" fillId="0" borderId="1" xfId="0" applyFont="1" applyBorder="1" applyAlignment="1">
      <alignment horizontal="center"/>
    </xf>
    <xf numFmtId="0" fontId="1" fillId="3" borderId="1" xfId="0" applyFont="1" applyFill="1" applyBorder="1"/>
    <xf numFmtId="0" fontId="8" fillId="0" borderId="1" xfId="0" applyFont="1" applyBorder="1" applyAlignment="1">
      <alignment horizontal="center"/>
    </xf>
    <xf numFmtId="0" fontId="1" fillId="4" borderId="1" xfId="0" applyFont="1" applyFill="1" applyBorder="1"/>
    <xf numFmtId="0" fontId="8" fillId="0" borderId="4" xfId="0" applyFont="1" applyBorder="1" applyAlignment="1">
      <alignment horizontal="center"/>
    </xf>
    <xf numFmtId="0" fontId="9" fillId="0" borderId="1" xfId="0" applyFont="1" applyBorder="1" applyAlignment="1">
      <alignment horizontal="center"/>
    </xf>
    <xf numFmtId="0" fontId="10" fillId="0" borderId="4" xfId="0" applyFont="1" applyBorder="1" applyAlignment="1">
      <alignment horizontal="center"/>
    </xf>
    <xf numFmtId="0" fontId="7" fillId="0" borderId="4" xfId="0" applyFont="1" applyBorder="1" applyAlignment="1">
      <alignment horizontal="center"/>
    </xf>
    <xf numFmtId="0" fontId="11" fillId="0" borderId="4" xfId="0" applyFont="1" applyBorder="1" applyAlignment="1">
      <alignment horizontal="center"/>
    </xf>
    <xf numFmtId="0" fontId="9" fillId="0" borderId="4" xfId="0" applyFont="1" applyBorder="1" applyAlignment="1">
      <alignment horizontal="center"/>
    </xf>
    <xf numFmtId="0" fontId="4" fillId="4" borderId="5" xfId="0" applyFont="1" applyFill="1" applyBorder="1"/>
    <xf numFmtId="0" fontId="4" fillId="3" borderId="5" xfId="0" applyFont="1" applyFill="1" applyBorder="1"/>
    <xf numFmtId="0" fontId="12" fillId="0" borderId="4" xfId="0" applyFont="1" applyBorder="1" applyAlignment="1">
      <alignment horizontal="center"/>
    </xf>
    <xf numFmtId="0" fontId="1" fillId="0" borderId="4" xfId="0" applyFont="1" applyBorder="1"/>
    <xf numFmtId="0" fontId="11" fillId="0" borderId="1" xfId="0" applyFont="1" applyBorder="1" applyAlignment="1">
      <alignment horizontal="center"/>
    </xf>
    <xf numFmtId="0" fontId="13" fillId="0" borderId="4" xfId="0" applyFont="1" applyBorder="1" applyAlignment="1">
      <alignment horizontal="center"/>
    </xf>
    <xf numFmtId="0" fontId="14" fillId="0" borderId="1" xfId="0" applyFont="1" applyBorder="1" applyAlignment="1">
      <alignment horizontal="center"/>
    </xf>
    <xf numFmtId="0" fontId="8" fillId="0" borderId="3" xfId="0" applyFont="1" applyBorder="1" applyAlignment="1">
      <alignment horizontal="center"/>
    </xf>
    <xf numFmtId="0" fontId="13" fillId="0" borderId="1" xfId="0" applyFont="1" applyBorder="1" applyAlignment="1">
      <alignment horizontal="center"/>
    </xf>
    <xf numFmtId="0" fontId="1" fillId="0" borderId="1" xfId="0" applyFont="1" applyBorder="1" applyAlignment="1">
      <alignment horizontal="center" vertical="center"/>
    </xf>
    <xf numFmtId="0" fontId="15" fillId="0" borderId="1" xfId="0" applyFont="1" applyBorder="1" applyAlignment="1">
      <alignment horizontal="center" wrapText="1"/>
    </xf>
    <xf numFmtId="0" fontId="14" fillId="0" borderId="4" xfId="0" applyFont="1" applyBorder="1" applyAlignment="1">
      <alignment horizontal="center"/>
    </xf>
    <xf numFmtId="9" fontId="14" fillId="0" borderId="4" xfId="0" applyNumberFormat="1" applyFont="1" applyBorder="1" applyAlignment="1">
      <alignment horizontal="center"/>
    </xf>
    <xf numFmtId="9" fontId="1" fillId="0" borderId="1" xfId="0" applyNumberFormat="1" applyFont="1" applyBorder="1" applyAlignment="1">
      <alignment horizontal="center"/>
    </xf>
    <xf numFmtId="0" fontId="1" fillId="0" borderId="1" xfId="0" applyFont="1" applyBorder="1" applyAlignment="1">
      <alignment wrapText="1"/>
    </xf>
    <xf numFmtId="9" fontId="14" fillId="0" borderId="1" xfId="0" applyNumberFormat="1" applyFont="1" applyBorder="1" applyAlignment="1">
      <alignment horizontal="center"/>
    </xf>
    <xf numFmtId="0" fontId="1" fillId="0" borderId="0" xfId="0" applyFont="1" applyAlignment="1">
      <alignment wrapText="1"/>
    </xf>
    <xf numFmtId="0" fontId="14" fillId="0" borderId="0" xfId="0" applyFont="1"/>
    <xf numFmtId="0" fontId="14" fillId="0" borderId="0" xfId="0" applyFont="1" applyAlignment="1">
      <alignment horizontal="center"/>
    </xf>
    <xf numFmtId="0" fontId="16" fillId="5" borderId="1" xfId="0" applyFont="1" applyFill="1" applyBorder="1" applyAlignment="1">
      <alignment horizontal="center"/>
    </xf>
    <xf numFmtId="0" fontId="16" fillId="5" borderId="9" xfId="0" applyFont="1" applyFill="1" applyBorder="1" applyAlignment="1">
      <alignment horizontal="center" vertical="center"/>
    </xf>
    <xf numFmtId="0" fontId="16" fillId="5" borderId="1" xfId="0" applyFont="1" applyFill="1" applyBorder="1" applyAlignment="1">
      <alignment horizontal="center" vertical="center"/>
    </xf>
    <xf numFmtId="0" fontId="14" fillId="0" borderId="10" xfId="0" applyFont="1" applyBorder="1" applyAlignment="1">
      <alignment horizontal="center"/>
    </xf>
    <xf numFmtId="0" fontId="1" fillId="6" borderId="1" xfId="0" applyFont="1" applyFill="1" applyBorder="1" applyAlignment="1">
      <alignment horizontal="center" vertical="center" wrapText="1"/>
    </xf>
    <xf numFmtId="0" fontId="16" fillId="0" borderId="0" xfId="0" applyFont="1" applyAlignment="1">
      <alignment vertical="center"/>
    </xf>
    <xf numFmtId="0" fontId="14" fillId="0" borderId="3" xfId="0" applyFont="1" applyBorder="1" applyAlignment="1">
      <alignment horizontal="center"/>
    </xf>
    <xf numFmtId="0" fontId="14" fillId="0" borderId="11" xfId="0" applyFont="1" applyBorder="1" applyAlignment="1">
      <alignment horizontal="center"/>
    </xf>
    <xf numFmtId="0" fontId="17" fillId="6" borderId="1" xfId="0" applyFont="1" applyFill="1" applyBorder="1" applyAlignment="1">
      <alignment horizontal="center" vertical="center" wrapText="1"/>
    </xf>
    <xf numFmtId="0" fontId="4" fillId="0" borderId="0" xfId="0" applyFont="1" applyAlignment="1">
      <alignment horizontal="center"/>
    </xf>
    <xf numFmtId="0" fontId="19" fillId="7" borderId="1" xfId="0" applyFont="1" applyFill="1" applyBorder="1" applyAlignment="1">
      <alignment horizontal="center"/>
    </xf>
    <xf numFmtId="0" fontId="20" fillId="7" borderId="15" xfId="0" applyFont="1" applyFill="1" applyBorder="1" applyAlignment="1">
      <alignment horizontal="center"/>
    </xf>
    <xf numFmtId="0" fontId="21" fillId="7" borderId="15" xfId="0" applyFont="1" applyFill="1" applyBorder="1" applyAlignment="1">
      <alignment horizontal="center"/>
    </xf>
    <xf numFmtId="0" fontId="1" fillId="8" borderId="16" xfId="0" applyFont="1" applyFill="1" applyBorder="1" applyAlignment="1">
      <alignment horizontal="center"/>
    </xf>
    <xf numFmtId="0" fontId="14" fillId="9" borderId="17" xfId="0" applyFont="1" applyFill="1" applyBorder="1" applyAlignment="1">
      <alignment horizontal="center"/>
    </xf>
    <xf numFmtId="0" fontId="22" fillId="0" borderId="10" xfId="0" applyFont="1" applyBorder="1" applyAlignment="1">
      <alignment horizontal="center"/>
    </xf>
    <xf numFmtId="0" fontId="14" fillId="4" borderId="17" xfId="0" applyFont="1" applyFill="1" applyBorder="1" applyAlignment="1">
      <alignment horizontal="center"/>
    </xf>
    <xf numFmtId="0" fontId="14" fillId="10" borderId="17" xfId="0" applyFont="1" applyFill="1" applyBorder="1" applyAlignment="1">
      <alignment horizontal="center"/>
    </xf>
    <xf numFmtId="0" fontId="1" fillId="11" borderId="16" xfId="0" applyFont="1" applyFill="1" applyBorder="1" applyAlignment="1">
      <alignment horizontal="center"/>
    </xf>
    <xf numFmtId="0" fontId="1" fillId="12" borderId="16" xfId="0" applyFont="1" applyFill="1" applyBorder="1" applyAlignment="1">
      <alignment horizontal="center"/>
    </xf>
    <xf numFmtId="0" fontId="4" fillId="0" borderId="1" xfId="0" applyFont="1" applyBorder="1"/>
    <xf numFmtId="0" fontId="1" fillId="0" borderId="4" xfId="0" applyFont="1" applyBorder="1" applyAlignment="1">
      <alignment horizontal="center"/>
    </xf>
    <xf numFmtId="0" fontId="14" fillId="13" borderId="17" xfId="0" applyFont="1" applyFill="1" applyBorder="1" applyAlignment="1">
      <alignment horizontal="center"/>
    </xf>
    <xf numFmtId="0" fontId="4" fillId="2" borderId="1" xfId="0" applyFont="1" applyFill="1" applyBorder="1" applyAlignment="1">
      <alignment horizontal="center" wrapText="1"/>
    </xf>
    <xf numFmtId="0" fontId="1" fillId="0" borderId="3" xfId="0" applyFont="1" applyBorder="1" applyAlignment="1">
      <alignment horizontal="center"/>
    </xf>
    <xf numFmtId="0" fontId="4" fillId="0" borderId="0" xfId="0" applyFont="1" applyAlignment="1">
      <alignment horizontal="center" vertical="center" wrapText="1"/>
    </xf>
    <xf numFmtId="0" fontId="1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0" xfId="0" applyFont="1" applyAlignment="1">
      <alignment horizontal="center" vertical="center" wrapText="1"/>
    </xf>
    <xf numFmtId="0" fontId="14" fillId="15" borderId="1"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1" fillId="15" borderId="1"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7" fillId="0" borderId="1" xfId="0" applyFont="1" applyBorder="1" applyAlignment="1">
      <alignment horizontal="center" vertical="center" wrapText="1"/>
    </xf>
    <xf numFmtId="9" fontId="24"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0" borderId="1" xfId="0" applyFont="1" applyBorder="1" applyAlignment="1">
      <alignment horizontal="center" vertical="center" wrapText="1"/>
    </xf>
    <xf numFmtId="9" fontId="2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24" fillId="0" borderId="1" xfId="0" applyFont="1" applyBorder="1" applyAlignment="1">
      <alignment horizontal="center" vertical="center"/>
    </xf>
    <xf numFmtId="164" fontId="24" fillId="0" borderId="1" xfId="0" applyNumberFormat="1" applyFont="1" applyBorder="1" applyAlignment="1">
      <alignment horizontal="center" vertical="center"/>
    </xf>
    <xf numFmtId="9" fontId="24" fillId="0" borderId="1" xfId="0" applyNumberFormat="1" applyFont="1" applyBorder="1" applyAlignment="1">
      <alignment horizontal="center" vertical="center"/>
    </xf>
    <xf numFmtId="0" fontId="28" fillId="0" borderId="1" xfId="0" applyFont="1" applyBorder="1" applyAlignment="1">
      <alignment horizontal="center" vertical="center" wrapText="1"/>
    </xf>
    <xf numFmtId="0" fontId="25" fillId="14"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2" borderId="6" xfId="0" applyFont="1" applyFill="1" applyBorder="1" applyAlignment="1">
      <alignment horizontal="center"/>
    </xf>
    <xf numFmtId="0" fontId="6" fillId="0" borderId="7" xfId="0" applyFont="1" applyBorder="1"/>
    <xf numFmtId="0" fontId="6" fillId="0" borderId="8" xfId="0" applyFont="1" applyBorder="1"/>
    <xf numFmtId="0" fontId="18" fillId="5" borderId="12" xfId="0" applyFont="1" applyFill="1" applyBorder="1" applyAlignment="1">
      <alignment horizontal="center"/>
    </xf>
    <xf numFmtId="0" fontId="6" fillId="0" borderId="13" xfId="0" applyFont="1" applyBorder="1"/>
    <xf numFmtId="0" fontId="6" fillId="0" borderId="14" xfId="0" applyFont="1" applyBorder="1"/>
    <xf numFmtId="0" fontId="5" fillId="0" borderId="2" xfId="0" applyFont="1" applyBorder="1" applyAlignment="1">
      <alignment horizontal="center" vertical="center"/>
    </xf>
    <xf numFmtId="0" fontId="6" fillId="0" borderId="3" xfId="0" applyFont="1" applyBorder="1"/>
    <xf numFmtId="0" fontId="6" fillId="0" borderId="4" xfId="0" applyFont="1" applyBorder="1"/>
    <xf numFmtId="0" fontId="2" fillId="0" borderId="0" xfId="0" applyFont="1" applyAlignment="1">
      <alignment horizontal="center"/>
    </xf>
    <xf numFmtId="0" fontId="0" fillId="0" borderId="0" xfId="0" applyFont="1" applyAlignment="1"/>
    <xf numFmtId="0" fontId="14" fillId="0" borderId="2" xfId="0" applyFont="1" applyBorder="1" applyAlignment="1">
      <alignment horizontal="center" vertical="center" wrapText="1"/>
    </xf>
    <xf numFmtId="0" fontId="14" fillId="0" borderId="1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6"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6" xfId="0" applyFont="1" applyBorder="1" applyAlignment="1">
      <alignment horizontal="center" vertical="center" wrapText="1"/>
    </xf>
    <xf numFmtId="0" fontId="14" fillId="17" borderId="2" xfId="0" applyFont="1" applyFill="1" applyBorder="1" applyAlignment="1">
      <alignment horizontal="center" vertical="center" wrapText="1"/>
    </xf>
    <xf numFmtId="0" fontId="14" fillId="17" borderId="16" xfId="0" applyFont="1" applyFill="1" applyBorder="1" applyAlignment="1">
      <alignment horizontal="center" vertical="center" wrapText="1"/>
    </xf>
    <xf numFmtId="0" fontId="14"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14" fillId="17" borderId="3" xfId="0" applyFont="1" applyFill="1" applyBorder="1" applyAlignment="1">
      <alignment horizontal="center" vertical="center" wrapText="1"/>
    </xf>
    <xf numFmtId="0" fontId="6" fillId="17" borderId="4" xfId="0" applyFont="1" applyFill="1" applyBorder="1"/>
    <xf numFmtId="9" fontId="24" fillId="0" borderId="2" xfId="0" applyNumberFormat="1" applyFont="1" applyBorder="1" applyAlignment="1">
      <alignment horizontal="center" vertical="center" wrapText="1"/>
    </xf>
    <xf numFmtId="0" fontId="23" fillId="0" borderId="18" xfId="0" applyFont="1" applyBorder="1" applyAlignment="1">
      <alignment horizontal="center" vertical="center" wrapText="1"/>
    </xf>
    <xf numFmtId="0" fontId="6" fillId="0" borderId="19" xfId="0" applyFont="1" applyBorder="1"/>
    <xf numFmtId="0" fontId="6" fillId="0" borderId="20" xfId="0" applyFont="1" applyBorder="1"/>
    <xf numFmtId="0" fontId="6" fillId="0" borderId="21" xfId="0" applyFont="1" applyBorder="1"/>
    <xf numFmtId="0" fontId="6" fillId="0" borderId="22" xfId="0" applyFont="1" applyBorder="1"/>
    <xf numFmtId="0" fontId="6" fillId="0" borderId="23" xfId="0" applyFont="1" applyBorder="1"/>
    <xf numFmtId="0" fontId="6" fillId="0" borderId="11" xfId="0" applyFont="1" applyBorder="1"/>
    <xf numFmtId="0" fontId="6" fillId="0" borderId="10" xfId="0" applyFont="1" applyBorder="1"/>
    <xf numFmtId="0" fontId="14" fillId="0" borderId="18" xfId="0" applyFont="1" applyBorder="1" applyAlignment="1">
      <alignment horizontal="center" vertical="center" wrapText="1"/>
    </xf>
    <xf numFmtId="0" fontId="14" fillId="0" borderId="6" xfId="0" applyFont="1" applyBorder="1" applyAlignment="1">
      <alignment horizontal="center" vertical="center" wrapText="1"/>
    </xf>
    <xf numFmtId="0" fontId="25" fillId="7" borderId="24" xfId="0" applyFont="1" applyFill="1" applyBorder="1" applyAlignment="1">
      <alignment horizontal="center" vertical="center" wrapText="1"/>
    </xf>
    <xf numFmtId="0" fontId="6" fillId="0" borderId="25" xfId="0" applyFont="1" applyBorder="1"/>
    <xf numFmtId="0" fontId="6" fillId="0" borderId="26" xfId="0" applyFont="1" applyBorder="1"/>
    <xf numFmtId="0" fontId="23" fillId="7" borderId="6" xfId="0" applyFont="1" applyFill="1" applyBorder="1" applyAlignment="1">
      <alignment horizontal="center" vertical="center" wrapText="1"/>
    </xf>
  </cellXfs>
  <cellStyles count="1">
    <cellStyle name="Normal" xfId="0" builtinId="0"/>
  </cellStyles>
  <dxfs count="496">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1" Type="http://customschemas.google.com/relationships/workbookmetadata" Target="metadata"/><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866775</xdr:colOff>
      <xdr:row>0</xdr:row>
      <xdr:rowOff>76200</xdr:rowOff>
    </xdr:from>
    <xdr:ext cx="2352675" cy="1152525"/>
    <xdr:pic>
      <xdr:nvPicPr>
        <xdr:cNvPr id="2" name="image1.png" descr="C:\Users\adriana.luque\Downloads\LOGO NUEVO + ALCALDIA 2-01.png" title="Imagen"/>
        <xdr:cNvPicPr preferRelativeResize="0"/>
      </xdr:nvPicPr>
      <xdr:blipFill>
        <a:blip xmlns:r="http://schemas.openxmlformats.org/officeDocument/2006/relationships" r:embed="rId1" cstate="print"/>
        <a:stretch>
          <a:fillRect/>
        </a:stretch>
      </xdr:blipFill>
      <xdr:spPr>
        <a:xfrm>
          <a:off x="866775" y="76200"/>
          <a:ext cx="2352675" cy="1152525"/>
        </a:xfrm>
        <a:prstGeom prst="rect">
          <a:avLst/>
        </a:prstGeom>
        <a:noFill/>
      </xdr:spPr>
    </xdr:pic>
    <xdr:clientData fLocksWithSheet="0"/>
  </xdr:oneCellAnchor>
  <xdr:oneCellAnchor>
    <xdr:from>
      <xdr:col>38</xdr:col>
      <xdr:colOff>571500</xdr:colOff>
      <xdr:row>0</xdr:row>
      <xdr:rowOff>76200</xdr:rowOff>
    </xdr:from>
    <xdr:ext cx="1781175" cy="1038225"/>
    <xdr:pic>
      <xdr:nvPicPr>
        <xdr:cNvPr id="3" name="image2.png" descr="C:\Users\adriana.luque\Downloads\LOGO NUEVO + ALCALDIA 2-01.png" title="Imagen"/>
        <xdr:cNvPicPr preferRelativeResize="0"/>
      </xdr:nvPicPr>
      <xdr:blipFill>
        <a:blip xmlns:r="http://schemas.openxmlformats.org/officeDocument/2006/relationships" r:embed="rId2" cstate="print"/>
        <a:stretch>
          <a:fillRect/>
        </a:stretch>
      </xdr:blipFill>
      <xdr:spPr>
        <a:xfrm>
          <a:off x="37261800" y="76200"/>
          <a:ext cx="1781175" cy="10382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008"/>
  <sheetViews>
    <sheetView workbookViewId="0"/>
  </sheetViews>
  <sheetFormatPr baseColWidth="10" defaultColWidth="12.5703125" defaultRowHeight="15" customHeight="1" x14ac:dyDescent="0.2"/>
  <cols>
    <col min="1" max="1" width="12.42578125" customWidth="1"/>
    <col min="2" max="2" width="2.42578125" customWidth="1"/>
    <col min="3" max="3" width="11.42578125" customWidth="1"/>
    <col min="4" max="4" width="55.42578125" customWidth="1"/>
    <col min="5" max="5" width="12.42578125" customWidth="1"/>
    <col min="6" max="6" width="29.42578125" customWidth="1"/>
    <col min="7" max="7" width="12.42578125" customWidth="1"/>
    <col min="8" max="8" width="13.5703125" customWidth="1"/>
    <col min="9" max="9" width="15.42578125" customWidth="1"/>
    <col min="10" max="10" width="41.42578125" customWidth="1"/>
    <col min="11" max="11" width="3.42578125" customWidth="1"/>
    <col min="12" max="12" width="22.140625" customWidth="1"/>
    <col min="13" max="13" width="3.5703125" customWidth="1"/>
    <col min="14" max="14" width="32.42578125" customWidth="1"/>
    <col min="15" max="15" width="4.5703125" customWidth="1"/>
    <col min="16" max="16" width="22.5703125" customWidth="1"/>
    <col min="17" max="18" width="22.42578125" customWidth="1"/>
    <col min="19" max="26" width="12.42578125" customWidth="1"/>
  </cols>
  <sheetData>
    <row r="1" spans="1:18" ht="15.75" customHeight="1" x14ac:dyDescent="0.2"/>
    <row r="2" spans="1:18" ht="15.75" customHeight="1" x14ac:dyDescent="0.25">
      <c r="A2" s="1"/>
      <c r="B2" s="1"/>
      <c r="C2" s="1"/>
      <c r="D2" s="1"/>
      <c r="E2" s="1"/>
      <c r="F2" s="1"/>
      <c r="G2" s="1"/>
      <c r="H2" s="1"/>
      <c r="I2" s="1"/>
      <c r="J2" s="1"/>
      <c r="K2" s="1"/>
    </row>
    <row r="3" spans="1:18" ht="27" customHeight="1" x14ac:dyDescent="0.35">
      <c r="B3" s="2"/>
      <c r="C3" s="2"/>
      <c r="D3" s="2"/>
      <c r="E3" s="108" t="s">
        <v>0</v>
      </c>
      <c r="F3" s="109"/>
      <c r="G3" s="2"/>
      <c r="H3" s="3" t="s">
        <v>1</v>
      </c>
      <c r="I3" s="1"/>
      <c r="K3" s="1"/>
    </row>
    <row r="4" spans="1:18" ht="15.75" customHeight="1" x14ac:dyDescent="0.25">
      <c r="A4" s="1"/>
      <c r="B4" s="1"/>
      <c r="C4" s="1"/>
      <c r="D4" s="1"/>
      <c r="E4" s="1"/>
      <c r="F4" s="1"/>
      <c r="G4" s="1"/>
      <c r="H4" s="1"/>
      <c r="I4" s="1"/>
      <c r="K4" s="1"/>
      <c r="N4" s="4" t="s">
        <v>2</v>
      </c>
      <c r="P4" s="4" t="s">
        <v>3</v>
      </c>
      <c r="R4" s="4" t="s">
        <v>4</v>
      </c>
    </row>
    <row r="5" spans="1:18" ht="15.75" customHeight="1" x14ac:dyDescent="0.25">
      <c r="A5" s="5"/>
      <c r="B5" s="5"/>
      <c r="C5" s="5"/>
      <c r="E5" s="105" t="s">
        <v>5</v>
      </c>
      <c r="F5" s="6" t="s">
        <v>6</v>
      </c>
      <c r="G5" s="5"/>
      <c r="I5" s="1"/>
      <c r="K5" s="1"/>
      <c r="L5" s="6" t="s">
        <v>6</v>
      </c>
      <c r="N5" s="7" t="s">
        <v>7</v>
      </c>
      <c r="P5" s="7" t="s">
        <v>8</v>
      </c>
      <c r="Q5" s="8"/>
      <c r="R5" s="9" t="s">
        <v>9</v>
      </c>
    </row>
    <row r="6" spans="1:18" ht="15.75" customHeight="1" x14ac:dyDescent="0.25">
      <c r="A6" s="5"/>
      <c r="E6" s="106"/>
      <c r="F6" s="10" t="s">
        <v>10</v>
      </c>
      <c r="G6" s="5"/>
      <c r="I6" s="1"/>
      <c r="K6" s="1"/>
      <c r="L6" s="10" t="s">
        <v>10</v>
      </c>
      <c r="N6" s="11" t="s">
        <v>11</v>
      </c>
      <c r="P6" s="7" t="s">
        <v>12</v>
      </c>
      <c r="Q6" s="8"/>
      <c r="R6" s="9" t="s">
        <v>13</v>
      </c>
    </row>
    <row r="7" spans="1:18" ht="15.75" customHeight="1" x14ac:dyDescent="0.25">
      <c r="A7" s="5"/>
      <c r="E7" s="106"/>
      <c r="F7" s="6" t="s">
        <v>14</v>
      </c>
      <c r="G7" s="5"/>
      <c r="H7" s="12" t="s">
        <v>15</v>
      </c>
      <c r="K7" s="1"/>
      <c r="L7" s="6" t="s">
        <v>14</v>
      </c>
      <c r="N7" s="13" t="s">
        <v>16</v>
      </c>
      <c r="P7" s="7" t="s">
        <v>17</v>
      </c>
      <c r="Q7" s="8"/>
    </row>
    <row r="8" spans="1:18" ht="15.75" customHeight="1" x14ac:dyDescent="0.25">
      <c r="A8" s="5"/>
      <c r="E8" s="106"/>
      <c r="F8" s="6" t="s">
        <v>18</v>
      </c>
      <c r="G8" s="5"/>
      <c r="H8" s="14" t="s">
        <v>19</v>
      </c>
      <c r="K8" s="1"/>
      <c r="L8" s="6" t="s">
        <v>18</v>
      </c>
      <c r="N8" s="7" t="s">
        <v>20</v>
      </c>
      <c r="P8" s="7" t="s">
        <v>21</v>
      </c>
      <c r="Q8" s="8"/>
    </row>
    <row r="9" spans="1:18" ht="15.75" customHeight="1" x14ac:dyDescent="0.25">
      <c r="A9" s="1"/>
      <c r="E9" s="107"/>
      <c r="F9" s="15" t="s">
        <v>11</v>
      </c>
      <c r="G9" s="5"/>
      <c r="H9" s="16" t="s">
        <v>14</v>
      </c>
      <c r="K9" s="1"/>
      <c r="L9" s="15" t="s">
        <v>11</v>
      </c>
      <c r="N9" s="7" t="s">
        <v>22</v>
      </c>
      <c r="P9" s="7" t="s">
        <v>23</v>
      </c>
      <c r="Q9" s="8"/>
    </row>
    <row r="10" spans="1:18" ht="15.75" customHeight="1" x14ac:dyDescent="0.25">
      <c r="A10" s="1"/>
      <c r="F10" s="5"/>
      <c r="G10" s="5"/>
      <c r="H10" s="17" t="s">
        <v>10</v>
      </c>
      <c r="K10" s="1"/>
      <c r="L10" s="5"/>
      <c r="P10" s="7" t="s">
        <v>24</v>
      </c>
      <c r="Q10" s="8"/>
    </row>
    <row r="11" spans="1:18" ht="15.75" customHeight="1" x14ac:dyDescent="0.25">
      <c r="A11" s="1"/>
      <c r="E11" s="105" t="s">
        <v>25</v>
      </c>
      <c r="F11" s="6" t="s">
        <v>15</v>
      </c>
      <c r="G11" s="5"/>
      <c r="H11" s="14" t="s">
        <v>21</v>
      </c>
      <c r="K11" s="1"/>
      <c r="L11" s="6" t="s">
        <v>15</v>
      </c>
      <c r="P11" s="7" t="s">
        <v>26</v>
      </c>
      <c r="Q11" s="8"/>
    </row>
    <row r="12" spans="1:18" ht="15.75" customHeight="1" x14ac:dyDescent="0.25">
      <c r="A12" s="1"/>
      <c r="E12" s="106"/>
      <c r="F12" s="6" t="s">
        <v>19</v>
      </c>
      <c r="G12" s="1"/>
      <c r="H12" s="18" t="s">
        <v>27</v>
      </c>
      <c r="K12" s="1"/>
      <c r="L12" s="6" t="s">
        <v>19</v>
      </c>
      <c r="P12" s="7" t="s">
        <v>28</v>
      </c>
      <c r="Q12" s="8"/>
    </row>
    <row r="13" spans="1:18" ht="15.75" customHeight="1" x14ac:dyDescent="0.25">
      <c r="A13" s="1"/>
      <c r="E13" s="106"/>
      <c r="F13" s="6" t="s">
        <v>14</v>
      </c>
      <c r="G13" s="1"/>
      <c r="H13" s="19" t="s">
        <v>11</v>
      </c>
      <c r="K13" s="1"/>
      <c r="L13" s="6" t="s">
        <v>14</v>
      </c>
      <c r="N13" s="20" t="s">
        <v>29</v>
      </c>
      <c r="P13" s="7" t="s">
        <v>30</v>
      </c>
      <c r="Q13" s="8"/>
    </row>
    <row r="14" spans="1:18" ht="15.75" customHeight="1" x14ac:dyDescent="0.25">
      <c r="A14" s="1"/>
      <c r="E14" s="106"/>
      <c r="F14" s="6" t="s">
        <v>21</v>
      </c>
      <c r="G14" s="1"/>
      <c r="H14" s="14" t="s">
        <v>31</v>
      </c>
      <c r="K14" s="1"/>
      <c r="L14" s="6" t="s">
        <v>21</v>
      </c>
      <c r="N14" s="21" t="s">
        <v>32</v>
      </c>
      <c r="P14" s="7" t="s">
        <v>33</v>
      </c>
      <c r="Q14" s="8"/>
    </row>
    <row r="15" spans="1:18" ht="15.75" customHeight="1" x14ac:dyDescent="0.25">
      <c r="A15" s="1"/>
      <c r="E15" s="106"/>
      <c r="F15" s="10" t="s">
        <v>34</v>
      </c>
      <c r="G15" s="1"/>
      <c r="H15" s="22" t="s">
        <v>35</v>
      </c>
      <c r="I15" s="1"/>
      <c r="K15" s="1"/>
      <c r="L15" s="10" t="s">
        <v>34</v>
      </c>
      <c r="P15" s="23" t="s">
        <v>36</v>
      </c>
      <c r="Q15" s="8"/>
    </row>
    <row r="16" spans="1:18" ht="15.75" customHeight="1" x14ac:dyDescent="0.25">
      <c r="A16" s="1"/>
      <c r="E16" s="107"/>
      <c r="F16" s="24" t="s">
        <v>37</v>
      </c>
      <c r="G16" s="1"/>
      <c r="H16" s="25" t="s">
        <v>38</v>
      </c>
      <c r="I16" s="1"/>
      <c r="K16" s="1"/>
      <c r="L16" s="24" t="s">
        <v>37</v>
      </c>
      <c r="Q16" s="8"/>
    </row>
    <row r="17" spans="1:17" ht="15.75" customHeight="1" x14ac:dyDescent="0.25">
      <c r="A17" s="1"/>
      <c r="F17" s="5"/>
      <c r="G17" s="1"/>
      <c r="H17" s="14" t="s">
        <v>39</v>
      </c>
      <c r="I17" s="1"/>
      <c r="K17" s="1"/>
      <c r="L17" s="5"/>
      <c r="P17" s="99" t="s">
        <v>40</v>
      </c>
      <c r="Q17" s="100"/>
    </row>
    <row r="18" spans="1:17" ht="15.75" customHeight="1" x14ac:dyDescent="0.25">
      <c r="A18" s="1"/>
      <c r="E18" s="105" t="s">
        <v>41</v>
      </c>
      <c r="F18" s="15" t="s">
        <v>42</v>
      </c>
      <c r="G18" s="1"/>
      <c r="H18" s="14" t="s">
        <v>43</v>
      </c>
      <c r="I18" s="1"/>
      <c r="K18" s="1"/>
      <c r="L18" s="15" t="s">
        <v>42</v>
      </c>
      <c r="P18" s="26" t="s">
        <v>44</v>
      </c>
      <c r="Q18" s="26">
        <v>2</v>
      </c>
    </row>
    <row r="19" spans="1:17" ht="15.75" customHeight="1" x14ac:dyDescent="0.25">
      <c r="A19" s="1"/>
      <c r="E19" s="106"/>
      <c r="F19" s="15" t="s">
        <v>45</v>
      </c>
      <c r="G19" s="1"/>
      <c r="H19" s="27" t="s">
        <v>46</v>
      </c>
      <c r="I19" s="1"/>
      <c r="K19" s="1"/>
      <c r="L19" s="15" t="s">
        <v>45</v>
      </c>
      <c r="P19" s="26" t="s">
        <v>47</v>
      </c>
      <c r="Q19" s="26">
        <v>24</v>
      </c>
    </row>
    <row r="20" spans="1:17" ht="15.75" customHeight="1" x14ac:dyDescent="0.25">
      <c r="A20" s="1"/>
      <c r="B20" s="1"/>
      <c r="C20" s="1"/>
      <c r="E20" s="106"/>
      <c r="F20" s="28" t="s">
        <v>48</v>
      </c>
      <c r="G20" s="1"/>
      <c r="H20" s="29" t="s">
        <v>49</v>
      </c>
      <c r="I20" s="1"/>
      <c r="K20" s="1"/>
      <c r="L20" s="28" t="s">
        <v>48</v>
      </c>
      <c r="P20" s="26" t="s">
        <v>50</v>
      </c>
      <c r="Q20" s="26">
        <v>500</v>
      </c>
    </row>
    <row r="21" spans="1:17" ht="15.75" customHeight="1" x14ac:dyDescent="0.25">
      <c r="A21" s="1"/>
      <c r="B21" s="1"/>
      <c r="C21" s="1"/>
      <c r="E21" s="106"/>
      <c r="F21" s="6" t="s">
        <v>51</v>
      </c>
      <c r="G21" s="1"/>
      <c r="H21" s="29" t="s">
        <v>52</v>
      </c>
      <c r="I21" s="1"/>
      <c r="K21" s="1"/>
      <c r="L21" s="6" t="s">
        <v>51</v>
      </c>
      <c r="P21" s="26" t="s">
        <v>53</v>
      </c>
      <c r="Q21" s="26">
        <v>5000</v>
      </c>
    </row>
    <row r="22" spans="1:17" ht="15.75" customHeight="1" x14ac:dyDescent="0.25">
      <c r="A22" s="1"/>
      <c r="B22" s="1"/>
      <c r="C22" s="1"/>
      <c r="E22" s="106"/>
      <c r="F22" s="28" t="s">
        <v>54</v>
      </c>
      <c r="G22" s="1"/>
      <c r="H22" s="1"/>
      <c r="I22" s="1"/>
      <c r="K22" s="1"/>
      <c r="L22" s="28" t="s">
        <v>54</v>
      </c>
      <c r="P22" s="26" t="s">
        <v>55</v>
      </c>
      <c r="Q22" s="26">
        <v>5001</v>
      </c>
    </row>
    <row r="23" spans="1:17" ht="15.75" customHeight="1" x14ac:dyDescent="0.25">
      <c r="A23" s="1"/>
      <c r="B23" s="1"/>
      <c r="C23" s="1"/>
      <c r="E23" s="106"/>
      <c r="F23" s="24" t="s">
        <v>56</v>
      </c>
      <c r="G23" s="1"/>
      <c r="H23" s="1"/>
      <c r="I23" s="1"/>
      <c r="K23" s="1"/>
      <c r="L23" s="24" t="s">
        <v>56</v>
      </c>
    </row>
    <row r="24" spans="1:17" ht="29.25" customHeight="1" x14ac:dyDescent="0.25">
      <c r="A24" s="1"/>
      <c r="B24" s="1"/>
      <c r="C24" s="1"/>
      <c r="E24" s="107"/>
      <c r="F24" s="30" t="s">
        <v>57</v>
      </c>
      <c r="G24" s="1"/>
      <c r="H24" s="1"/>
      <c r="I24" s="1"/>
      <c r="K24" s="1"/>
      <c r="L24" s="30" t="s">
        <v>57</v>
      </c>
    </row>
    <row r="25" spans="1:17" ht="15.75" customHeight="1" x14ac:dyDescent="0.25">
      <c r="A25" s="1"/>
      <c r="B25" s="1"/>
      <c r="C25" s="1"/>
      <c r="D25" s="1"/>
      <c r="E25" s="1"/>
      <c r="F25" s="1"/>
      <c r="G25" s="1"/>
      <c r="H25" s="1"/>
      <c r="I25" s="1"/>
      <c r="J25" s="1"/>
      <c r="K25" s="1"/>
    </row>
    <row r="26" spans="1:17" ht="15.75" customHeight="1" x14ac:dyDescent="0.25">
      <c r="A26" s="1"/>
      <c r="B26" s="1"/>
      <c r="C26" s="1"/>
      <c r="D26" s="1"/>
      <c r="E26" s="1"/>
      <c r="F26" s="1"/>
      <c r="G26" s="1"/>
      <c r="H26" s="1"/>
      <c r="I26" s="1"/>
      <c r="J26" s="1"/>
      <c r="K26" s="1"/>
    </row>
    <row r="27" spans="1:17" ht="15.75" customHeight="1" x14ac:dyDescent="0.25">
      <c r="A27" s="1"/>
      <c r="B27" s="1"/>
      <c r="C27" s="1"/>
      <c r="D27" s="99" t="s">
        <v>58</v>
      </c>
      <c r="E27" s="100"/>
      <c r="F27" s="1"/>
      <c r="G27" s="99" t="s">
        <v>59</v>
      </c>
      <c r="H27" s="101"/>
      <c r="I27" s="101"/>
      <c r="J27" s="100"/>
      <c r="K27" s="1"/>
    </row>
    <row r="28" spans="1:17" ht="41.25" customHeight="1" x14ac:dyDescent="0.25">
      <c r="A28" s="1"/>
      <c r="B28" s="1"/>
      <c r="C28" s="1"/>
      <c r="D28" s="31" t="s">
        <v>44</v>
      </c>
      <c r="E28" s="32">
        <v>0.2</v>
      </c>
      <c r="F28" s="1">
        <v>10</v>
      </c>
      <c r="G28" s="7" t="s">
        <v>60</v>
      </c>
      <c r="H28" s="33">
        <v>0.2</v>
      </c>
      <c r="I28" s="9">
        <v>10</v>
      </c>
      <c r="J28" s="34" t="s">
        <v>61</v>
      </c>
      <c r="K28" s="1"/>
    </row>
    <row r="29" spans="1:17" ht="41.25" customHeight="1" x14ac:dyDescent="0.25">
      <c r="A29" s="1"/>
      <c r="B29" s="1"/>
      <c r="C29" s="1"/>
      <c r="D29" s="31" t="s">
        <v>47</v>
      </c>
      <c r="E29" s="35">
        <v>0.4</v>
      </c>
      <c r="F29" s="1"/>
      <c r="G29" s="7" t="s">
        <v>62</v>
      </c>
      <c r="H29" s="33">
        <v>0.4</v>
      </c>
      <c r="I29" s="9">
        <v>50</v>
      </c>
      <c r="J29" s="34" t="s">
        <v>63</v>
      </c>
      <c r="K29" s="1"/>
    </row>
    <row r="30" spans="1:17" ht="41.25" customHeight="1" x14ac:dyDescent="0.25">
      <c r="A30" s="1"/>
      <c r="B30" s="1"/>
      <c r="C30" s="1"/>
      <c r="D30" s="31" t="s">
        <v>50</v>
      </c>
      <c r="E30" s="35">
        <v>0.6</v>
      </c>
      <c r="F30" s="1"/>
      <c r="G30" s="7" t="s">
        <v>64</v>
      </c>
      <c r="H30" s="33">
        <v>0.6</v>
      </c>
      <c r="I30" s="9">
        <v>100</v>
      </c>
      <c r="J30" s="34" t="s">
        <v>65</v>
      </c>
      <c r="K30" s="1"/>
    </row>
    <row r="31" spans="1:17" ht="41.25" customHeight="1" x14ac:dyDescent="0.25">
      <c r="A31" s="1"/>
      <c r="B31" s="1"/>
      <c r="C31" s="1"/>
      <c r="D31" s="31" t="s">
        <v>53</v>
      </c>
      <c r="E31" s="35">
        <v>0.8</v>
      </c>
      <c r="F31" s="1"/>
      <c r="G31" s="7" t="s">
        <v>66</v>
      </c>
      <c r="H31" s="33">
        <v>0.8</v>
      </c>
      <c r="I31" s="9">
        <v>500</v>
      </c>
      <c r="J31" s="34" t="s">
        <v>67</v>
      </c>
      <c r="K31" s="1"/>
    </row>
    <row r="32" spans="1:17" ht="41.25" customHeight="1" x14ac:dyDescent="0.25">
      <c r="A32" s="1"/>
      <c r="B32" s="1"/>
      <c r="C32" s="1"/>
      <c r="D32" s="31" t="s">
        <v>55</v>
      </c>
      <c r="E32" s="35">
        <v>1</v>
      </c>
      <c r="F32" s="1"/>
      <c r="G32" s="7" t="s">
        <v>68</v>
      </c>
      <c r="H32" s="33">
        <v>1</v>
      </c>
      <c r="I32" s="9">
        <v>501</v>
      </c>
      <c r="J32" s="34" t="s">
        <v>69</v>
      </c>
      <c r="K32" s="1"/>
    </row>
    <row r="33" spans="1:20" ht="15.75" customHeight="1" x14ac:dyDescent="0.25">
      <c r="A33" s="1"/>
      <c r="B33" s="1"/>
      <c r="C33" s="1"/>
      <c r="D33" s="1"/>
      <c r="E33" s="1"/>
      <c r="F33" s="1"/>
      <c r="G33" s="1"/>
      <c r="H33" s="1"/>
      <c r="I33" s="1"/>
      <c r="J33" s="36"/>
      <c r="K33" s="1"/>
    </row>
    <row r="34" spans="1:20" ht="15.75" customHeight="1" x14ac:dyDescent="0.25">
      <c r="A34" s="1"/>
      <c r="B34" s="1"/>
      <c r="C34" s="1"/>
      <c r="D34" s="1"/>
      <c r="E34" s="1"/>
      <c r="F34" s="1"/>
      <c r="G34" s="1"/>
      <c r="H34" s="1"/>
      <c r="I34" s="1"/>
      <c r="J34" s="1"/>
      <c r="K34" s="1"/>
    </row>
    <row r="35" spans="1:20" ht="15.75" customHeight="1" x14ac:dyDescent="0.25">
      <c r="A35" s="1"/>
      <c r="B35" s="1"/>
      <c r="C35" s="1"/>
      <c r="D35" s="1" t="s">
        <v>70</v>
      </c>
      <c r="E35" s="1"/>
      <c r="F35" s="1"/>
      <c r="G35" s="1"/>
      <c r="H35" s="37"/>
      <c r="I35" s="37"/>
      <c r="J35" s="37"/>
      <c r="K35" s="37"/>
    </row>
    <row r="36" spans="1:20" ht="15.75" customHeight="1" x14ac:dyDescent="0.25">
      <c r="A36" s="4" t="s">
        <v>71</v>
      </c>
      <c r="B36" s="1"/>
      <c r="C36" s="7"/>
      <c r="D36" s="4" t="s">
        <v>72</v>
      </c>
      <c r="E36" s="4" t="s">
        <v>73</v>
      </c>
      <c r="F36" s="1"/>
      <c r="G36" s="4" t="s">
        <v>74</v>
      </c>
      <c r="H36" s="4" t="s">
        <v>75</v>
      </c>
      <c r="I36" s="4" t="s">
        <v>76</v>
      </c>
      <c r="K36" s="38"/>
      <c r="L36" s="39" t="s">
        <v>77</v>
      </c>
      <c r="N36" s="39" t="s">
        <v>78</v>
      </c>
      <c r="P36" s="40" t="s">
        <v>79</v>
      </c>
      <c r="Q36" s="41" t="s">
        <v>80</v>
      </c>
      <c r="R36" s="41" t="s">
        <v>81</v>
      </c>
    </row>
    <row r="37" spans="1:20" ht="15.75" customHeight="1" x14ac:dyDescent="0.25">
      <c r="A37" s="31" t="s">
        <v>19</v>
      </c>
      <c r="B37" s="1"/>
      <c r="C37" s="31" t="s">
        <v>82</v>
      </c>
      <c r="D37" s="31" t="s">
        <v>83</v>
      </c>
      <c r="E37" s="35">
        <v>0.2</v>
      </c>
      <c r="F37" s="1">
        <v>1</v>
      </c>
      <c r="G37" s="35">
        <v>0.2</v>
      </c>
      <c r="H37" s="42" t="s">
        <v>84</v>
      </c>
      <c r="I37" s="31" t="s">
        <v>84</v>
      </c>
      <c r="K37" s="38"/>
      <c r="L37" s="31" t="s">
        <v>85</v>
      </c>
      <c r="N37" s="43" t="s">
        <v>86</v>
      </c>
      <c r="Q37" s="9" t="s">
        <v>87</v>
      </c>
      <c r="R37" s="9" t="s">
        <v>87</v>
      </c>
      <c r="S37" s="8"/>
    </row>
    <row r="38" spans="1:20" ht="15.75" customHeight="1" x14ac:dyDescent="0.25">
      <c r="A38" s="31" t="s">
        <v>88</v>
      </c>
      <c r="B38" s="1"/>
      <c r="C38" s="31" t="s">
        <v>89</v>
      </c>
      <c r="D38" s="31" t="s">
        <v>90</v>
      </c>
      <c r="E38" s="35">
        <v>0.4</v>
      </c>
      <c r="F38" s="1">
        <v>2</v>
      </c>
      <c r="G38" s="35">
        <v>0.4</v>
      </c>
      <c r="H38" s="42" t="s">
        <v>91</v>
      </c>
      <c r="I38" s="31" t="s">
        <v>91</v>
      </c>
      <c r="K38" s="38"/>
      <c r="L38" s="31" t="s">
        <v>92</v>
      </c>
      <c r="N38" s="43" t="s">
        <v>93</v>
      </c>
      <c r="P38" s="44"/>
      <c r="Q38" s="9" t="s">
        <v>94</v>
      </c>
      <c r="R38" s="9" t="s">
        <v>95</v>
      </c>
    </row>
    <row r="39" spans="1:20" ht="15.75" customHeight="1" x14ac:dyDescent="0.25">
      <c r="A39" s="31" t="s">
        <v>96</v>
      </c>
      <c r="B39" s="1"/>
      <c r="C39" s="31" t="s">
        <v>97</v>
      </c>
      <c r="D39" s="31" t="s">
        <v>98</v>
      </c>
      <c r="E39" s="35">
        <v>0.6</v>
      </c>
      <c r="F39" s="1">
        <v>3</v>
      </c>
      <c r="G39" s="35">
        <v>0.6</v>
      </c>
      <c r="H39" s="42" t="s">
        <v>99</v>
      </c>
      <c r="I39" s="31" t="s">
        <v>99</v>
      </c>
      <c r="K39" s="38"/>
      <c r="N39" s="43" t="s">
        <v>30</v>
      </c>
      <c r="P39" s="44"/>
      <c r="Q39" s="9" t="s">
        <v>100</v>
      </c>
      <c r="R39" s="9" t="s">
        <v>101</v>
      </c>
    </row>
    <row r="40" spans="1:20" ht="15.75" customHeight="1" x14ac:dyDescent="0.25">
      <c r="A40" s="31" t="s">
        <v>102</v>
      </c>
      <c r="B40" s="1"/>
      <c r="C40" s="31" t="s">
        <v>103</v>
      </c>
      <c r="D40" s="31" t="s">
        <v>104</v>
      </c>
      <c r="E40" s="35">
        <v>0.8</v>
      </c>
      <c r="F40" s="1">
        <v>4</v>
      </c>
      <c r="G40" s="35">
        <v>0.8</v>
      </c>
      <c r="H40" s="42" t="s">
        <v>105</v>
      </c>
      <c r="I40" s="45" t="s">
        <v>105</v>
      </c>
      <c r="K40" s="38"/>
      <c r="L40" s="4" t="s">
        <v>106</v>
      </c>
      <c r="N40" s="43" t="s">
        <v>107</v>
      </c>
      <c r="P40" s="44"/>
      <c r="Q40" s="9" t="s">
        <v>108</v>
      </c>
      <c r="R40" s="9" t="s">
        <v>109</v>
      </c>
    </row>
    <row r="41" spans="1:20" ht="15.75" customHeight="1" x14ac:dyDescent="0.25">
      <c r="A41" s="1"/>
      <c r="B41" s="1"/>
      <c r="C41" s="31" t="s">
        <v>110</v>
      </c>
      <c r="D41" s="31" t="s">
        <v>111</v>
      </c>
      <c r="E41" s="35">
        <v>1</v>
      </c>
      <c r="F41" s="1">
        <v>5</v>
      </c>
      <c r="G41" s="35">
        <v>1</v>
      </c>
      <c r="H41" s="46" t="s">
        <v>112</v>
      </c>
      <c r="I41" s="26" t="s">
        <v>113</v>
      </c>
      <c r="J41" s="1"/>
      <c r="K41" s="38"/>
      <c r="L41" s="31" t="s">
        <v>114</v>
      </c>
      <c r="N41" s="47" t="s">
        <v>115</v>
      </c>
      <c r="P41" s="44"/>
    </row>
    <row r="42" spans="1:20" ht="15.75" customHeight="1" x14ac:dyDescent="0.25">
      <c r="A42" s="1"/>
      <c r="B42" s="1"/>
      <c r="C42" s="1"/>
      <c r="D42" s="1"/>
      <c r="E42" s="1"/>
      <c r="F42" s="1"/>
      <c r="G42" s="5"/>
      <c r="H42" s="37"/>
      <c r="I42" s="37"/>
      <c r="J42" s="37"/>
      <c r="K42" s="37"/>
      <c r="L42" s="31" t="s">
        <v>116</v>
      </c>
      <c r="N42" s="47" t="s">
        <v>117</v>
      </c>
      <c r="P42" s="44"/>
      <c r="T42" s="48"/>
    </row>
    <row r="43" spans="1:20" ht="15.75" customHeight="1" x14ac:dyDescent="0.25">
      <c r="A43" s="1"/>
      <c r="B43" s="1"/>
      <c r="C43" s="1"/>
      <c r="D43" s="1"/>
      <c r="E43" s="1"/>
      <c r="F43" s="1"/>
      <c r="G43" s="1"/>
      <c r="H43" s="37"/>
      <c r="I43" s="37"/>
      <c r="J43" s="37"/>
      <c r="K43" s="37"/>
      <c r="N43" s="47" t="s">
        <v>118</v>
      </c>
      <c r="P43" s="44"/>
    </row>
    <row r="44" spans="1:20" ht="15.75" customHeight="1" x14ac:dyDescent="0.3">
      <c r="A44" s="1"/>
      <c r="B44" s="1"/>
      <c r="C44" s="1"/>
      <c r="D44" s="102" t="s">
        <v>119</v>
      </c>
      <c r="E44" s="103"/>
      <c r="F44" s="103"/>
      <c r="G44" s="103"/>
      <c r="H44" s="103"/>
      <c r="I44" s="103"/>
      <c r="J44" s="104"/>
      <c r="K44" s="37"/>
      <c r="N44" s="47" t="s">
        <v>120</v>
      </c>
      <c r="P44" s="44"/>
    </row>
    <row r="45" spans="1:20" ht="15.75" customHeight="1" x14ac:dyDescent="0.25">
      <c r="A45" s="1"/>
      <c r="B45" s="1"/>
      <c r="C45" s="1"/>
      <c r="D45" s="1"/>
      <c r="E45" s="37"/>
      <c r="F45" s="37"/>
      <c r="G45" s="37"/>
      <c r="H45" s="37"/>
      <c r="I45" s="37"/>
      <c r="J45" s="37"/>
      <c r="K45" s="1"/>
      <c r="N45" s="47" t="s">
        <v>121</v>
      </c>
    </row>
    <row r="46" spans="1:20" ht="15.75" customHeight="1" x14ac:dyDescent="0.25">
      <c r="A46" s="1"/>
      <c r="B46" s="1"/>
      <c r="C46" s="1"/>
      <c r="D46" s="49" t="s">
        <v>122</v>
      </c>
      <c r="E46" s="50" t="s">
        <v>123</v>
      </c>
      <c r="F46" s="50" t="s">
        <v>124</v>
      </c>
      <c r="G46" s="50" t="s">
        <v>123</v>
      </c>
      <c r="H46" s="50" t="s">
        <v>125</v>
      </c>
      <c r="I46" s="50" t="s">
        <v>126</v>
      </c>
      <c r="J46" s="51" t="s">
        <v>127</v>
      </c>
      <c r="K46" s="1"/>
      <c r="N46" s="47" t="s">
        <v>128</v>
      </c>
    </row>
    <row r="47" spans="1:20" ht="15.75" customHeight="1" x14ac:dyDescent="0.25">
      <c r="A47" s="1"/>
      <c r="B47" s="1"/>
      <c r="C47" s="1"/>
      <c r="D47" s="52" t="s">
        <v>129</v>
      </c>
      <c r="E47" s="42">
        <v>4</v>
      </c>
      <c r="F47" s="42" t="s">
        <v>130</v>
      </c>
      <c r="G47" s="42">
        <v>3</v>
      </c>
      <c r="H47" s="42">
        <v>12</v>
      </c>
      <c r="I47" s="53" t="s">
        <v>53</v>
      </c>
      <c r="J47" s="54">
        <v>4</v>
      </c>
      <c r="K47" s="1"/>
      <c r="N47" s="47" t="s">
        <v>131</v>
      </c>
    </row>
    <row r="48" spans="1:20" ht="15.75" customHeight="1" x14ac:dyDescent="0.25">
      <c r="A48" s="1"/>
      <c r="B48" s="1"/>
      <c r="C48" s="1"/>
      <c r="D48" s="52" t="s">
        <v>129</v>
      </c>
      <c r="E48" s="42">
        <v>4</v>
      </c>
      <c r="F48" s="42" t="s">
        <v>132</v>
      </c>
      <c r="G48" s="42">
        <v>2</v>
      </c>
      <c r="H48" s="42">
        <v>8</v>
      </c>
      <c r="I48" s="55" t="s">
        <v>50</v>
      </c>
      <c r="J48" s="54">
        <v>3</v>
      </c>
      <c r="K48" s="1"/>
      <c r="N48" s="47" t="s">
        <v>133</v>
      </c>
    </row>
    <row r="49" spans="1:14" ht="15.75" customHeight="1" x14ac:dyDescent="0.25">
      <c r="A49" s="1"/>
      <c r="B49" s="1"/>
      <c r="C49" s="1"/>
      <c r="D49" s="52" t="s">
        <v>129</v>
      </c>
      <c r="E49" s="42">
        <v>4</v>
      </c>
      <c r="F49" s="42" t="s">
        <v>134</v>
      </c>
      <c r="G49" s="42">
        <v>1</v>
      </c>
      <c r="H49" s="42">
        <v>4</v>
      </c>
      <c r="I49" s="56" t="s">
        <v>47</v>
      </c>
      <c r="J49" s="54">
        <v>2</v>
      </c>
      <c r="K49" s="1"/>
      <c r="N49" s="47" t="s">
        <v>135</v>
      </c>
    </row>
    <row r="50" spans="1:14" ht="15.75" customHeight="1" x14ac:dyDescent="0.25">
      <c r="A50" s="1"/>
      <c r="B50" s="1"/>
      <c r="C50" s="1"/>
      <c r="D50" s="57" t="s">
        <v>136</v>
      </c>
      <c r="E50" s="42">
        <v>3</v>
      </c>
      <c r="F50" s="42" t="s">
        <v>130</v>
      </c>
      <c r="G50" s="42">
        <v>3</v>
      </c>
      <c r="H50" s="42">
        <v>9</v>
      </c>
      <c r="I50" s="53" t="s">
        <v>53</v>
      </c>
      <c r="J50" s="54">
        <v>4</v>
      </c>
      <c r="K50" s="1"/>
      <c r="N50" s="47" t="s">
        <v>137</v>
      </c>
    </row>
    <row r="51" spans="1:14" ht="15.75" customHeight="1" x14ac:dyDescent="0.25">
      <c r="A51" s="1"/>
      <c r="B51" s="1"/>
      <c r="C51" s="1"/>
      <c r="D51" s="57" t="s">
        <v>136</v>
      </c>
      <c r="E51" s="42">
        <v>3</v>
      </c>
      <c r="F51" s="42" t="s">
        <v>132</v>
      </c>
      <c r="G51" s="42">
        <v>2</v>
      </c>
      <c r="H51" s="42">
        <v>6</v>
      </c>
      <c r="I51" s="55" t="s">
        <v>50</v>
      </c>
      <c r="J51" s="54">
        <v>3</v>
      </c>
      <c r="K51" s="1"/>
    </row>
    <row r="52" spans="1:14" ht="15.75" customHeight="1" x14ac:dyDescent="0.25">
      <c r="A52" s="1"/>
      <c r="B52" s="1"/>
      <c r="C52" s="1"/>
      <c r="D52" s="57" t="s">
        <v>136</v>
      </c>
      <c r="E52" s="42">
        <v>3</v>
      </c>
      <c r="F52" s="42" t="s">
        <v>134</v>
      </c>
      <c r="G52" s="42">
        <v>1</v>
      </c>
      <c r="H52" s="42">
        <v>3</v>
      </c>
      <c r="I52" s="56" t="s">
        <v>47</v>
      </c>
      <c r="J52" s="54">
        <v>2</v>
      </c>
      <c r="K52" s="1"/>
    </row>
    <row r="53" spans="1:14" ht="15.75" customHeight="1" x14ac:dyDescent="0.25">
      <c r="A53" s="1"/>
      <c r="B53" s="1"/>
      <c r="C53" s="1"/>
      <c r="D53" s="58" t="s">
        <v>138</v>
      </c>
      <c r="E53" s="42">
        <v>2</v>
      </c>
      <c r="F53" s="42" t="s">
        <v>130</v>
      </c>
      <c r="G53" s="42">
        <v>3</v>
      </c>
      <c r="H53" s="42">
        <v>6</v>
      </c>
      <c r="I53" s="55" t="s">
        <v>50</v>
      </c>
      <c r="J53" s="54">
        <v>3</v>
      </c>
      <c r="K53" s="1"/>
      <c r="N53" s="4" t="s">
        <v>78</v>
      </c>
    </row>
    <row r="54" spans="1:14" ht="15.75" customHeight="1" x14ac:dyDescent="0.25">
      <c r="A54" s="1"/>
      <c r="B54" s="1"/>
      <c r="C54" s="1"/>
      <c r="D54" s="58" t="s">
        <v>138</v>
      </c>
      <c r="E54" s="42">
        <v>2</v>
      </c>
      <c r="F54" s="42" t="s">
        <v>132</v>
      </c>
      <c r="G54" s="42">
        <v>2</v>
      </c>
      <c r="H54" s="42">
        <v>4</v>
      </c>
      <c r="I54" s="56" t="s">
        <v>47</v>
      </c>
      <c r="J54" s="54">
        <v>2</v>
      </c>
      <c r="K54" s="1"/>
      <c r="N54" s="59" t="s">
        <v>139</v>
      </c>
    </row>
    <row r="55" spans="1:14" ht="15.75" customHeight="1" x14ac:dyDescent="0.25">
      <c r="A55" s="1"/>
      <c r="B55" s="1"/>
      <c r="C55" s="1"/>
      <c r="D55" s="58" t="s">
        <v>138</v>
      </c>
      <c r="E55" s="42">
        <v>2</v>
      </c>
      <c r="F55" s="42" t="s">
        <v>134</v>
      </c>
      <c r="G55" s="42">
        <v>1</v>
      </c>
      <c r="H55" s="42">
        <v>2</v>
      </c>
      <c r="I55" s="56" t="s">
        <v>47</v>
      </c>
      <c r="J55" s="54">
        <v>2</v>
      </c>
      <c r="K55" s="1"/>
      <c r="N55" s="59" t="s">
        <v>140</v>
      </c>
    </row>
    <row r="56" spans="1:14" ht="15.75" customHeight="1" x14ac:dyDescent="0.25">
      <c r="A56" s="1"/>
      <c r="B56" s="1"/>
      <c r="C56" s="1"/>
      <c r="D56" s="60" t="s">
        <v>141</v>
      </c>
      <c r="E56" s="42">
        <v>1</v>
      </c>
      <c r="F56" s="42" t="s">
        <v>142</v>
      </c>
      <c r="G56" s="42"/>
      <c r="H56" s="42">
        <v>1</v>
      </c>
      <c r="I56" s="61" t="s">
        <v>141</v>
      </c>
      <c r="J56" s="54">
        <v>1</v>
      </c>
      <c r="K56" s="1"/>
      <c r="N56" s="59" t="s">
        <v>143</v>
      </c>
    </row>
    <row r="57" spans="1:14" ht="15.75" customHeight="1" x14ac:dyDescent="0.25">
      <c r="A57" s="1"/>
      <c r="B57" s="1"/>
      <c r="C57" s="1"/>
      <c r="D57" s="1"/>
      <c r="E57" s="37"/>
      <c r="F57" s="37"/>
      <c r="G57" s="37"/>
      <c r="H57" s="37"/>
      <c r="I57" s="37"/>
      <c r="J57" s="37"/>
      <c r="K57" s="1"/>
      <c r="N57" s="59" t="s">
        <v>144</v>
      </c>
    </row>
    <row r="58" spans="1:14" ht="15.75" customHeight="1" x14ac:dyDescent="0.25">
      <c r="A58" s="1"/>
      <c r="B58" s="1"/>
      <c r="C58" s="1"/>
      <c r="D58" s="4" t="s">
        <v>145</v>
      </c>
      <c r="E58" s="50" t="s">
        <v>123</v>
      </c>
      <c r="F58" s="50" t="s">
        <v>124</v>
      </c>
      <c r="G58" s="50" t="s">
        <v>123</v>
      </c>
      <c r="H58" s="37"/>
      <c r="I58" s="37"/>
      <c r="J58" s="37"/>
      <c r="K58" s="1"/>
      <c r="N58" s="59" t="s">
        <v>146</v>
      </c>
    </row>
    <row r="59" spans="1:14" ht="39" customHeight="1" x14ac:dyDescent="0.25">
      <c r="A59" s="1"/>
      <c r="B59" s="1"/>
      <c r="C59" s="1"/>
      <c r="D59" s="52" t="s">
        <v>147</v>
      </c>
      <c r="E59" s="42">
        <v>4</v>
      </c>
      <c r="F59" s="42" t="s">
        <v>148</v>
      </c>
      <c r="G59" s="42">
        <v>3</v>
      </c>
      <c r="H59" s="37"/>
      <c r="I59" s="62" t="s">
        <v>149</v>
      </c>
      <c r="J59" s="37"/>
      <c r="K59" s="1"/>
      <c r="N59" s="59" t="s">
        <v>150</v>
      </c>
    </row>
    <row r="60" spans="1:14" ht="15.75" customHeight="1" x14ac:dyDescent="0.25">
      <c r="A60" s="1"/>
      <c r="B60" s="1"/>
      <c r="C60" s="1"/>
      <c r="D60" s="57" t="s">
        <v>151</v>
      </c>
      <c r="E60" s="42">
        <v>3</v>
      </c>
      <c r="F60" s="42" t="s">
        <v>152</v>
      </c>
      <c r="G60" s="42">
        <v>2</v>
      </c>
      <c r="H60" s="37"/>
      <c r="I60" s="26" t="s">
        <v>9</v>
      </c>
      <c r="J60" s="37"/>
      <c r="K60" s="1"/>
      <c r="N60" s="59" t="s">
        <v>153</v>
      </c>
    </row>
    <row r="61" spans="1:14" ht="15.75" customHeight="1" x14ac:dyDescent="0.25">
      <c r="A61" s="1"/>
      <c r="B61" s="1"/>
      <c r="C61" s="1"/>
      <c r="D61" s="58" t="s">
        <v>154</v>
      </c>
      <c r="E61" s="42">
        <v>2</v>
      </c>
      <c r="F61" s="42" t="s">
        <v>155</v>
      </c>
      <c r="G61" s="42">
        <v>1</v>
      </c>
      <c r="H61" s="37"/>
      <c r="I61" s="26" t="s">
        <v>13</v>
      </c>
      <c r="J61" s="37"/>
      <c r="K61" s="1"/>
      <c r="N61" s="59" t="s">
        <v>156</v>
      </c>
    </row>
    <row r="62" spans="1:14" ht="15.75" customHeight="1" x14ac:dyDescent="0.25">
      <c r="A62" s="1"/>
      <c r="B62" s="1"/>
      <c r="C62" s="1"/>
      <c r="D62" s="60" t="s">
        <v>157</v>
      </c>
      <c r="E62" s="42">
        <v>1</v>
      </c>
      <c r="F62" s="37"/>
      <c r="G62" s="37"/>
      <c r="H62" s="37"/>
      <c r="I62" s="37"/>
      <c r="J62" s="37"/>
      <c r="K62" s="1"/>
      <c r="N62" s="59" t="s">
        <v>158</v>
      </c>
    </row>
    <row r="63" spans="1:14" ht="15.75" customHeight="1" x14ac:dyDescent="0.25">
      <c r="A63" s="1"/>
      <c r="B63" s="1"/>
      <c r="C63" s="1"/>
      <c r="D63" s="1"/>
      <c r="E63" s="1"/>
      <c r="F63" s="1"/>
      <c r="G63" s="1"/>
      <c r="H63" s="1"/>
      <c r="I63" s="1"/>
      <c r="J63" s="1"/>
      <c r="K63" s="1"/>
      <c r="N63" s="59" t="s">
        <v>159</v>
      </c>
    </row>
    <row r="64" spans="1:14" ht="15.75" customHeight="1" x14ac:dyDescent="0.25">
      <c r="A64" s="1"/>
      <c r="B64" s="1"/>
      <c r="C64" s="1"/>
      <c r="D64" s="1"/>
      <c r="E64" s="1"/>
      <c r="F64" s="1"/>
      <c r="G64" s="1"/>
      <c r="H64" s="37"/>
      <c r="I64" s="37"/>
      <c r="J64" s="37"/>
      <c r="K64" s="37"/>
      <c r="N64" s="59" t="s">
        <v>86</v>
      </c>
    </row>
    <row r="65" spans="1:14" ht="15.75" customHeight="1" x14ac:dyDescent="0.25">
      <c r="A65" s="1"/>
      <c r="B65" s="1"/>
      <c r="C65" s="1"/>
      <c r="D65" s="4" t="s">
        <v>160</v>
      </c>
      <c r="E65" s="1"/>
      <c r="F65" s="99" t="s">
        <v>161</v>
      </c>
      <c r="G65" s="100"/>
      <c r="H65" s="37"/>
      <c r="N65" s="59" t="s">
        <v>93</v>
      </c>
    </row>
    <row r="66" spans="1:14" ht="15.75" customHeight="1" x14ac:dyDescent="0.2">
      <c r="D66" s="26" t="s">
        <v>162</v>
      </c>
      <c r="F66" s="26" t="s">
        <v>163</v>
      </c>
      <c r="G66" s="59">
        <v>4</v>
      </c>
      <c r="N66" s="59" t="s">
        <v>164</v>
      </c>
    </row>
    <row r="67" spans="1:14" ht="15.75" customHeight="1" x14ac:dyDescent="0.2">
      <c r="D67" s="26" t="s">
        <v>165</v>
      </c>
      <c r="F67" s="26" t="s">
        <v>166</v>
      </c>
      <c r="G67" s="59">
        <v>2</v>
      </c>
    </row>
    <row r="68" spans="1:14" ht="15.75" customHeight="1" x14ac:dyDescent="0.2">
      <c r="D68" s="26" t="s">
        <v>167</v>
      </c>
      <c r="F68" s="26" t="s">
        <v>168</v>
      </c>
      <c r="G68" s="59">
        <v>0</v>
      </c>
    </row>
    <row r="69" spans="1:14" ht="15.75" customHeight="1" x14ac:dyDescent="0.2">
      <c r="D69" s="26" t="s">
        <v>169</v>
      </c>
    </row>
    <row r="70" spans="1:14" ht="15.75" customHeight="1" x14ac:dyDescent="0.2">
      <c r="D70" s="26" t="s">
        <v>170</v>
      </c>
      <c r="F70" s="4" t="s">
        <v>171</v>
      </c>
      <c r="H70" s="40" t="s">
        <v>79</v>
      </c>
      <c r="I70" s="41" t="s">
        <v>80</v>
      </c>
      <c r="J70" s="41" t="s">
        <v>81</v>
      </c>
    </row>
    <row r="71" spans="1:14" ht="15.75" customHeight="1" x14ac:dyDescent="0.25">
      <c r="D71" s="26" t="s">
        <v>172</v>
      </c>
      <c r="F71" s="26" t="s">
        <v>173</v>
      </c>
      <c r="I71" s="9" t="s">
        <v>174</v>
      </c>
      <c r="J71" s="9" t="s">
        <v>87</v>
      </c>
    </row>
    <row r="72" spans="1:14" ht="15.75" customHeight="1" x14ac:dyDescent="0.25">
      <c r="D72" s="1"/>
      <c r="F72" s="26" t="s">
        <v>175</v>
      </c>
      <c r="H72" s="44"/>
      <c r="I72" s="9" t="s">
        <v>176</v>
      </c>
      <c r="J72" s="9" t="s">
        <v>95</v>
      </c>
    </row>
    <row r="73" spans="1:14" ht="15.75" customHeight="1" x14ac:dyDescent="0.25">
      <c r="D73" s="4" t="s">
        <v>177</v>
      </c>
      <c r="F73" s="26" t="s">
        <v>178</v>
      </c>
      <c r="H73" s="44"/>
      <c r="I73" s="9" t="s">
        <v>179</v>
      </c>
      <c r="J73" s="9" t="s">
        <v>101</v>
      </c>
    </row>
    <row r="74" spans="1:14" ht="15.75" customHeight="1" x14ac:dyDescent="0.25">
      <c r="D74" s="26" t="s">
        <v>180</v>
      </c>
      <c r="H74" s="44"/>
      <c r="I74" s="9" t="s">
        <v>181</v>
      </c>
      <c r="J74" s="9" t="s">
        <v>109</v>
      </c>
    </row>
    <row r="75" spans="1:14" ht="15.75" customHeight="1" x14ac:dyDescent="0.25">
      <c r="D75" s="26" t="s">
        <v>182</v>
      </c>
      <c r="F75" s="4" t="s">
        <v>183</v>
      </c>
      <c r="I75" s="9" t="s">
        <v>184</v>
      </c>
    </row>
    <row r="76" spans="1:14" ht="15.75" customHeight="1" x14ac:dyDescent="0.25">
      <c r="F76" s="26" t="s">
        <v>185</v>
      </c>
      <c r="I76" s="63" t="s">
        <v>186</v>
      </c>
    </row>
    <row r="77" spans="1:14" ht="15.75" customHeight="1" x14ac:dyDescent="0.25">
      <c r="F77" s="26" t="s">
        <v>187</v>
      </c>
      <c r="I77" s="9" t="s">
        <v>188</v>
      </c>
    </row>
    <row r="78" spans="1:14" ht="15.75" customHeight="1" x14ac:dyDescent="0.25">
      <c r="I78" s="9" t="s">
        <v>189</v>
      </c>
    </row>
    <row r="79" spans="1:14" ht="15.75" customHeight="1" x14ac:dyDescent="0.25">
      <c r="I79" s="9" t="s">
        <v>190</v>
      </c>
    </row>
    <row r="80" spans="1:14" ht="15.75" customHeight="1" x14ac:dyDescent="0.2"/>
    <row r="81" spans="4:4" ht="15.75" customHeight="1" x14ac:dyDescent="0.2"/>
    <row r="82" spans="4:4" ht="15.75" customHeight="1" x14ac:dyDescent="0.2"/>
    <row r="83" spans="4:4" ht="15.75" customHeight="1" x14ac:dyDescent="0.2">
      <c r="D83" s="4" t="s">
        <v>191</v>
      </c>
    </row>
    <row r="84" spans="4:4" ht="15.75" customHeight="1" x14ac:dyDescent="0.2">
      <c r="D84" s="59"/>
    </row>
    <row r="85" spans="4:4" ht="15.75" customHeight="1" x14ac:dyDescent="0.2">
      <c r="D85" s="59"/>
    </row>
    <row r="86" spans="4:4" ht="15.75" customHeight="1" x14ac:dyDescent="0.2">
      <c r="D86" s="59"/>
    </row>
    <row r="87" spans="4:4" ht="15.75" customHeight="1" x14ac:dyDescent="0.2">
      <c r="D87" s="59"/>
    </row>
    <row r="88" spans="4:4" ht="15.75" customHeight="1" x14ac:dyDescent="0.2">
      <c r="D88" s="59"/>
    </row>
    <row r="89" spans="4:4" ht="15.75" customHeight="1" x14ac:dyDescent="0.2">
      <c r="D89" s="59"/>
    </row>
    <row r="90" spans="4:4" ht="15.75" customHeight="1" x14ac:dyDescent="0.2">
      <c r="D90" s="59"/>
    </row>
    <row r="91" spans="4:4" ht="15.75" customHeight="1" x14ac:dyDescent="0.2">
      <c r="D91" s="59"/>
    </row>
    <row r="92" spans="4:4" ht="15.75" customHeight="1" x14ac:dyDescent="0.2">
      <c r="D92" s="59"/>
    </row>
    <row r="93" spans="4:4" ht="15.75" customHeight="1" x14ac:dyDescent="0.2">
      <c r="D93" s="59"/>
    </row>
    <row r="94" spans="4:4" ht="15.75" customHeight="1" x14ac:dyDescent="0.2">
      <c r="D94" s="59"/>
    </row>
    <row r="95" spans="4:4" ht="15.75" customHeight="1" x14ac:dyDescent="0.2">
      <c r="D95" s="59"/>
    </row>
    <row r="96" spans="4:4" ht="15.75" customHeight="1" x14ac:dyDescent="0.2">
      <c r="D96" s="59"/>
    </row>
    <row r="97" spans="4:4" ht="15.75" customHeight="1" x14ac:dyDescent="0.2">
      <c r="D97" s="59"/>
    </row>
    <row r="98" spans="4:4" ht="15.75" customHeight="1" x14ac:dyDescent="0.2"/>
    <row r="99" spans="4:4" ht="15.75" customHeight="1" x14ac:dyDescent="0.2"/>
    <row r="100" spans="4:4" ht="15.75" customHeight="1" x14ac:dyDescent="0.2"/>
    <row r="101" spans="4:4" ht="15.75" customHeight="1" x14ac:dyDescent="0.2"/>
    <row r="102" spans="4:4" ht="15.75" customHeight="1" x14ac:dyDescent="0.2"/>
    <row r="103" spans="4:4" ht="15.75" customHeight="1" x14ac:dyDescent="0.2"/>
    <row r="104" spans="4:4" ht="15.75" customHeight="1" x14ac:dyDescent="0.2"/>
    <row r="105" spans="4:4" ht="15.75" customHeight="1" x14ac:dyDescent="0.2"/>
    <row r="106" spans="4:4" ht="15.75" customHeight="1" x14ac:dyDescent="0.2"/>
    <row r="107" spans="4:4" ht="15.75" customHeight="1" x14ac:dyDescent="0.2"/>
    <row r="108" spans="4:4" ht="15.75" customHeight="1" x14ac:dyDescent="0.2"/>
    <row r="109" spans="4:4" ht="15.75" customHeight="1" x14ac:dyDescent="0.2"/>
    <row r="110" spans="4:4" ht="15.75" customHeight="1" x14ac:dyDescent="0.2"/>
    <row r="111" spans="4:4" ht="15.75" customHeight="1" x14ac:dyDescent="0.2"/>
    <row r="112" spans="4:4"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mergeCells count="9">
    <mergeCell ref="F65:G65"/>
    <mergeCell ref="E3:F3"/>
    <mergeCell ref="E5:E9"/>
    <mergeCell ref="E11:E16"/>
    <mergeCell ref="P17:Q17"/>
    <mergeCell ref="D27:E27"/>
    <mergeCell ref="G27:J27"/>
    <mergeCell ref="D44:J44"/>
    <mergeCell ref="E18:E2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F1CC"/>
    <outlinePr summaryBelow="0" summaryRight="0"/>
  </sheetPr>
  <dimension ref="A1:AN934"/>
  <sheetViews>
    <sheetView tabSelected="1" workbookViewId="0">
      <selection activeCell="F1" sqref="F1:AN2"/>
    </sheetView>
  </sheetViews>
  <sheetFormatPr baseColWidth="10" defaultColWidth="12.5703125" defaultRowHeight="15" customHeight="1" x14ac:dyDescent="0.2"/>
  <cols>
    <col min="1" max="1" width="14.7109375" customWidth="1"/>
    <col min="2" max="2" width="17.42578125" customWidth="1"/>
    <col min="3" max="3" width="14.42578125" customWidth="1"/>
    <col min="4" max="4" width="15" customWidth="1"/>
    <col min="5" max="5" width="15.140625" hidden="1" customWidth="1"/>
    <col min="6" max="6" width="9.42578125" customWidth="1"/>
    <col min="7" max="7" width="34.42578125" hidden="1" customWidth="1"/>
    <col min="8" max="8" width="30.42578125" hidden="1" customWidth="1"/>
    <col min="9" max="9" width="26.85546875" hidden="1" customWidth="1"/>
    <col min="10" max="10" width="58.140625" customWidth="1"/>
    <col min="11" max="11" width="13.42578125" customWidth="1"/>
    <col min="12" max="12" width="14.7109375" customWidth="1"/>
    <col min="13" max="13" width="15.7109375" customWidth="1"/>
    <col min="14" max="16" width="11.42578125" customWidth="1"/>
    <col min="17" max="17" width="14.42578125" customWidth="1"/>
    <col min="18" max="18" width="11.42578125" customWidth="1"/>
    <col min="19" max="19" width="13.42578125" customWidth="1"/>
    <col min="20" max="20" width="10.85546875" customWidth="1"/>
    <col min="21" max="21" width="35.28515625" customWidth="1"/>
    <col min="22" max="35" width="15.5703125" customWidth="1"/>
    <col min="36" max="36" width="19.42578125" customWidth="1"/>
    <col min="37" max="37" width="25.5703125" customWidth="1"/>
    <col min="38" max="38" width="22.42578125" hidden="1" customWidth="1"/>
    <col min="39" max="39" width="23" customWidth="1"/>
    <col min="40" max="40" width="20" customWidth="1"/>
  </cols>
  <sheetData>
    <row r="1" spans="1:40" ht="45.75" customHeight="1" x14ac:dyDescent="0.2">
      <c r="A1" s="127"/>
      <c r="B1" s="128"/>
      <c r="C1" s="128"/>
      <c r="D1" s="128"/>
      <c r="E1" s="129"/>
      <c r="F1" s="135" t="s">
        <v>192</v>
      </c>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row>
    <row r="2" spans="1:40" ht="43.5" customHeight="1" x14ac:dyDescent="0.2">
      <c r="A2" s="130"/>
      <c r="B2" s="109"/>
      <c r="C2" s="109"/>
      <c r="D2" s="109"/>
      <c r="E2" s="131"/>
      <c r="F2" s="132"/>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row>
    <row r="3" spans="1:40" ht="16.5" customHeight="1" x14ac:dyDescent="0.2">
      <c r="A3" s="132"/>
      <c r="B3" s="133"/>
      <c r="C3" s="133"/>
      <c r="D3" s="133"/>
      <c r="E3" s="134"/>
      <c r="F3" s="136" t="s">
        <v>193</v>
      </c>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66"/>
      <c r="AL3" s="66"/>
      <c r="AM3" s="66"/>
      <c r="AN3" s="66"/>
    </row>
    <row r="4" spans="1:40" ht="24" customHeight="1" x14ac:dyDescent="0.2">
      <c r="A4" s="137" t="s">
        <v>195</v>
      </c>
      <c r="B4" s="138"/>
      <c r="C4" s="138"/>
      <c r="D4" s="138"/>
      <c r="E4" s="138"/>
      <c r="F4" s="138"/>
      <c r="G4" s="138"/>
      <c r="H4" s="138"/>
      <c r="I4" s="138"/>
      <c r="J4" s="138"/>
      <c r="K4" s="138"/>
      <c r="L4" s="139"/>
      <c r="M4" s="137" t="s">
        <v>196</v>
      </c>
      <c r="N4" s="138"/>
      <c r="O4" s="138"/>
      <c r="P4" s="138"/>
      <c r="Q4" s="138"/>
      <c r="R4" s="138"/>
      <c r="S4" s="139"/>
      <c r="T4" s="137" t="s">
        <v>197</v>
      </c>
      <c r="U4" s="138"/>
      <c r="V4" s="138"/>
      <c r="W4" s="138"/>
      <c r="X4" s="138"/>
      <c r="Y4" s="138"/>
      <c r="Z4" s="138"/>
      <c r="AA4" s="138"/>
      <c r="AB4" s="138"/>
      <c r="AC4" s="138"/>
      <c r="AD4" s="138"/>
      <c r="AE4" s="138"/>
      <c r="AF4" s="138"/>
      <c r="AG4" s="138"/>
      <c r="AH4" s="138"/>
      <c r="AI4" s="138"/>
      <c r="AJ4" s="139"/>
      <c r="AK4" s="67"/>
      <c r="AL4" s="67"/>
      <c r="AM4" s="67"/>
      <c r="AN4" s="67"/>
    </row>
    <row r="5" spans="1:40" ht="107.25" customHeight="1" x14ac:dyDescent="0.2">
      <c r="A5" s="68" t="s">
        <v>198</v>
      </c>
      <c r="B5" s="69" t="s">
        <v>78</v>
      </c>
      <c r="C5" s="69" t="s">
        <v>199</v>
      </c>
      <c r="D5" s="70" t="s">
        <v>200</v>
      </c>
      <c r="E5" s="69" t="s">
        <v>201</v>
      </c>
      <c r="F5" s="69" t="s">
        <v>202</v>
      </c>
      <c r="G5" s="71" t="s">
        <v>203</v>
      </c>
      <c r="H5" s="71" t="s">
        <v>204</v>
      </c>
      <c r="I5" s="72" t="s">
        <v>205</v>
      </c>
      <c r="J5" s="68" t="s">
        <v>206</v>
      </c>
      <c r="K5" s="71" t="s">
        <v>207</v>
      </c>
      <c r="L5" s="71" t="s">
        <v>208</v>
      </c>
      <c r="M5" s="72" t="s">
        <v>209</v>
      </c>
      <c r="N5" s="71" t="s">
        <v>210</v>
      </c>
      <c r="O5" s="71" t="s">
        <v>211</v>
      </c>
      <c r="P5" s="72" t="s">
        <v>212</v>
      </c>
      <c r="Q5" s="71" t="s">
        <v>213</v>
      </c>
      <c r="R5" s="71" t="s">
        <v>211</v>
      </c>
      <c r="S5" s="71" t="s">
        <v>214</v>
      </c>
      <c r="T5" s="71" t="s">
        <v>215</v>
      </c>
      <c r="U5" s="72" t="s">
        <v>216</v>
      </c>
      <c r="V5" s="71" t="s">
        <v>217</v>
      </c>
      <c r="W5" s="140" t="s">
        <v>218</v>
      </c>
      <c r="X5" s="101"/>
      <c r="Y5" s="101"/>
      <c r="Z5" s="101"/>
      <c r="AA5" s="101"/>
      <c r="AB5" s="101"/>
      <c r="AC5" s="100"/>
      <c r="AD5" s="71" t="s">
        <v>219</v>
      </c>
      <c r="AE5" s="71" t="s">
        <v>220</v>
      </c>
      <c r="AF5" s="71" t="s">
        <v>211</v>
      </c>
      <c r="AG5" s="71" t="s">
        <v>221</v>
      </c>
      <c r="AH5" s="71" t="s">
        <v>211</v>
      </c>
      <c r="AI5" s="71" t="s">
        <v>222</v>
      </c>
      <c r="AJ5" s="72" t="s">
        <v>223</v>
      </c>
      <c r="AK5" s="71" t="s">
        <v>224</v>
      </c>
      <c r="AL5" s="71" t="s">
        <v>225</v>
      </c>
      <c r="AM5" s="71" t="s">
        <v>226</v>
      </c>
      <c r="AN5" s="71" t="s">
        <v>227</v>
      </c>
    </row>
    <row r="6" spans="1:40" ht="63.75" hidden="1" x14ac:dyDescent="0.2">
      <c r="A6" s="68"/>
      <c r="B6" s="69"/>
      <c r="C6" s="69"/>
      <c r="D6" s="69" t="s">
        <v>149</v>
      </c>
      <c r="E6" s="69"/>
      <c r="F6" s="69"/>
      <c r="G6" s="71"/>
      <c r="H6" s="71"/>
      <c r="I6" s="72"/>
      <c r="J6" s="68"/>
      <c r="K6" s="71"/>
      <c r="L6" s="71"/>
      <c r="M6" s="72"/>
      <c r="N6" s="71"/>
      <c r="O6" s="71"/>
      <c r="P6" s="72"/>
      <c r="Q6" s="71"/>
      <c r="R6" s="71"/>
      <c r="S6" s="71"/>
      <c r="T6" s="71"/>
      <c r="U6" s="72"/>
      <c r="V6" s="72"/>
      <c r="W6" s="71" t="s">
        <v>228</v>
      </c>
      <c r="X6" s="71" t="s">
        <v>161</v>
      </c>
      <c r="Y6" s="71" t="s">
        <v>229</v>
      </c>
      <c r="Z6" s="71" t="s">
        <v>171</v>
      </c>
      <c r="AA6" s="71" t="s">
        <v>183</v>
      </c>
      <c r="AB6" s="71" t="s">
        <v>177</v>
      </c>
      <c r="AC6" s="71" t="s">
        <v>230</v>
      </c>
      <c r="AD6" s="71"/>
      <c r="AE6" s="71"/>
      <c r="AF6" s="71"/>
      <c r="AG6" s="71"/>
      <c r="AH6" s="71"/>
      <c r="AI6" s="71"/>
      <c r="AJ6" s="72"/>
      <c r="AK6" s="71"/>
      <c r="AL6" s="71"/>
      <c r="AM6" s="71"/>
      <c r="AN6" s="71"/>
    </row>
    <row r="7" spans="1:40" ht="105" customHeight="1" x14ac:dyDescent="0.2">
      <c r="A7" s="74">
        <v>6</v>
      </c>
      <c r="B7" s="74" t="s">
        <v>93</v>
      </c>
      <c r="C7" s="74" t="s">
        <v>88</v>
      </c>
      <c r="D7" s="74" t="s">
        <v>13</v>
      </c>
      <c r="E7" s="74"/>
      <c r="F7" s="97" t="s">
        <v>114</v>
      </c>
      <c r="G7" s="81" t="s">
        <v>234</v>
      </c>
      <c r="H7" s="74" t="s">
        <v>235</v>
      </c>
      <c r="I7" s="74" t="s">
        <v>236</v>
      </c>
      <c r="J7" s="81" t="s">
        <v>237</v>
      </c>
      <c r="K7" s="74" t="s">
        <v>16</v>
      </c>
      <c r="L7" s="74" t="s">
        <v>28</v>
      </c>
      <c r="M7" s="82">
        <v>5000</v>
      </c>
      <c r="N7" s="77" t="str">
        <f t="shared" ref="N7" si="0">IF(M7&lt;=0,"",IF(M7&lt;=2,"Muy Baja",IF(M7&lt;=24,"Baja",IF(M7&lt;=500,"Media",IF(M7&lt;=5000,"Alta","Muy Alta")))))</f>
        <v>Alta</v>
      </c>
      <c r="O7" s="83">
        <v>0.8</v>
      </c>
      <c r="P7" s="82">
        <v>100</v>
      </c>
      <c r="Q7" s="77" t="str">
        <f t="shared" ref="Q7" si="1">IF(P7&lt;=10,"Leve",IF(P7&lt;=50,"Menor",IF(P7&lt;=100,"Moderado",IF(P7&lt;=500,"Mayor",IF(P7&gt;500,"Catastrófico")))))</f>
        <v>Moderado</v>
      </c>
      <c r="R7" s="78">
        <f t="shared" ref="R7" si="2">IF(Q7="Leve","20%",IF(Q7="Menor",0.4,IF(Q7="Moderado",0.6,IF(Q7="Mayor",0.8,IF(Q7="Catastrófico","100%")))))</f>
        <v>0.6</v>
      </c>
      <c r="S7" s="77" t="str">
        <f t="shared" ref="S7" si="3">IF(OR(AND(N7="Muy Baja",Q7="Leve"),AND(N7="Muy Baja",Q7="Menor"),AND(N7="Baja",Q7="Leve")),"Bajo",IF(OR(AND(N7="Muy baja",Q7="Moderado"),AND(N7="Baja",Q7="Menor"),AND(N7="Baja",Q7="Moderado"),AND(N7="Media",Q7="Leve"),AND(N7="Media",Q7="Menor"),AND(N7="Media",Q7="Moderado"),AND(N7="Alta",Q7="Leve"),AND(N7="Alta",Q7="Menor")),"Moderado",IF(OR(AND(N7="Muy Baja",Q7="Mayor"),AND(N7="Baja",Q7="Mayor"),AND(N7="Media",Q7="Mayor"),AND(N7="Alta",Q7="Moderado"),AND(N7="Alta",Q7="Mayor"),AND(N7="Muy Alta",Q7="Leve"),AND(N7="Muy Alta",Q7="Menor"),AND(N7="Muy Alta",Q7="Moderado"),AND(N7="Muy Alta",Q7="Mayor")),"Alto",IF(OR(AND(N7="Muy Baja",Q7="Catastrófico"),AND(N7="Baja",Q7="Catastrófico"),AND(N7="Media",Q7="Catastrófico"),AND(N7="Alta",Q7="Catastrófico"),AND(N7="Muy Alta",Q7="Catastrófico")),"Extremo",""))))</f>
        <v>Alto</v>
      </c>
      <c r="T7" s="81">
        <v>1</v>
      </c>
      <c r="U7" s="81" t="s">
        <v>238</v>
      </c>
      <c r="V7" s="74" t="str">
        <f t="shared" ref="V7" si="4">IF(OR(W7="Preventivo",W7="Detectivo"),"Probabilidad",IF(W7="Correctivo","Impacto",""))</f>
        <v>Probabilidad</v>
      </c>
      <c r="W7" s="74" t="s">
        <v>147</v>
      </c>
      <c r="X7" s="74" t="s">
        <v>166</v>
      </c>
      <c r="Y7" s="74" t="str">
        <f t="shared" ref="Y7" si="5">IF(AND(W7="Inexistente",X7="Sin"),"0%",IF(AND(W7="Preventivo",X7="Automático"),"50%",IF(AND(W7="Preventivo",X7="Manual"),"40%",IF(AND(W7="Detectivo",X7="Automático"),"40%",IF(AND(W7="Detectivo",X7="Manual"),"30%",IF(AND(W7="Correctivo",X7="Automático"),"35%",IF(AND(W7="Correctivo",X7="Manual"),"25%","")))))))</f>
        <v>40%</v>
      </c>
      <c r="Z7" s="74" t="s">
        <v>173</v>
      </c>
      <c r="AA7" s="74" t="s">
        <v>185</v>
      </c>
      <c r="AB7" s="74" t="s">
        <v>182</v>
      </c>
      <c r="AC7" s="81" t="s">
        <v>239</v>
      </c>
      <c r="AD7" s="79">
        <f t="shared" ref="AD7" si="6">IFERROR(IF(V7="Probabilidad",(O7-(+O7*Y7)),IF(V7="Impacto",O7,"")),"")</f>
        <v>0.48</v>
      </c>
      <c r="AE7" s="77" t="str">
        <f t="shared" ref="AE7" si="7">IFERROR(IF(AD7="","",IF(AD7&lt;=0.2,"Muy Baja",IF(AD7&lt;=0.4,"Baja",IF(AD7&lt;=0.6,"Media",IF(AD7&lt;=0.8,"Alta","Muy Alta"))))),"")</f>
        <v>Media</v>
      </c>
      <c r="AF7" s="78">
        <f t="shared" ref="AF7" si="8">+AD7</f>
        <v>0.48</v>
      </c>
      <c r="AG7" s="77" t="str">
        <f t="shared" ref="AG7" si="9">IFERROR(IF(AH7="","",IF(AH7&lt;=0.2,"Leve",IF(AH7&lt;=0.4,"Menor",IF(AH7&lt;=0.6,"Moderado",IF(AH7&lt;=0.8,"Mayor","Catastrófico"))))),"")</f>
        <v>Mayor</v>
      </c>
      <c r="AH7" s="78">
        <f t="shared" ref="AH7" si="10">IFERROR(IF(V7="Impacto",(R7-(+R7*Y7)),IF(V7="Probabilidad",O7,"")),"")</f>
        <v>0.8</v>
      </c>
      <c r="AI7" s="77" t="str">
        <f t="shared" ref="AI7" si="11">IFERROR(IF(OR(AND(AE7="Muy Baja",AG7="Leve"),AND(AE7="Muy Baja",AG7="Menor"),AND(AE7="Baja",AG7="Leve")),"Bajo",IF(OR(AND(AE7="Muy baja",AG7="Moderado"),AND(AE7="Baja",AG7="Menor"),AND(AE7="Baja",AG7="Moderado"),AND(AE7="Media",AG7="Leve"),AND(AE7="Media",AG7="Menor"),AND(AE7="Media",AG7="Moderado"),AND(AE7="Alta",AG7="Leve"),AND(AE7="Alta",AG7="Menor")),"Moderado",IF(OR(AND(AE7="Muy Baja",AG7="Mayor"),AND(AE7="Baja",AG7="Mayor"),AND(AE7="Media",AG7="Mayor"),AND(AE7="Alta",AG7="Moderado"),AND(AE7="Alta",AG7="Mayor"),AND(AE7="Muy Alta",AG7="Leve"),AND(AE7="Muy Alta",AG7="Menor"),AND(AE7="Muy Alta",AG7="Moderado"),AND(AE7="Muy Alta",AG7="Mayor")),"Alto",IF(OR(AND(AE7="Muy Baja",AG7="Catastrófico"),AND(AE7="Baja",AG7="Catastrófico"),AND(AE7="Media",AG7="Catastrófico"),AND(AE7="Alta",AG7="Catastrófico"),AND(AE7="Muy Alta",AG7="Catastrófico")),"Extremo","")))),"")</f>
        <v>Alto</v>
      </c>
      <c r="AJ7" s="76" t="s">
        <v>179</v>
      </c>
      <c r="AK7" s="74" t="s">
        <v>240</v>
      </c>
      <c r="AL7" s="74" t="s">
        <v>241</v>
      </c>
      <c r="AM7" s="74" t="s">
        <v>242</v>
      </c>
      <c r="AN7" s="74" t="s">
        <v>524</v>
      </c>
    </row>
    <row r="8" spans="1:40" ht="54" customHeight="1" x14ac:dyDescent="0.2">
      <c r="A8" s="75">
        <v>38</v>
      </c>
      <c r="B8" s="75" t="s">
        <v>146</v>
      </c>
      <c r="C8" s="74" t="s">
        <v>19</v>
      </c>
      <c r="D8" s="74" t="s">
        <v>13</v>
      </c>
      <c r="E8" s="75" t="s">
        <v>249</v>
      </c>
      <c r="F8" s="97" t="s">
        <v>114</v>
      </c>
      <c r="G8" s="75" t="s">
        <v>248</v>
      </c>
      <c r="H8" s="75" t="s">
        <v>250</v>
      </c>
      <c r="I8" s="75" t="s">
        <v>251</v>
      </c>
      <c r="J8" s="75" t="s">
        <v>252</v>
      </c>
      <c r="K8" s="74" t="s">
        <v>11</v>
      </c>
      <c r="L8" s="74" t="s">
        <v>12</v>
      </c>
      <c r="M8" s="76">
        <v>500</v>
      </c>
      <c r="N8" s="77" t="str">
        <f t="shared" ref="N8:N13" si="12">IF(M8&lt;=0,"",IF(M8&lt;=2,"Muy Baja",IF(M8&lt;=24,"Baja",IF(M8&lt;=500,"Media",IF(M8&lt;=5000,"Alta","Muy Alta")))))</f>
        <v>Media</v>
      </c>
      <c r="O8" s="78">
        <f t="shared" ref="O8:O13" si="13">IF(N8="","",IF(N8="Muy Baja",0.2,IF(N8="Baja",0.4,IF(N8="Media",0.6,IF(N8="Alta",0.8,IF(N8="Muy Alta",1,))))))</f>
        <v>0.6</v>
      </c>
      <c r="P8" s="76">
        <v>500</v>
      </c>
      <c r="Q8" s="77" t="str">
        <f t="shared" ref="Q8:Q13" si="14">IF(P8&lt;=10,"Leve",IF(P8&lt;=50,"Menor",IF(P8&lt;=100,"Moderado",IF(P8&lt;=500,"Mayor",IF(P8&gt;500,"Catastrófico")))))</f>
        <v>Mayor</v>
      </c>
      <c r="R8" s="78">
        <f t="shared" ref="R8:R13" si="15">IF(Q8="Leve","20%",IF(Q8="Menor",0.4,IF(Q8="Moderado",0.6,IF(Q8="Mayor",0.8,IF(Q8="Catastrófico","100%")))))</f>
        <v>0.8</v>
      </c>
      <c r="S8" s="77" t="str">
        <f t="shared" ref="S8:S13" si="16">IF(OR(AND(N8="Muy Baja",Q8="Leve"),AND(N8="Muy Baja",Q8="Menor"),AND(N8="Baja",Q8="Leve")),"Bajo",IF(OR(AND(N8="Muy baja",Q8="Moderado"),AND(N8="Baja",Q8="Menor"),AND(N8="Baja",Q8="Moderado"),AND(N8="Media",Q8="Leve"),AND(N8="Media",Q8="Menor"),AND(N8="Media",Q8="Moderado"),AND(N8="Alta",Q8="Leve"),AND(N8="Alta",Q8="Menor")),"Moderado",IF(OR(AND(N8="Muy Baja",Q8="Mayor"),AND(N8="Baja",Q8="Mayor"),AND(N8="Media",Q8="Mayor"),AND(N8="Alta",Q8="Moderado"),AND(N8="Alta",Q8="Mayor"),AND(N8="Muy Alta",Q8="Leve"),AND(N8="Muy Alta",Q8="Menor"),AND(N8="Muy Alta",Q8="Moderado"),AND(N8="Muy Alta",Q8="Mayor")),"Alto",IF(OR(AND(N8="Muy Baja",Q8="Catastrófico"),AND(N8="Baja",Q8="Catastrófico"),AND(N8="Media",Q8="Catastrófico"),AND(N8="Alta",Q8="Catastrófico"),AND(N8="Muy Alta",Q8="Catastrófico")),"Extremo",""))))</f>
        <v>Alto</v>
      </c>
      <c r="T8" s="74">
        <v>1</v>
      </c>
      <c r="U8" s="74" t="s">
        <v>253</v>
      </c>
      <c r="V8" s="75" t="str">
        <f t="shared" ref="V8:V40" si="17">IF(OR(W8="Preventivo",W8="Detectivo"),"Probabilidad",IF(W8="Correctivo","Impacto",""))</f>
        <v>Probabilidad</v>
      </c>
      <c r="W8" s="74" t="s">
        <v>151</v>
      </c>
      <c r="X8" s="74" t="s">
        <v>166</v>
      </c>
      <c r="Y8" s="74" t="str">
        <f t="shared" ref="Y8" si="18">IF(AND(W8="Preventivo",X8="Automático"),"50%",IF(AND(W8="Preventivo",X8="Manual"),"40%",IF(AND(W8="Detectivo",X8="Automático"),"40%",IF(AND(W8="Detectivo",X8="Manual"),"30%",IF(AND(W8="Correctivo",X8="Automático"),"35%",IF(AND(W8="Correctivo",X8="Manual"),"25%",""))))))</f>
        <v>30%</v>
      </c>
      <c r="Z8" s="74" t="s">
        <v>173</v>
      </c>
      <c r="AA8" s="74" t="s">
        <v>187</v>
      </c>
      <c r="AB8" s="74" t="s">
        <v>180</v>
      </c>
      <c r="AC8" s="74" t="s">
        <v>254</v>
      </c>
      <c r="AD8" s="79">
        <f t="shared" ref="AD8:AD40" si="19">IFERROR(IF(V8="Probabilidad",(O8-(+O8*Y8)),IF(V8="Impacto",O8,"")),"")</f>
        <v>0.42</v>
      </c>
      <c r="AE8" s="77" t="str">
        <f t="shared" ref="AE8:AE40" si="20">IFERROR(IF(AD8="","",IF(AD8&lt;=0.2,"Muy Baja",IF(AD8&lt;=0.4,"Baja",IF(AD8&lt;=0.6,"Media",IF(AD8&lt;=0.8,"Alta","Muy Alta"))))),"")</f>
        <v>Media</v>
      </c>
      <c r="AF8" s="78">
        <f t="shared" ref="AF8:AF40" si="21">+AD8</f>
        <v>0.42</v>
      </c>
      <c r="AG8" s="77" t="str">
        <f t="shared" ref="AG8:AG40" si="22">IFERROR(IF(AH8="","",IF(AH8&lt;=0.2,"Leve",IF(AH8&lt;=0.4,"Menor",IF(AH8&lt;=0.6,"Moderado",IF(AH8&lt;=0.8,"Mayor","Catastrófico"))))),"")</f>
        <v>Moderado</v>
      </c>
      <c r="AH8" s="78">
        <f t="shared" ref="AH8:AH40" si="23">IFERROR(IF(V8="Impacto",(R8-(+R8*Y8)),IF(V8="Probabilidad",O8,"")),"")</f>
        <v>0.6</v>
      </c>
      <c r="AI8" s="77" t="str">
        <f t="shared" ref="AI8:AI40" si="24">IFERROR(IF(OR(AND(AE8="Muy Baja",AG8="Leve"),AND(AE8="Muy Baja",AG8="Menor"),AND(AE8="Baja",AG8="Leve")),"Bajo",IF(OR(AND(AE8="Muy baja",AG8="Moderado"),AND(AE8="Baja",AG8="Menor"),AND(AE8="Baja",AG8="Moderado"),AND(AE8="Media",AG8="Leve"),AND(AE8="Media",AG8="Menor"),AND(AE8="Media",AG8="Moderado"),AND(AE8="Alta",AG8="Leve"),AND(AE8="Alta",AG8="Menor")),"Moderado",IF(OR(AND(AE8="Muy Baja",AG8="Mayor"),AND(AE8="Baja",AG8="Mayor"),AND(AE8="Media",AG8="Mayor"),AND(AE8="Alta",AG8="Moderado"),AND(AE8="Alta",AG8="Mayor"),AND(AE8="Muy Alta",AG8="Leve"),AND(AE8="Muy Alta",AG8="Menor"),AND(AE8="Muy Alta",AG8="Moderado"),AND(AE8="Muy Alta",AG8="Mayor")),"Alto",IF(OR(AND(AE8="Muy Baja",AG8="Catastrófico"),AND(AE8="Baja",AG8="Catastrófico"),AND(AE8="Media",AG8="Catastrófico"),AND(AE8="Alta",AG8="Catastrófico"),AND(AE8="Muy Alta",AG8="Catastrófico")),"Extremo","")))),"")</f>
        <v>Moderado</v>
      </c>
      <c r="AJ8" s="76" t="s">
        <v>179</v>
      </c>
      <c r="AK8" s="75" t="s">
        <v>255</v>
      </c>
      <c r="AL8" s="75" t="s">
        <v>256</v>
      </c>
      <c r="AM8" s="75" t="s">
        <v>254</v>
      </c>
      <c r="AN8" s="75" t="s">
        <v>169</v>
      </c>
    </row>
    <row r="9" spans="1:40" ht="54" customHeight="1" x14ac:dyDescent="0.2">
      <c r="A9" s="74">
        <v>40</v>
      </c>
      <c r="B9" s="74" t="s">
        <v>139</v>
      </c>
      <c r="C9" s="74" t="s">
        <v>19</v>
      </c>
      <c r="D9" s="74" t="s">
        <v>13</v>
      </c>
      <c r="E9" s="74"/>
      <c r="F9" s="97" t="s">
        <v>114</v>
      </c>
      <c r="G9" s="74" t="s">
        <v>244</v>
      </c>
      <c r="H9" s="74" t="s">
        <v>259</v>
      </c>
      <c r="I9" s="74" t="s">
        <v>260</v>
      </c>
      <c r="J9" s="74" t="s">
        <v>261</v>
      </c>
      <c r="K9" s="74" t="s">
        <v>16</v>
      </c>
      <c r="L9" s="74" t="s">
        <v>8</v>
      </c>
      <c r="M9" s="76">
        <v>24</v>
      </c>
      <c r="N9" s="77" t="str">
        <f t="shared" si="12"/>
        <v>Baja</v>
      </c>
      <c r="O9" s="78">
        <f t="shared" si="13"/>
        <v>0.4</v>
      </c>
      <c r="P9" s="76">
        <v>50</v>
      </c>
      <c r="Q9" s="77" t="str">
        <f t="shared" si="14"/>
        <v>Menor</v>
      </c>
      <c r="R9" s="78">
        <f t="shared" si="15"/>
        <v>0.4</v>
      </c>
      <c r="S9" s="77" t="str">
        <f t="shared" si="16"/>
        <v>Moderado</v>
      </c>
      <c r="T9" s="74">
        <v>1</v>
      </c>
      <c r="U9" s="74" t="s">
        <v>262</v>
      </c>
      <c r="V9" s="74" t="str">
        <f t="shared" si="17"/>
        <v>Probabilidad</v>
      </c>
      <c r="W9" s="74" t="s">
        <v>151</v>
      </c>
      <c r="X9" s="74" t="s">
        <v>166</v>
      </c>
      <c r="Y9" s="74" t="str">
        <f t="shared" ref="Y9:Y11" si="25">IF(AND(W9="Inexistente",X9="Sin"),"0%",IF(AND(W9="Preventivo",X9="Automático"),"50%",IF(AND(W9="Preventivo",X9="Manual"),"40%",IF(AND(W9="Detectivo",X9="Automático"),"40%",IF(AND(W9="Detectivo",X9="Manual"),"30%",IF(AND(W9="Correctivo",X9="Automático"),"35%",IF(AND(W9="Correctivo",X9="Manual"),"25%","")))))))</f>
        <v>30%</v>
      </c>
      <c r="Z9" s="74" t="s">
        <v>173</v>
      </c>
      <c r="AA9" s="74" t="s">
        <v>185</v>
      </c>
      <c r="AB9" s="74" t="s">
        <v>182</v>
      </c>
      <c r="AC9" s="74"/>
      <c r="AD9" s="79">
        <f t="shared" si="19"/>
        <v>0.28000000000000003</v>
      </c>
      <c r="AE9" s="77" t="str">
        <f t="shared" si="20"/>
        <v>Baja</v>
      </c>
      <c r="AF9" s="78">
        <f t="shared" si="21"/>
        <v>0.28000000000000003</v>
      </c>
      <c r="AG9" s="77" t="str">
        <f t="shared" si="22"/>
        <v>Menor</v>
      </c>
      <c r="AH9" s="78">
        <f t="shared" si="23"/>
        <v>0.4</v>
      </c>
      <c r="AI9" s="77" t="str">
        <f t="shared" si="24"/>
        <v>Moderado</v>
      </c>
      <c r="AJ9" s="76" t="s">
        <v>176</v>
      </c>
      <c r="AK9" s="74" t="s">
        <v>263</v>
      </c>
      <c r="AL9" s="74" t="s">
        <v>258</v>
      </c>
      <c r="AM9" s="74" t="s">
        <v>264</v>
      </c>
      <c r="AN9" s="74" t="s">
        <v>162</v>
      </c>
    </row>
    <row r="10" spans="1:40" ht="54" customHeight="1" x14ac:dyDescent="0.2">
      <c r="A10" s="74">
        <v>44</v>
      </c>
      <c r="B10" s="74" t="s">
        <v>143</v>
      </c>
      <c r="C10" s="74" t="s">
        <v>96</v>
      </c>
      <c r="D10" s="74" t="s">
        <v>13</v>
      </c>
      <c r="E10" s="74"/>
      <c r="F10" s="97" t="s">
        <v>114</v>
      </c>
      <c r="G10" s="74" t="s">
        <v>269</v>
      </c>
      <c r="H10" s="74" t="s">
        <v>270</v>
      </c>
      <c r="I10" s="74" t="s">
        <v>271</v>
      </c>
      <c r="J10" s="74" t="s">
        <v>272</v>
      </c>
      <c r="K10" s="74" t="s">
        <v>11</v>
      </c>
      <c r="L10" s="74" t="s">
        <v>33</v>
      </c>
      <c r="M10" s="76">
        <v>5000</v>
      </c>
      <c r="N10" s="77" t="str">
        <f t="shared" si="12"/>
        <v>Alta</v>
      </c>
      <c r="O10" s="78">
        <f t="shared" si="13"/>
        <v>0.8</v>
      </c>
      <c r="P10" s="76">
        <v>500</v>
      </c>
      <c r="Q10" s="77" t="str">
        <f t="shared" si="14"/>
        <v>Mayor</v>
      </c>
      <c r="R10" s="78">
        <f t="shared" si="15"/>
        <v>0.8</v>
      </c>
      <c r="S10" s="77" t="str">
        <f t="shared" si="16"/>
        <v>Alto</v>
      </c>
      <c r="T10" s="74">
        <v>1</v>
      </c>
      <c r="U10" s="74" t="s">
        <v>273</v>
      </c>
      <c r="V10" s="74" t="str">
        <f t="shared" si="17"/>
        <v>Probabilidad</v>
      </c>
      <c r="W10" s="74" t="s">
        <v>151</v>
      </c>
      <c r="X10" s="74" t="s">
        <v>166</v>
      </c>
      <c r="Y10" s="74" t="str">
        <f t="shared" si="25"/>
        <v>30%</v>
      </c>
      <c r="Z10" s="74" t="s">
        <v>173</v>
      </c>
      <c r="AA10" s="74" t="s">
        <v>185</v>
      </c>
      <c r="AB10" s="74" t="s">
        <v>180</v>
      </c>
      <c r="AC10" s="74" t="s">
        <v>274</v>
      </c>
      <c r="AD10" s="79">
        <f t="shared" si="19"/>
        <v>0.56000000000000005</v>
      </c>
      <c r="AE10" s="77" t="str">
        <f t="shared" si="20"/>
        <v>Media</v>
      </c>
      <c r="AF10" s="78">
        <f t="shared" si="21"/>
        <v>0.56000000000000005</v>
      </c>
      <c r="AG10" s="77" t="str">
        <f t="shared" si="22"/>
        <v>Mayor</v>
      </c>
      <c r="AH10" s="78">
        <f t="shared" si="23"/>
        <v>0.8</v>
      </c>
      <c r="AI10" s="77" t="str">
        <f t="shared" si="24"/>
        <v>Alto</v>
      </c>
      <c r="AJ10" s="76" t="s">
        <v>179</v>
      </c>
      <c r="AK10" s="98" t="s">
        <v>275</v>
      </c>
      <c r="AL10" s="74" t="s">
        <v>276</v>
      </c>
      <c r="AM10" s="74" t="s">
        <v>277</v>
      </c>
      <c r="AN10" s="74" t="s">
        <v>278</v>
      </c>
    </row>
    <row r="11" spans="1:40" ht="54" customHeight="1" x14ac:dyDescent="0.2">
      <c r="A11" s="74">
        <v>45</v>
      </c>
      <c r="B11" s="74" t="s">
        <v>143</v>
      </c>
      <c r="C11" s="74" t="s">
        <v>96</v>
      </c>
      <c r="D11" s="74" t="s">
        <v>13</v>
      </c>
      <c r="E11" s="74"/>
      <c r="F11" s="97" t="s">
        <v>114</v>
      </c>
      <c r="G11" s="74" t="s">
        <v>265</v>
      </c>
      <c r="H11" s="74" t="s">
        <v>279</v>
      </c>
      <c r="I11" s="74" t="s">
        <v>280</v>
      </c>
      <c r="J11" s="74" t="s">
        <v>281</v>
      </c>
      <c r="K11" s="74" t="s">
        <v>11</v>
      </c>
      <c r="L11" s="74" t="s">
        <v>21</v>
      </c>
      <c r="M11" s="76">
        <v>500</v>
      </c>
      <c r="N11" s="77" t="str">
        <f t="shared" si="12"/>
        <v>Media</v>
      </c>
      <c r="O11" s="78">
        <f t="shared" si="13"/>
        <v>0.6</v>
      </c>
      <c r="P11" s="76">
        <v>100</v>
      </c>
      <c r="Q11" s="77" t="str">
        <f t="shared" si="14"/>
        <v>Moderado</v>
      </c>
      <c r="R11" s="78">
        <f t="shared" si="15"/>
        <v>0.6</v>
      </c>
      <c r="S11" s="77" t="str">
        <f t="shared" si="16"/>
        <v>Moderado</v>
      </c>
      <c r="T11" s="74">
        <v>1</v>
      </c>
      <c r="U11" s="74" t="s">
        <v>282</v>
      </c>
      <c r="V11" s="74" t="str">
        <f t="shared" si="17"/>
        <v>Probabilidad</v>
      </c>
      <c r="W11" s="74" t="s">
        <v>151</v>
      </c>
      <c r="X11" s="74" t="s">
        <v>166</v>
      </c>
      <c r="Y11" s="74" t="str">
        <f t="shared" si="25"/>
        <v>30%</v>
      </c>
      <c r="Z11" s="74" t="s">
        <v>173</v>
      </c>
      <c r="AA11" s="74" t="s">
        <v>185</v>
      </c>
      <c r="AB11" s="74" t="s">
        <v>180</v>
      </c>
      <c r="AC11" s="74" t="s">
        <v>283</v>
      </c>
      <c r="AD11" s="79">
        <f t="shared" si="19"/>
        <v>0.42</v>
      </c>
      <c r="AE11" s="77" t="str">
        <f t="shared" si="20"/>
        <v>Media</v>
      </c>
      <c r="AF11" s="78">
        <f t="shared" si="21"/>
        <v>0.42</v>
      </c>
      <c r="AG11" s="77" t="str">
        <f t="shared" si="22"/>
        <v>Moderado</v>
      </c>
      <c r="AH11" s="78">
        <f t="shared" si="23"/>
        <v>0.6</v>
      </c>
      <c r="AI11" s="77" t="str">
        <f t="shared" si="24"/>
        <v>Moderado</v>
      </c>
      <c r="AJ11" s="76" t="s">
        <v>179</v>
      </c>
      <c r="AK11" s="74" t="s">
        <v>284</v>
      </c>
      <c r="AL11" s="74" t="s">
        <v>266</v>
      </c>
      <c r="AM11" s="74" t="s">
        <v>285</v>
      </c>
      <c r="AN11" s="74" t="s">
        <v>286</v>
      </c>
    </row>
    <row r="12" spans="1:40" ht="94.5" customHeight="1" x14ac:dyDescent="0.2">
      <c r="A12" s="89">
        <v>51</v>
      </c>
      <c r="B12" s="74" t="s">
        <v>143</v>
      </c>
      <c r="C12" s="74" t="s">
        <v>96</v>
      </c>
      <c r="D12" s="74" t="s">
        <v>13</v>
      </c>
      <c r="E12" s="74"/>
      <c r="F12" s="97" t="s">
        <v>114</v>
      </c>
      <c r="G12" s="90" t="s">
        <v>289</v>
      </c>
      <c r="H12" s="74" t="s">
        <v>290</v>
      </c>
      <c r="I12" s="73" t="s">
        <v>291</v>
      </c>
      <c r="J12" s="90" t="s">
        <v>292</v>
      </c>
      <c r="K12" s="74" t="s">
        <v>11</v>
      </c>
      <c r="L12" s="74" t="s">
        <v>8</v>
      </c>
      <c r="M12" s="76">
        <v>500</v>
      </c>
      <c r="N12" s="77" t="str">
        <f t="shared" si="12"/>
        <v>Media</v>
      </c>
      <c r="O12" s="78">
        <f t="shared" si="13"/>
        <v>0.6</v>
      </c>
      <c r="P12" s="76">
        <v>100</v>
      </c>
      <c r="Q12" s="77" t="str">
        <f t="shared" si="14"/>
        <v>Moderado</v>
      </c>
      <c r="R12" s="78">
        <f t="shared" si="15"/>
        <v>0.6</v>
      </c>
      <c r="S12" s="77" t="str">
        <f t="shared" si="16"/>
        <v>Moderado</v>
      </c>
      <c r="T12" s="74">
        <v>1</v>
      </c>
      <c r="U12" s="90" t="s">
        <v>293</v>
      </c>
      <c r="V12" s="74" t="str">
        <f t="shared" si="17"/>
        <v>Probabilidad</v>
      </c>
      <c r="W12" s="74" t="s">
        <v>147</v>
      </c>
      <c r="X12" s="74" t="s">
        <v>166</v>
      </c>
      <c r="Y12" s="74" t="str">
        <f t="shared" ref="Y12" si="26">IF(AND(W12="Inexistente",X12="Sin"),"0%",IF(AND(W12="Preventivo",X12="Automático"),"50%",IF(AND(W12="Preventivo",X12="Manual"),"40%",IF(AND(W12="Detectivo",X12="Automático"),"40%",IF(AND(W12="Detectivo",X12="Manual"),"30%",IF(AND(W12="Correctivo",X12="Automático"),"35%",IF(AND(W12="Correctivo",X12="Manual"),"25%","")))))))</f>
        <v>40%</v>
      </c>
      <c r="Z12" s="74" t="s">
        <v>173</v>
      </c>
      <c r="AA12" s="74" t="s">
        <v>185</v>
      </c>
      <c r="AB12" s="74" t="s">
        <v>180</v>
      </c>
      <c r="AC12" s="74" t="s">
        <v>294</v>
      </c>
      <c r="AD12" s="79">
        <f t="shared" si="19"/>
        <v>0.36</v>
      </c>
      <c r="AE12" s="77" t="str">
        <f t="shared" si="20"/>
        <v>Baja</v>
      </c>
      <c r="AF12" s="78">
        <f t="shared" si="21"/>
        <v>0.36</v>
      </c>
      <c r="AG12" s="77" t="str">
        <f t="shared" si="22"/>
        <v>Moderado</v>
      </c>
      <c r="AH12" s="78">
        <f t="shared" si="23"/>
        <v>0.6</v>
      </c>
      <c r="AI12" s="77" t="str">
        <f t="shared" si="24"/>
        <v>Moderado</v>
      </c>
      <c r="AJ12" s="76" t="s">
        <v>179</v>
      </c>
      <c r="AK12" s="74" t="s">
        <v>295</v>
      </c>
      <c r="AL12" s="74" t="s">
        <v>296</v>
      </c>
      <c r="AM12" s="74" t="s">
        <v>297</v>
      </c>
      <c r="AN12" s="74" t="s">
        <v>246</v>
      </c>
    </row>
    <row r="13" spans="1:40" ht="54" customHeight="1" x14ac:dyDescent="0.2">
      <c r="A13" s="110">
        <v>62</v>
      </c>
      <c r="B13" s="91" t="s">
        <v>144</v>
      </c>
      <c r="C13" s="110" t="s">
        <v>96</v>
      </c>
      <c r="D13" s="110" t="s">
        <v>13</v>
      </c>
      <c r="E13" s="110"/>
      <c r="F13" s="118" t="s">
        <v>114</v>
      </c>
      <c r="G13" s="110" t="s">
        <v>307</v>
      </c>
      <c r="H13" s="110" t="s">
        <v>308</v>
      </c>
      <c r="I13" s="110" t="s">
        <v>309</v>
      </c>
      <c r="J13" s="110" t="s">
        <v>310</v>
      </c>
      <c r="K13" s="110" t="s">
        <v>11</v>
      </c>
      <c r="L13" s="110" t="s">
        <v>28</v>
      </c>
      <c r="M13" s="112">
        <v>5000</v>
      </c>
      <c r="N13" s="114" t="str">
        <f t="shared" si="12"/>
        <v>Alta</v>
      </c>
      <c r="O13" s="126">
        <f t="shared" si="13"/>
        <v>0.8</v>
      </c>
      <c r="P13" s="112">
        <v>100</v>
      </c>
      <c r="Q13" s="114" t="str">
        <f t="shared" si="14"/>
        <v>Moderado</v>
      </c>
      <c r="R13" s="126">
        <f t="shared" si="15"/>
        <v>0.6</v>
      </c>
      <c r="S13" s="114" t="str">
        <f t="shared" si="16"/>
        <v>Alto</v>
      </c>
      <c r="T13" s="74">
        <v>1</v>
      </c>
      <c r="U13" s="74" t="s">
        <v>311</v>
      </c>
      <c r="V13" s="74" t="str">
        <f t="shared" si="17"/>
        <v>Impacto</v>
      </c>
      <c r="W13" s="74" t="s">
        <v>154</v>
      </c>
      <c r="X13" s="74" t="s">
        <v>166</v>
      </c>
      <c r="Y13" s="74" t="str">
        <f t="shared" ref="Y13:Y17" si="27">IF(AND(W13="Preventivo",X13="Automático"),"50%",IF(AND(W13="Preventivo",X13="Manual"),"40%",IF(AND(W13="Detectivo",X13="Automático"),"40%",IF(AND(W13="Detectivo",X13="Manual"),"30%",IF(AND(W13="Correctivo",X13="Automático"),"35%",IF(AND(W13="Correctivo",X13="Manual"),"25%",""))))))</f>
        <v>25%</v>
      </c>
      <c r="Z13" s="74" t="s">
        <v>173</v>
      </c>
      <c r="AA13" s="74" t="s">
        <v>187</v>
      </c>
      <c r="AB13" s="74" t="s">
        <v>182</v>
      </c>
      <c r="AC13" s="74" t="s">
        <v>312</v>
      </c>
      <c r="AD13" s="79">
        <f t="shared" si="19"/>
        <v>0.8</v>
      </c>
      <c r="AE13" s="77" t="str">
        <f t="shared" si="20"/>
        <v>Alta</v>
      </c>
      <c r="AF13" s="78">
        <f t="shared" si="21"/>
        <v>0.8</v>
      </c>
      <c r="AG13" s="77" t="str">
        <f t="shared" si="22"/>
        <v>Moderado</v>
      </c>
      <c r="AH13" s="78">
        <f t="shared" si="23"/>
        <v>0.44999999999999996</v>
      </c>
      <c r="AI13" s="77" t="str">
        <f t="shared" si="24"/>
        <v>Alto</v>
      </c>
      <c r="AJ13" s="76" t="s">
        <v>179</v>
      </c>
      <c r="AK13" s="74" t="s">
        <v>313</v>
      </c>
      <c r="AL13" s="74" t="s">
        <v>306</v>
      </c>
      <c r="AM13" s="74" t="s">
        <v>314</v>
      </c>
      <c r="AN13" s="74" t="s">
        <v>315</v>
      </c>
    </row>
    <row r="14" spans="1:40" ht="54" customHeight="1" x14ac:dyDescent="0.2">
      <c r="A14" s="107"/>
      <c r="B14" s="91" t="s">
        <v>144</v>
      </c>
      <c r="C14" s="107"/>
      <c r="D14" s="107"/>
      <c r="E14" s="107"/>
      <c r="F14" s="125"/>
      <c r="G14" s="107"/>
      <c r="H14" s="107"/>
      <c r="I14" s="107"/>
      <c r="J14" s="107"/>
      <c r="K14" s="107"/>
      <c r="L14" s="107"/>
      <c r="M14" s="107"/>
      <c r="N14" s="107"/>
      <c r="O14" s="107"/>
      <c r="P14" s="107"/>
      <c r="Q14" s="107"/>
      <c r="R14" s="107"/>
      <c r="S14" s="107"/>
      <c r="T14" s="74">
        <v>2</v>
      </c>
      <c r="U14" s="74" t="s">
        <v>316</v>
      </c>
      <c r="V14" s="74" t="str">
        <f t="shared" si="17"/>
        <v>Impacto</v>
      </c>
      <c r="W14" s="74" t="s">
        <v>154</v>
      </c>
      <c r="X14" s="74" t="s">
        <v>166</v>
      </c>
      <c r="Y14" s="74" t="str">
        <f t="shared" si="27"/>
        <v>25%</v>
      </c>
      <c r="Z14" s="74" t="s">
        <v>173</v>
      </c>
      <c r="AA14" s="74" t="s">
        <v>187</v>
      </c>
      <c r="AB14" s="74" t="s">
        <v>180</v>
      </c>
      <c r="AC14" s="74" t="s">
        <v>317</v>
      </c>
      <c r="AD14" s="79">
        <f t="shared" si="19"/>
        <v>0</v>
      </c>
      <c r="AE14" s="77" t="str">
        <f t="shared" si="20"/>
        <v>Muy Baja</v>
      </c>
      <c r="AF14" s="78">
        <f t="shared" si="21"/>
        <v>0</v>
      </c>
      <c r="AG14" s="77" t="str">
        <f t="shared" si="22"/>
        <v>Leve</v>
      </c>
      <c r="AH14" s="78">
        <f t="shared" si="23"/>
        <v>0</v>
      </c>
      <c r="AI14" s="77" t="str">
        <f t="shared" si="24"/>
        <v>Bajo</v>
      </c>
      <c r="AJ14" s="76" t="s">
        <v>179</v>
      </c>
      <c r="AK14" s="74" t="s">
        <v>318</v>
      </c>
      <c r="AL14" s="74" t="s">
        <v>319</v>
      </c>
      <c r="AM14" s="74" t="s">
        <v>320</v>
      </c>
      <c r="AN14" s="74" t="s">
        <v>148</v>
      </c>
    </row>
    <row r="15" spans="1:40" ht="54" customHeight="1" x14ac:dyDescent="0.2">
      <c r="A15" s="74">
        <v>63</v>
      </c>
      <c r="B15" s="91" t="s">
        <v>144</v>
      </c>
      <c r="C15" s="74" t="s">
        <v>96</v>
      </c>
      <c r="D15" s="74" t="s">
        <v>13</v>
      </c>
      <c r="E15" s="74"/>
      <c r="F15" s="97" t="s">
        <v>114</v>
      </c>
      <c r="G15" s="74" t="s">
        <v>307</v>
      </c>
      <c r="H15" s="74" t="s">
        <v>321</v>
      </c>
      <c r="I15" s="74" t="s">
        <v>322</v>
      </c>
      <c r="J15" s="74" t="s">
        <v>323</v>
      </c>
      <c r="K15" s="74" t="s">
        <v>16</v>
      </c>
      <c r="L15" s="74" t="s">
        <v>28</v>
      </c>
      <c r="M15" s="76">
        <v>500</v>
      </c>
      <c r="N15" s="77" t="str">
        <f t="shared" ref="N15:N21" si="28">IF(M15&lt;=0,"",IF(M15&lt;=2,"Muy Baja",IF(M15&lt;=24,"Baja",IF(M15&lt;=500,"Media",IF(M15&lt;=5000,"Alta","Muy Alta")))))</f>
        <v>Media</v>
      </c>
      <c r="O15" s="78">
        <f t="shared" ref="O15:O40" si="29">IF(N15="","",IF(N15="Muy Baja",0.2,IF(N15="Baja",0.4,IF(N15="Media",0.6,IF(N15="Alta",0.8,IF(N15="Muy Alta",1,))))))</f>
        <v>0.6</v>
      </c>
      <c r="P15" s="76">
        <v>100</v>
      </c>
      <c r="Q15" s="77" t="str">
        <f t="shared" ref="Q15:Q40" si="30">IF(P15&lt;=10,"Leve",IF(P15&lt;=50,"Menor",IF(P15&lt;=100,"Moderado",IF(P15&lt;=500,"Mayor",IF(P15&gt;500,"Catastrófico")))))</f>
        <v>Moderado</v>
      </c>
      <c r="R15" s="78">
        <f t="shared" ref="R15:R40" si="31">IF(Q15="Leve","20%",IF(Q15="Menor",0.4,IF(Q15="Moderado",0.6,IF(Q15="Mayor",0.8,IF(Q15="Catastrófico","100%")))))</f>
        <v>0.6</v>
      </c>
      <c r="S15" s="77" t="str">
        <f t="shared" ref="S15:S40" si="32">IF(OR(AND(N15="Muy Baja",Q15="Leve"),AND(N15="Muy Baja",Q15="Menor"),AND(N15="Baja",Q15="Leve")),"Bajo",IF(OR(AND(N15="Muy baja",Q15="Moderado"),AND(N15="Baja",Q15="Menor"),AND(N15="Baja",Q15="Moderado"),AND(N15="Media",Q15="Leve"),AND(N15="Media",Q15="Menor"),AND(N15="Media",Q15="Moderado"),AND(N15="Alta",Q15="Leve"),AND(N15="Alta",Q15="Menor")),"Moderado",IF(OR(AND(N15="Muy Baja",Q15="Mayor"),AND(N15="Baja",Q15="Mayor"),AND(N15="Media",Q15="Mayor"),AND(N15="Alta",Q15="Moderado"),AND(N15="Alta",Q15="Mayor"),AND(N15="Muy Alta",Q15="Leve"),AND(N15="Muy Alta",Q15="Menor"),AND(N15="Muy Alta",Q15="Moderado"),AND(N15="Muy Alta",Q15="Mayor")),"Alto",IF(OR(AND(N15="Muy Baja",Q15="Catastrófico"),AND(N15="Baja",Q15="Catastrófico"),AND(N15="Media",Q15="Catastrófico"),AND(N15="Alta",Q15="Catastrófico"),AND(N15="Muy Alta",Q15="Catastrófico")),"Extremo",""))))</f>
        <v>Moderado</v>
      </c>
      <c r="T15" s="74">
        <v>1</v>
      </c>
      <c r="U15" s="74" t="s">
        <v>324</v>
      </c>
      <c r="V15" s="74" t="str">
        <f t="shared" si="17"/>
        <v>Probabilidad</v>
      </c>
      <c r="W15" s="74" t="s">
        <v>147</v>
      </c>
      <c r="X15" s="74" t="s">
        <v>166</v>
      </c>
      <c r="Y15" s="74" t="str">
        <f t="shared" si="27"/>
        <v>40%</v>
      </c>
      <c r="Z15" s="74" t="s">
        <v>173</v>
      </c>
      <c r="AA15" s="74" t="s">
        <v>185</v>
      </c>
      <c r="AB15" s="74" t="s">
        <v>180</v>
      </c>
      <c r="AC15" s="74" t="s">
        <v>325</v>
      </c>
      <c r="AD15" s="79">
        <f t="shared" si="19"/>
        <v>0.36</v>
      </c>
      <c r="AE15" s="77" t="str">
        <f t="shared" si="20"/>
        <v>Baja</v>
      </c>
      <c r="AF15" s="78">
        <f t="shared" si="21"/>
        <v>0.36</v>
      </c>
      <c r="AG15" s="77" t="str">
        <f t="shared" si="22"/>
        <v>Moderado</v>
      </c>
      <c r="AH15" s="78">
        <f t="shared" si="23"/>
        <v>0.6</v>
      </c>
      <c r="AI15" s="77" t="str">
        <f t="shared" si="24"/>
        <v>Moderado</v>
      </c>
      <c r="AJ15" s="76" t="s">
        <v>179</v>
      </c>
      <c r="AK15" s="74" t="s">
        <v>326</v>
      </c>
      <c r="AL15" s="74" t="s">
        <v>306</v>
      </c>
      <c r="AM15" s="74" t="s">
        <v>327</v>
      </c>
      <c r="AN15" s="74" t="s">
        <v>148</v>
      </c>
    </row>
    <row r="16" spans="1:40" ht="54" customHeight="1" x14ac:dyDescent="0.2">
      <c r="A16" s="74">
        <v>70</v>
      </c>
      <c r="B16" s="74" t="s">
        <v>164</v>
      </c>
      <c r="C16" s="74" t="s">
        <v>96</v>
      </c>
      <c r="D16" s="74" t="s">
        <v>13</v>
      </c>
      <c r="E16" s="74"/>
      <c r="F16" s="97" t="s">
        <v>114</v>
      </c>
      <c r="G16" s="74" t="s">
        <v>248</v>
      </c>
      <c r="H16" s="74" t="s">
        <v>330</v>
      </c>
      <c r="I16" s="74" t="s">
        <v>331</v>
      </c>
      <c r="J16" s="74" t="s">
        <v>332</v>
      </c>
      <c r="K16" s="74" t="s">
        <v>11</v>
      </c>
      <c r="L16" s="74" t="s">
        <v>28</v>
      </c>
      <c r="M16" s="76">
        <v>500</v>
      </c>
      <c r="N16" s="77" t="str">
        <f t="shared" si="28"/>
        <v>Media</v>
      </c>
      <c r="O16" s="78">
        <f t="shared" si="29"/>
        <v>0.6</v>
      </c>
      <c r="P16" s="76">
        <v>100</v>
      </c>
      <c r="Q16" s="77" t="str">
        <f t="shared" si="30"/>
        <v>Moderado</v>
      </c>
      <c r="R16" s="78">
        <f t="shared" si="31"/>
        <v>0.6</v>
      </c>
      <c r="S16" s="77" t="str">
        <f t="shared" si="32"/>
        <v>Moderado</v>
      </c>
      <c r="T16" s="74">
        <v>1</v>
      </c>
      <c r="U16" s="74" t="s">
        <v>333</v>
      </c>
      <c r="V16" s="74" t="str">
        <f t="shared" si="17"/>
        <v>Probabilidad</v>
      </c>
      <c r="W16" s="74" t="s">
        <v>147</v>
      </c>
      <c r="X16" s="74" t="s">
        <v>166</v>
      </c>
      <c r="Y16" s="74" t="str">
        <f t="shared" si="27"/>
        <v>40%</v>
      </c>
      <c r="Z16" s="74" t="s">
        <v>173</v>
      </c>
      <c r="AA16" s="74" t="s">
        <v>185</v>
      </c>
      <c r="AB16" s="74" t="s">
        <v>180</v>
      </c>
      <c r="AC16" s="74" t="s">
        <v>334</v>
      </c>
      <c r="AD16" s="79">
        <f t="shared" si="19"/>
        <v>0.36</v>
      </c>
      <c r="AE16" s="77" t="str">
        <f t="shared" si="20"/>
        <v>Baja</v>
      </c>
      <c r="AF16" s="78">
        <f t="shared" si="21"/>
        <v>0.36</v>
      </c>
      <c r="AG16" s="77" t="str">
        <f t="shared" si="22"/>
        <v>Moderado</v>
      </c>
      <c r="AH16" s="78">
        <f t="shared" si="23"/>
        <v>0.6</v>
      </c>
      <c r="AI16" s="77" t="str">
        <f t="shared" si="24"/>
        <v>Moderado</v>
      </c>
      <c r="AJ16" s="76" t="s">
        <v>179</v>
      </c>
      <c r="AK16" s="91" t="s">
        <v>335</v>
      </c>
      <c r="AL16" s="74" t="s">
        <v>336</v>
      </c>
      <c r="AM16" s="74" t="s">
        <v>337</v>
      </c>
      <c r="AN16" s="74" t="s">
        <v>165</v>
      </c>
    </row>
    <row r="17" spans="1:40" ht="54" customHeight="1" x14ac:dyDescent="0.2">
      <c r="A17" s="74">
        <v>71</v>
      </c>
      <c r="B17" s="74" t="s">
        <v>164</v>
      </c>
      <c r="C17" s="74" t="s">
        <v>96</v>
      </c>
      <c r="D17" s="74" t="s">
        <v>13</v>
      </c>
      <c r="E17" s="74"/>
      <c r="F17" s="97" t="s">
        <v>114</v>
      </c>
      <c r="G17" s="74" t="s">
        <v>248</v>
      </c>
      <c r="H17" s="74" t="s">
        <v>338</v>
      </c>
      <c r="I17" s="74" t="s">
        <v>339</v>
      </c>
      <c r="J17" s="74" t="s">
        <v>340</v>
      </c>
      <c r="K17" s="74" t="s">
        <v>16</v>
      </c>
      <c r="L17" s="74" t="s">
        <v>28</v>
      </c>
      <c r="M17" s="76">
        <v>500</v>
      </c>
      <c r="N17" s="77" t="str">
        <f t="shared" si="28"/>
        <v>Media</v>
      </c>
      <c r="O17" s="78">
        <f t="shared" si="29"/>
        <v>0.6</v>
      </c>
      <c r="P17" s="76">
        <v>100</v>
      </c>
      <c r="Q17" s="77" t="str">
        <f t="shared" si="30"/>
        <v>Moderado</v>
      </c>
      <c r="R17" s="78">
        <f t="shared" si="31"/>
        <v>0.6</v>
      </c>
      <c r="S17" s="77" t="str">
        <f t="shared" si="32"/>
        <v>Moderado</v>
      </c>
      <c r="T17" s="75">
        <v>1</v>
      </c>
      <c r="U17" s="74" t="s">
        <v>341</v>
      </c>
      <c r="V17" s="74" t="str">
        <f t="shared" si="17"/>
        <v>Probabilidad</v>
      </c>
      <c r="W17" s="74" t="s">
        <v>147</v>
      </c>
      <c r="X17" s="74" t="s">
        <v>166</v>
      </c>
      <c r="Y17" s="74" t="str">
        <f t="shared" si="27"/>
        <v>40%</v>
      </c>
      <c r="Z17" s="74" t="s">
        <v>175</v>
      </c>
      <c r="AA17" s="74" t="s">
        <v>185</v>
      </c>
      <c r="AB17" s="74" t="s">
        <v>182</v>
      </c>
      <c r="AC17" s="75"/>
      <c r="AD17" s="79">
        <f t="shared" si="19"/>
        <v>0.36</v>
      </c>
      <c r="AE17" s="77" t="str">
        <f t="shared" si="20"/>
        <v>Baja</v>
      </c>
      <c r="AF17" s="78">
        <f t="shared" si="21"/>
        <v>0.36</v>
      </c>
      <c r="AG17" s="77" t="str">
        <f t="shared" si="22"/>
        <v>Moderado</v>
      </c>
      <c r="AH17" s="78">
        <f t="shared" si="23"/>
        <v>0.6</v>
      </c>
      <c r="AI17" s="77" t="str">
        <f t="shared" si="24"/>
        <v>Moderado</v>
      </c>
      <c r="AJ17" s="76" t="s">
        <v>179</v>
      </c>
      <c r="AK17" s="75" t="s">
        <v>342</v>
      </c>
      <c r="AL17" s="75" t="s">
        <v>343</v>
      </c>
      <c r="AM17" s="75" t="s">
        <v>344</v>
      </c>
      <c r="AN17" s="75" t="s">
        <v>165</v>
      </c>
    </row>
    <row r="18" spans="1:40" ht="88.5" customHeight="1" x14ac:dyDescent="0.2">
      <c r="A18" s="74">
        <v>102</v>
      </c>
      <c r="B18" s="74" t="s">
        <v>93</v>
      </c>
      <c r="C18" s="74" t="s">
        <v>88</v>
      </c>
      <c r="D18" s="74" t="s">
        <v>13</v>
      </c>
      <c r="E18" s="74"/>
      <c r="F18" s="97" t="s">
        <v>114</v>
      </c>
      <c r="G18" s="75" t="s">
        <v>244</v>
      </c>
      <c r="H18" s="74" t="s">
        <v>352</v>
      </c>
      <c r="I18" s="74" t="s">
        <v>353</v>
      </c>
      <c r="J18" s="84" t="s">
        <v>354</v>
      </c>
      <c r="K18" s="81" t="s">
        <v>16</v>
      </c>
      <c r="L18" s="74" t="s">
        <v>28</v>
      </c>
      <c r="M18" s="82">
        <v>500</v>
      </c>
      <c r="N18" s="77" t="str">
        <f t="shared" si="28"/>
        <v>Media</v>
      </c>
      <c r="O18" s="78">
        <f t="shared" si="29"/>
        <v>0.6</v>
      </c>
      <c r="P18" s="82">
        <v>500</v>
      </c>
      <c r="Q18" s="77" t="str">
        <f t="shared" si="30"/>
        <v>Mayor</v>
      </c>
      <c r="R18" s="78">
        <f t="shared" si="31"/>
        <v>0.8</v>
      </c>
      <c r="S18" s="77" t="str">
        <f t="shared" si="32"/>
        <v>Alto</v>
      </c>
      <c r="T18" s="74">
        <v>1</v>
      </c>
      <c r="U18" s="74" t="s">
        <v>355</v>
      </c>
      <c r="V18" s="74" t="str">
        <f t="shared" si="17"/>
        <v>Probabilidad</v>
      </c>
      <c r="W18" s="74" t="s">
        <v>147</v>
      </c>
      <c r="X18" s="74" t="s">
        <v>166</v>
      </c>
      <c r="Y18" s="74" t="str">
        <f t="shared" ref="Y18:Y21" si="33">IF(AND(W18="Inexistente",X18="Sin"),"0%",IF(AND(W18="Preventivo",X18="Automático"),"50%",IF(AND(W18="Preventivo",X18="Manual"),"40%",IF(AND(W18="Detectivo",X18="Automático"),"40%",IF(AND(W18="Detectivo",X18="Manual"),"30%",IF(AND(W18="Correctivo",X18="Automático"),"35%",IF(AND(W18="Correctivo",X18="Manual"),"25%","")))))))</f>
        <v>40%</v>
      </c>
      <c r="Z18" s="74" t="s">
        <v>173</v>
      </c>
      <c r="AA18" s="74" t="s">
        <v>185</v>
      </c>
      <c r="AB18" s="74" t="s">
        <v>180</v>
      </c>
      <c r="AC18" s="74" t="s">
        <v>356</v>
      </c>
      <c r="AD18" s="79">
        <f t="shared" si="19"/>
        <v>0.36</v>
      </c>
      <c r="AE18" s="77" t="str">
        <f t="shared" si="20"/>
        <v>Baja</v>
      </c>
      <c r="AF18" s="78">
        <f t="shared" si="21"/>
        <v>0.36</v>
      </c>
      <c r="AG18" s="77" t="str">
        <f t="shared" si="22"/>
        <v>Moderado</v>
      </c>
      <c r="AH18" s="78">
        <f t="shared" si="23"/>
        <v>0.6</v>
      </c>
      <c r="AI18" s="77" t="str">
        <f t="shared" si="24"/>
        <v>Moderado</v>
      </c>
      <c r="AJ18" s="76" t="s">
        <v>179</v>
      </c>
      <c r="AK18" s="81" t="s">
        <v>357</v>
      </c>
      <c r="AL18" s="74" t="s">
        <v>241</v>
      </c>
      <c r="AM18" s="74" t="s">
        <v>242</v>
      </c>
      <c r="AN18" s="74" t="s">
        <v>243</v>
      </c>
    </row>
    <row r="19" spans="1:40" ht="169.5" customHeight="1" x14ac:dyDescent="0.2">
      <c r="A19" s="74">
        <v>103</v>
      </c>
      <c r="B19" s="74" t="s">
        <v>93</v>
      </c>
      <c r="C19" s="74" t="s">
        <v>88</v>
      </c>
      <c r="D19" s="74" t="s">
        <v>9</v>
      </c>
      <c r="E19" s="74"/>
      <c r="F19" s="97" t="s">
        <v>114</v>
      </c>
      <c r="G19" s="75" t="s">
        <v>358</v>
      </c>
      <c r="H19" s="75" t="s">
        <v>359</v>
      </c>
      <c r="I19" s="75" t="s">
        <v>360</v>
      </c>
      <c r="J19" s="92" t="s">
        <v>178</v>
      </c>
      <c r="K19" s="74" t="s">
        <v>16</v>
      </c>
      <c r="L19" s="74" t="s">
        <v>28</v>
      </c>
      <c r="M19" s="76">
        <v>5000</v>
      </c>
      <c r="N19" s="77" t="str">
        <f t="shared" si="28"/>
        <v>Alta</v>
      </c>
      <c r="O19" s="78">
        <f t="shared" si="29"/>
        <v>0.8</v>
      </c>
      <c r="P19" s="76">
        <v>501</v>
      </c>
      <c r="Q19" s="77" t="str">
        <f t="shared" si="30"/>
        <v>Catastrófico</v>
      </c>
      <c r="R19" s="78" t="str">
        <f t="shared" si="31"/>
        <v>100%</v>
      </c>
      <c r="S19" s="77" t="str">
        <f t="shared" si="32"/>
        <v>Extremo</v>
      </c>
      <c r="T19" s="74">
        <v>1</v>
      </c>
      <c r="U19" s="74" t="s">
        <v>361</v>
      </c>
      <c r="V19" s="74" t="str">
        <f t="shared" si="17"/>
        <v>Probabilidad</v>
      </c>
      <c r="W19" s="74" t="s">
        <v>151</v>
      </c>
      <c r="X19" s="74" t="s">
        <v>166</v>
      </c>
      <c r="Y19" s="74" t="str">
        <f t="shared" si="33"/>
        <v>30%</v>
      </c>
      <c r="Z19" s="74" t="s">
        <v>175</v>
      </c>
      <c r="AA19" s="74" t="s">
        <v>187</v>
      </c>
      <c r="AB19" s="74" t="s">
        <v>182</v>
      </c>
      <c r="AC19" s="74"/>
      <c r="AD19" s="79">
        <f t="shared" si="19"/>
        <v>0.56000000000000005</v>
      </c>
      <c r="AE19" s="77" t="str">
        <f t="shared" si="20"/>
        <v>Media</v>
      </c>
      <c r="AF19" s="78">
        <f t="shared" si="21"/>
        <v>0.56000000000000005</v>
      </c>
      <c r="AG19" s="77" t="str">
        <f t="shared" si="22"/>
        <v>Mayor</v>
      </c>
      <c r="AH19" s="78">
        <f t="shared" si="23"/>
        <v>0.8</v>
      </c>
      <c r="AI19" s="77" t="str">
        <f t="shared" si="24"/>
        <v>Alto</v>
      </c>
      <c r="AJ19" s="76" t="s">
        <v>179</v>
      </c>
      <c r="AK19" s="74" t="s">
        <v>362</v>
      </c>
      <c r="AL19" s="74" t="s">
        <v>241</v>
      </c>
      <c r="AM19" s="74" t="s">
        <v>242</v>
      </c>
      <c r="AN19" s="74" t="s">
        <v>245</v>
      </c>
    </row>
    <row r="20" spans="1:40" ht="69" customHeight="1" x14ac:dyDescent="0.2">
      <c r="A20" s="74" t="s">
        <v>363</v>
      </c>
      <c r="B20" s="74" t="s">
        <v>93</v>
      </c>
      <c r="C20" s="74" t="s">
        <v>88</v>
      </c>
      <c r="D20" s="74" t="s">
        <v>9</v>
      </c>
      <c r="E20" s="74"/>
      <c r="F20" s="97" t="s">
        <v>114</v>
      </c>
      <c r="G20" s="75" t="s">
        <v>358</v>
      </c>
      <c r="H20" s="75" t="s">
        <v>364</v>
      </c>
      <c r="I20" s="74" t="s">
        <v>236</v>
      </c>
      <c r="J20" s="93" t="s">
        <v>178</v>
      </c>
      <c r="K20" s="81" t="s">
        <v>11</v>
      </c>
      <c r="L20" s="74" t="s">
        <v>23</v>
      </c>
      <c r="M20" s="76">
        <v>5001</v>
      </c>
      <c r="N20" s="77" t="str">
        <f t="shared" si="28"/>
        <v>Muy Alta</v>
      </c>
      <c r="O20" s="78">
        <f t="shared" si="29"/>
        <v>1</v>
      </c>
      <c r="P20" s="76">
        <v>501</v>
      </c>
      <c r="Q20" s="77" t="str">
        <f t="shared" si="30"/>
        <v>Catastrófico</v>
      </c>
      <c r="R20" s="78" t="str">
        <f t="shared" si="31"/>
        <v>100%</v>
      </c>
      <c r="S20" s="77" t="str">
        <f t="shared" si="32"/>
        <v>Extremo</v>
      </c>
      <c r="T20" s="74">
        <v>1</v>
      </c>
      <c r="U20" s="74" t="s">
        <v>365</v>
      </c>
      <c r="V20" s="74" t="str">
        <f t="shared" si="17"/>
        <v>Probabilidad</v>
      </c>
      <c r="W20" s="74" t="s">
        <v>151</v>
      </c>
      <c r="X20" s="74" t="s">
        <v>166</v>
      </c>
      <c r="Y20" s="74" t="str">
        <f t="shared" si="33"/>
        <v>30%</v>
      </c>
      <c r="Z20" s="74" t="s">
        <v>173</v>
      </c>
      <c r="AA20" s="74" t="s">
        <v>185</v>
      </c>
      <c r="AB20" s="74" t="s">
        <v>182</v>
      </c>
      <c r="AC20" s="74"/>
      <c r="AD20" s="79">
        <f t="shared" si="19"/>
        <v>0.7</v>
      </c>
      <c r="AE20" s="77" t="str">
        <f t="shared" si="20"/>
        <v>Alta</v>
      </c>
      <c r="AF20" s="78">
        <f t="shared" si="21"/>
        <v>0.7</v>
      </c>
      <c r="AG20" s="77" t="str">
        <f t="shared" si="22"/>
        <v>Catastrófico</v>
      </c>
      <c r="AH20" s="78">
        <f t="shared" si="23"/>
        <v>1</v>
      </c>
      <c r="AI20" s="77" t="str">
        <f t="shared" si="24"/>
        <v>Extremo</v>
      </c>
      <c r="AJ20" s="76" t="s">
        <v>184</v>
      </c>
      <c r="AK20" s="74"/>
      <c r="AL20" s="74"/>
      <c r="AM20" s="74"/>
      <c r="AN20" s="74"/>
    </row>
    <row r="21" spans="1:40" ht="77.25" customHeight="1" x14ac:dyDescent="0.2">
      <c r="A21" s="74">
        <v>104</v>
      </c>
      <c r="B21" s="74" t="s">
        <v>93</v>
      </c>
      <c r="C21" s="74" t="s">
        <v>88</v>
      </c>
      <c r="D21" s="74" t="s">
        <v>9</v>
      </c>
      <c r="E21" s="74"/>
      <c r="F21" s="97" t="s">
        <v>114</v>
      </c>
      <c r="G21" s="75" t="s">
        <v>358</v>
      </c>
      <c r="H21" s="75" t="s">
        <v>364</v>
      </c>
      <c r="I21" s="74" t="s">
        <v>236</v>
      </c>
      <c r="J21" s="93" t="s">
        <v>178</v>
      </c>
      <c r="K21" s="81" t="s">
        <v>11</v>
      </c>
      <c r="L21" s="74" t="s">
        <v>28</v>
      </c>
      <c r="M21" s="76">
        <v>5001</v>
      </c>
      <c r="N21" s="77" t="str">
        <f t="shared" si="28"/>
        <v>Muy Alta</v>
      </c>
      <c r="O21" s="78">
        <f t="shared" si="29"/>
        <v>1</v>
      </c>
      <c r="P21" s="76">
        <v>501</v>
      </c>
      <c r="Q21" s="77" t="str">
        <f t="shared" si="30"/>
        <v>Catastrófico</v>
      </c>
      <c r="R21" s="78" t="str">
        <f t="shared" si="31"/>
        <v>100%</v>
      </c>
      <c r="S21" s="77" t="str">
        <f t="shared" si="32"/>
        <v>Extremo</v>
      </c>
      <c r="T21" s="74">
        <v>1</v>
      </c>
      <c r="U21" s="74" t="s">
        <v>366</v>
      </c>
      <c r="V21" s="74" t="str">
        <f t="shared" si="17"/>
        <v>Probabilidad</v>
      </c>
      <c r="W21" s="74" t="s">
        <v>151</v>
      </c>
      <c r="X21" s="74" t="s">
        <v>166</v>
      </c>
      <c r="Y21" s="74" t="str">
        <f t="shared" si="33"/>
        <v>30%</v>
      </c>
      <c r="Z21" s="74" t="s">
        <v>173</v>
      </c>
      <c r="AA21" s="74" t="s">
        <v>187</v>
      </c>
      <c r="AB21" s="74" t="s">
        <v>182</v>
      </c>
      <c r="AC21" s="74"/>
      <c r="AD21" s="79">
        <f t="shared" si="19"/>
        <v>0.7</v>
      </c>
      <c r="AE21" s="77" t="str">
        <f t="shared" si="20"/>
        <v>Alta</v>
      </c>
      <c r="AF21" s="78">
        <f t="shared" si="21"/>
        <v>0.7</v>
      </c>
      <c r="AG21" s="77" t="str">
        <f t="shared" si="22"/>
        <v>Catastrófico</v>
      </c>
      <c r="AH21" s="78">
        <f t="shared" si="23"/>
        <v>1</v>
      </c>
      <c r="AI21" s="77" t="str">
        <f t="shared" si="24"/>
        <v>Extremo</v>
      </c>
      <c r="AJ21" s="76" t="s">
        <v>179</v>
      </c>
      <c r="AK21" s="74" t="s">
        <v>362</v>
      </c>
      <c r="AL21" s="74" t="s">
        <v>241</v>
      </c>
      <c r="AM21" s="74" t="s">
        <v>242</v>
      </c>
      <c r="AN21" s="74" t="s">
        <v>245</v>
      </c>
    </row>
    <row r="22" spans="1:40" ht="54" customHeight="1" x14ac:dyDescent="0.2">
      <c r="A22" s="75">
        <v>105</v>
      </c>
      <c r="B22" s="75" t="s">
        <v>146</v>
      </c>
      <c r="C22" s="74" t="s">
        <v>96</v>
      </c>
      <c r="D22" s="74" t="s">
        <v>13</v>
      </c>
      <c r="E22" s="75" t="s">
        <v>249</v>
      </c>
      <c r="F22" s="97" t="s">
        <v>114</v>
      </c>
      <c r="G22" s="116" t="s">
        <v>248</v>
      </c>
      <c r="H22" s="116" t="s">
        <v>367</v>
      </c>
      <c r="I22" s="116" t="s">
        <v>368</v>
      </c>
      <c r="J22" s="116" t="s">
        <v>369</v>
      </c>
      <c r="K22" s="74" t="s">
        <v>16</v>
      </c>
      <c r="L22" s="74" t="s">
        <v>28</v>
      </c>
      <c r="M22" s="76">
        <v>2</v>
      </c>
      <c r="N22" s="94"/>
      <c r="O22" s="78" t="str">
        <f t="shared" si="29"/>
        <v/>
      </c>
      <c r="P22" s="76">
        <v>10</v>
      </c>
      <c r="Q22" s="77" t="str">
        <f t="shared" si="30"/>
        <v>Leve</v>
      </c>
      <c r="R22" s="78" t="str">
        <f t="shared" si="31"/>
        <v>20%</v>
      </c>
      <c r="S22" s="77" t="str">
        <f t="shared" si="32"/>
        <v/>
      </c>
      <c r="T22" s="74">
        <v>1</v>
      </c>
      <c r="U22" s="74" t="s">
        <v>370</v>
      </c>
      <c r="V22" s="75" t="str">
        <f t="shared" si="17"/>
        <v>Probabilidad</v>
      </c>
      <c r="W22" s="74" t="s">
        <v>151</v>
      </c>
      <c r="X22" s="74" t="s">
        <v>166</v>
      </c>
      <c r="Y22" s="74" t="str">
        <f t="shared" ref="Y22:Y32" si="34">IF(AND(W22="Preventivo",X22="Automático"),"50%",IF(AND(W22="Preventivo",X22="Manual"),"40%",IF(AND(W22="Detectivo",X22="Automático"),"40%",IF(AND(W22="Detectivo",X22="Manual"),"30%",IF(AND(W22="Correctivo",X22="Automático"),"35%",IF(AND(W22="Correctivo",X22="Manual"),"25%",""))))))</f>
        <v>30%</v>
      </c>
      <c r="Z22" s="74" t="s">
        <v>173</v>
      </c>
      <c r="AA22" s="74" t="s">
        <v>185</v>
      </c>
      <c r="AB22" s="74" t="s">
        <v>180</v>
      </c>
      <c r="AC22" s="74" t="s">
        <v>371</v>
      </c>
      <c r="AD22" s="79" t="str">
        <f t="shared" si="19"/>
        <v/>
      </c>
      <c r="AE22" s="77" t="str">
        <f t="shared" si="20"/>
        <v/>
      </c>
      <c r="AF22" s="78" t="str">
        <f t="shared" si="21"/>
        <v/>
      </c>
      <c r="AG22" s="77" t="str">
        <f t="shared" si="22"/>
        <v/>
      </c>
      <c r="AH22" s="78" t="str">
        <f t="shared" si="23"/>
        <v/>
      </c>
      <c r="AI22" s="77" t="str">
        <f t="shared" si="24"/>
        <v/>
      </c>
      <c r="AJ22" s="76" t="s">
        <v>179</v>
      </c>
      <c r="AK22" s="75" t="s">
        <v>372</v>
      </c>
      <c r="AL22" s="75" t="s">
        <v>373</v>
      </c>
      <c r="AM22" s="75" t="s">
        <v>374</v>
      </c>
      <c r="AN22" s="75" t="s">
        <v>169</v>
      </c>
    </row>
    <row r="23" spans="1:40" ht="54" customHeight="1" x14ac:dyDescent="0.2">
      <c r="A23" s="75">
        <v>106</v>
      </c>
      <c r="B23" s="75" t="s">
        <v>146</v>
      </c>
      <c r="C23" s="74" t="s">
        <v>96</v>
      </c>
      <c r="D23" s="74" t="s">
        <v>13</v>
      </c>
      <c r="E23" s="75" t="s">
        <v>249</v>
      </c>
      <c r="F23" s="97" t="s">
        <v>114</v>
      </c>
      <c r="G23" s="107"/>
      <c r="H23" s="107"/>
      <c r="I23" s="107"/>
      <c r="J23" s="107"/>
      <c r="K23" s="74" t="s">
        <v>16</v>
      </c>
      <c r="L23" s="74" t="s">
        <v>28</v>
      </c>
      <c r="M23" s="76">
        <v>2</v>
      </c>
      <c r="N23" s="77" t="str">
        <f t="shared" ref="N23:N40" si="35">IF(M23&lt;=0,"",IF(M23&lt;=2,"Muy Baja",IF(M23&lt;=24,"Baja",IF(M23&lt;=500,"Media",IF(M23&lt;=5000,"Alta","Muy Alta")))))</f>
        <v>Muy Baja</v>
      </c>
      <c r="O23" s="78">
        <f t="shared" si="29"/>
        <v>0.2</v>
      </c>
      <c r="P23" s="76">
        <v>10</v>
      </c>
      <c r="Q23" s="77" t="str">
        <f t="shared" si="30"/>
        <v>Leve</v>
      </c>
      <c r="R23" s="78" t="str">
        <f t="shared" si="31"/>
        <v>20%</v>
      </c>
      <c r="S23" s="77" t="str">
        <f t="shared" si="32"/>
        <v>Bajo</v>
      </c>
      <c r="T23" s="74">
        <v>2</v>
      </c>
      <c r="U23" s="74" t="s">
        <v>375</v>
      </c>
      <c r="V23" s="75" t="str">
        <f t="shared" si="17"/>
        <v>Probabilidad</v>
      </c>
      <c r="W23" s="74" t="s">
        <v>151</v>
      </c>
      <c r="X23" s="74" t="s">
        <v>166</v>
      </c>
      <c r="Y23" s="74" t="str">
        <f t="shared" si="34"/>
        <v>30%</v>
      </c>
      <c r="Z23" s="74" t="s">
        <v>173</v>
      </c>
      <c r="AA23" s="74" t="s">
        <v>185</v>
      </c>
      <c r="AB23" s="74" t="s">
        <v>180</v>
      </c>
      <c r="AC23" s="74" t="s">
        <v>376</v>
      </c>
      <c r="AD23" s="79">
        <f t="shared" si="19"/>
        <v>0.14000000000000001</v>
      </c>
      <c r="AE23" s="77" t="str">
        <f t="shared" si="20"/>
        <v>Muy Baja</v>
      </c>
      <c r="AF23" s="78">
        <f t="shared" si="21"/>
        <v>0.14000000000000001</v>
      </c>
      <c r="AG23" s="77" t="str">
        <f t="shared" si="22"/>
        <v>Leve</v>
      </c>
      <c r="AH23" s="78">
        <f t="shared" si="23"/>
        <v>0.2</v>
      </c>
      <c r="AI23" s="77" t="str">
        <f t="shared" si="24"/>
        <v>Bajo</v>
      </c>
      <c r="AJ23" s="76" t="s">
        <v>179</v>
      </c>
      <c r="AK23" s="75" t="s">
        <v>377</v>
      </c>
      <c r="AL23" s="75" t="s">
        <v>378</v>
      </c>
      <c r="AM23" s="75" t="s">
        <v>379</v>
      </c>
      <c r="AN23" s="75" t="s">
        <v>169</v>
      </c>
    </row>
    <row r="24" spans="1:40" ht="54" customHeight="1" x14ac:dyDescent="0.2">
      <c r="A24" s="74">
        <v>107</v>
      </c>
      <c r="B24" s="75" t="s">
        <v>146</v>
      </c>
      <c r="C24" s="74" t="s">
        <v>96</v>
      </c>
      <c r="D24" s="74" t="s">
        <v>13</v>
      </c>
      <c r="E24" s="75" t="s">
        <v>249</v>
      </c>
      <c r="F24" s="97" t="s">
        <v>114</v>
      </c>
      <c r="G24" s="75" t="s">
        <v>248</v>
      </c>
      <c r="H24" s="75" t="s">
        <v>367</v>
      </c>
      <c r="I24" s="75" t="s">
        <v>380</v>
      </c>
      <c r="J24" s="75" t="s">
        <v>381</v>
      </c>
      <c r="K24" s="74" t="s">
        <v>16</v>
      </c>
      <c r="L24" s="74" t="s">
        <v>28</v>
      </c>
      <c r="M24" s="76">
        <v>2</v>
      </c>
      <c r="N24" s="77" t="str">
        <f t="shared" si="35"/>
        <v>Muy Baja</v>
      </c>
      <c r="O24" s="78">
        <f t="shared" si="29"/>
        <v>0.2</v>
      </c>
      <c r="P24" s="76">
        <v>11</v>
      </c>
      <c r="Q24" s="77" t="str">
        <f t="shared" si="30"/>
        <v>Menor</v>
      </c>
      <c r="R24" s="78">
        <f t="shared" si="31"/>
        <v>0.4</v>
      </c>
      <c r="S24" s="77" t="str">
        <f t="shared" si="32"/>
        <v>Bajo</v>
      </c>
      <c r="T24" s="75">
        <v>1</v>
      </c>
      <c r="U24" s="74" t="s">
        <v>382</v>
      </c>
      <c r="V24" s="75" t="str">
        <f t="shared" si="17"/>
        <v>Probabilidad</v>
      </c>
      <c r="W24" s="74" t="s">
        <v>151</v>
      </c>
      <c r="X24" s="74" t="s">
        <v>166</v>
      </c>
      <c r="Y24" s="74" t="str">
        <f t="shared" si="34"/>
        <v>30%</v>
      </c>
      <c r="Z24" s="74" t="s">
        <v>173</v>
      </c>
      <c r="AA24" s="74" t="s">
        <v>185</v>
      </c>
      <c r="AB24" s="74" t="s">
        <v>180</v>
      </c>
      <c r="AC24" s="75" t="s">
        <v>383</v>
      </c>
      <c r="AD24" s="79">
        <f t="shared" si="19"/>
        <v>0.14000000000000001</v>
      </c>
      <c r="AE24" s="77" t="str">
        <f t="shared" si="20"/>
        <v>Muy Baja</v>
      </c>
      <c r="AF24" s="78">
        <f t="shared" si="21"/>
        <v>0.14000000000000001</v>
      </c>
      <c r="AG24" s="77" t="str">
        <f t="shared" si="22"/>
        <v>Leve</v>
      </c>
      <c r="AH24" s="78">
        <f t="shared" si="23"/>
        <v>0.2</v>
      </c>
      <c r="AI24" s="77" t="str">
        <f t="shared" si="24"/>
        <v>Bajo</v>
      </c>
      <c r="AJ24" s="76" t="s">
        <v>179</v>
      </c>
      <c r="AK24" s="75" t="s">
        <v>384</v>
      </c>
      <c r="AL24" s="75" t="s">
        <v>385</v>
      </c>
      <c r="AM24" s="75" t="s">
        <v>386</v>
      </c>
      <c r="AN24" s="75" t="s">
        <v>247</v>
      </c>
    </row>
    <row r="25" spans="1:40" ht="54" customHeight="1" x14ac:dyDescent="0.2">
      <c r="A25" s="75">
        <v>108</v>
      </c>
      <c r="B25" s="75" t="s">
        <v>146</v>
      </c>
      <c r="C25" s="74" t="s">
        <v>19</v>
      </c>
      <c r="D25" s="74" t="s">
        <v>13</v>
      </c>
      <c r="E25" s="75" t="s">
        <v>249</v>
      </c>
      <c r="F25" s="97" t="s">
        <v>114</v>
      </c>
      <c r="G25" s="75" t="s">
        <v>248</v>
      </c>
      <c r="H25" s="75" t="s">
        <v>367</v>
      </c>
      <c r="I25" s="75" t="s">
        <v>387</v>
      </c>
      <c r="J25" s="75" t="s">
        <v>388</v>
      </c>
      <c r="K25" s="74" t="s">
        <v>16</v>
      </c>
      <c r="L25" s="74" t="s">
        <v>28</v>
      </c>
      <c r="M25" s="76">
        <v>2</v>
      </c>
      <c r="N25" s="77" t="str">
        <f t="shared" si="35"/>
        <v>Muy Baja</v>
      </c>
      <c r="O25" s="78">
        <f t="shared" si="29"/>
        <v>0.2</v>
      </c>
      <c r="P25" s="76">
        <v>12</v>
      </c>
      <c r="Q25" s="77" t="str">
        <f t="shared" si="30"/>
        <v>Menor</v>
      </c>
      <c r="R25" s="78">
        <f t="shared" si="31"/>
        <v>0.4</v>
      </c>
      <c r="S25" s="77" t="str">
        <f t="shared" si="32"/>
        <v>Bajo</v>
      </c>
      <c r="T25" s="75">
        <v>1</v>
      </c>
      <c r="U25" s="75" t="s">
        <v>389</v>
      </c>
      <c r="V25" s="75" t="str">
        <f t="shared" si="17"/>
        <v>Probabilidad</v>
      </c>
      <c r="W25" s="74" t="s">
        <v>151</v>
      </c>
      <c r="X25" s="74" t="s">
        <v>166</v>
      </c>
      <c r="Y25" s="74" t="str">
        <f t="shared" si="34"/>
        <v>30%</v>
      </c>
      <c r="Z25" s="74" t="s">
        <v>173</v>
      </c>
      <c r="AA25" s="74" t="s">
        <v>185</v>
      </c>
      <c r="AB25" s="74" t="s">
        <v>180</v>
      </c>
      <c r="AC25" s="75" t="s">
        <v>390</v>
      </c>
      <c r="AD25" s="79">
        <f t="shared" si="19"/>
        <v>0.14000000000000001</v>
      </c>
      <c r="AE25" s="77" t="str">
        <f t="shared" si="20"/>
        <v>Muy Baja</v>
      </c>
      <c r="AF25" s="78">
        <f t="shared" si="21"/>
        <v>0.14000000000000001</v>
      </c>
      <c r="AG25" s="77" t="str">
        <f t="shared" si="22"/>
        <v>Leve</v>
      </c>
      <c r="AH25" s="78">
        <f t="shared" si="23"/>
        <v>0.2</v>
      </c>
      <c r="AI25" s="77" t="str">
        <f t="shared" si="24"/>
        <v>Bajo</v>
      </c>
      <c r="AJ25" s="76" t="s">
        <v>179</v>
      </c>
      <c r="AK25" s="75" t="s">
        <v>391</v>
      </c>
      <c r="AL25" s="75" t="s">
        <v>392</v>
      </c>
      <c r="AM25" s="75" t="s">
        <v>393</v>
      </c>
      <c r="AN25" s="75" t="s">
        <v>169</v>
      </c>
    </row>
    <row r="26" spans="1:40" ht="54" customHeight="1" x14ac:dyDescent="0.2">
      <c r="A26" s="75">
        <v>109</v>
      </c>
      <c r="B26" s="75" t="s">
        <v>146</v>
      </c>
      <c r="C26" s="74" t="s">
        <v>19</v>
      </c>
      <c r="D26" s="74" t="s">
        <v>13</v>
      </c>
      <c r="E26" s="75" t="s">
        <v>249</v>
      </c>
      <c r="F26" s="97" t="s">
        <v>114</v>
      </c>
      <c r="G26" s="75" t="s">
        <v>248</v>
      </c>
      <c r="H26" s="75" t="s">
        <v>367</v>
      </c>
      <c r="I26" s="75" t="s">
        <v>394</v>
      </c>
      <c r="J26" s="75" t="s">
        <v>395</v>
      </c>
      <c r="K26" s="74" t="s">
        <v>16</v>
      </c>
      <c r="L26" s="74" t="s">
        <v>28</v>
      </c>
      <c r="M26" s="76">
        <v>2</v>
      </c>
      <c r="N26" s="77" t="str">
        <f t="shared" si="35"/>
        <v>Muy Baja</v>
      </c>
      <c r="O26" s="78">
        <f t="shared" si="29"/>
        <v>0.2</v>
      </c>
      <c r="P26" s="76">
        <v>13</v>
      </c>
      <c r="Q26" s="77" t="str">
        <f t="shared" si="30"/>
        <v>Menor</v>
      </c>
      <c r="R26" s="78">
        <f t="shared" si="31"/>
        <v>0.4</v>
      </c>
      <c r="S26" s="77" t="str">
        <f t="shared" si="32"/>
        <v>Bajo</v>
      </c>
      <c r="T26" s="75">
        <v>1</v>
      </c>
      <c r="U26" s="75" t="s">
        <v>396</v>
      </c>
      <c r="V26" s="75" t="str">
        <f t="shared" si="17"/>
        <v>Probabilidad</v>
      </c>
      <c r="W26" s="74" t="s">
        <v>151</v>
      </c>
      <c r="X26" s="74" t="s">
        <v>166</v>
      </c>
      <c r="Y26" s="74" t="str">
        <f t="shared" si="34"/>
        <v>30%</v>
      </c>
      <c r="Z26" s="74" t="s">
        <v>173</v>
      </c>
      <c r="AA26" s="74" t="s">
        <v>187</v>
      </c>
      <c r="AB26" s="74" t="s">
        <v>180</v>
      </c>
      <c r="AC26" s="75" t="s">
        <v>397</v>
      </c>
      <c r="AD26" s="79">
        <f t="shared" si="19"/>
        <v>0.14000000000000001</v>
      </c>
      <c r="AE26" s="77" t="str">
        <f t="shared" si="20"/>
        <v>Muy Baja</v>
      </c>
      <c r="AF26" s="78">
        <f t="shared" si="21"/>
        <v>0.14000000000000001</v>
      </c>
      <c r="AG26" s="77" t="str">
        <f t="shared" si="22"/>
        <v>Leve</v>
      </c>
      <c r="AH26" s="78">
        <f t="shared" si="23"/>
        <v>0.2</v>
      </c>
      <c r="AI26" s="77" t="str">
        <f t="shared" si="24"/>
        <v>Bajo</v>
      </c>
      <c r="AJ26" s="76" t="s">
        <v>179</v>
      </c>
      <c r="AK26" s="75" t="s">
        <v>398</v>
      </c>
      <c r="AL26" s="75" t="s">
        <v>392</v>
      </c>
      <c r="AM26" s="75" t="s">
        <v>399</v>
      </c>
      <c r="AN26" s="75" t="s">
        <v>169</v>
      </c>
    </row>
    <row r="27" spans="1:40" ht="54" customHeight="1" x14ac:dyDescent="0.2">
      <c r="A27" s="74">
        <v>110</v>
      </c>
      <c r="B27" s="74" t="s">
        <v>143</v>
      </c>
      <c r="C27" s="74" t="s">
        <v>96</v>
      </c>
      <c r="D27" s="74" t="s">
        <v>13</v>
      </c>
      <c r="E27" s="74"/>
      <c r="F27" s="97" t="s">
        <v>114</v>
      </c>
      <c r="G27" s="74" t="s">
        <v>265</v>
      </c>
      <c r="H27" s="74" t="s">
        <v>400</v>
      </c>
      <c r="I27" s="74" t="s">
        <v>401</v>
      </c>
      <c r="J27" s="74" t="s">
        <v>402</v>
      </c>
      <c r="K27" s="74" t="s">
        <v>16</v>
      </c>
      <c r="L27" s="81" t="s">
        <v>28</v>
      </c>
      <c r="M27" s="76">
        <v>2</v>
      </c>
      <c r="N27" s="77" t="str">
        <f t="shared" si="35"/>
        <v>Muy Baja</v>
      </c>
      <c r="O27" s="78">
        <f t="shared" si="29"/>
        <v>0.2</v>
      </c>
      <c r="P27" s="76">
        <v>100</v>
      </c>
      <c r="Q27" s="77" t="str">
        <f t="shared" si="30"/>
        <v>Moderado</v>
      </c>
      <c r="R27" s="78">
        <f t="shared" si="31"/>
        <v>0.6</v>
      </c>
      <c r="S27" s="77" t="str">
        <f t="shared" si="32"/>
        <v>Moderado</v>
      </c>
      <c r="T27" s="74">
        <v>1</v>
      </c>
      <c r="U27" s="75" t="s">
        <v>403</v>
      </c>
      <c r="V27" s="74" t="str">
        <f t="shared" si="17"/>
        <v>Probabilidad</v>
      </c>
      <c r="W27" s="74" t="s">
        <v>147</v>
      </c>
      <c r="X27" s="74" t="s">
        <v>166</v>
      </c>
      <c r="Y27" s="74" t="str">
        <f t="shared" si="34"/>
        <v>40%</v>
      </c>
      <c r="Z27" s="74" t="s">
        <v>173</v>
      </c>
      <c r="AA27" s="74" t="s">
        <v>185</v>
      </c>
      <c r="AB27" s="74" t="s">
        <v>180</v>
      </c>
      <c r="AC27" s="74" t="s">
        <v>287</v>
      </c>
      <c r="AD27" s="79">
        <f t="shared" si="19"/>
        <v>0.12</v>
      </c>
      <c r="AE27" s="77" t="str">
        <f t="shared" si="20"/>
        <v>Muy Baja</v>
      </c>
      <c r="AF27" s="78">
        <f t="shared" si="21"/>
        <v>0.12</v>
      </c>
      <c r="AG27" s="77" t="str">
        <f t="shared" si="22"/>
        <v>Leve</v>
      </c>
      <c r="AH27" s="78">
        <f t="shared" si="23"/>
        <v>0.2</v>
      </c>
      <c r="AI27" s="77" t="str">
        <f t="shared" si="24"/>
        <v>Bajo</v>
      </c>
      <c r="AJ27" s="76" t="s">
        <v>179</v>
      </c>
      <c r="AK27" s="75" t="s">
        <v>404</v>
      </c>
      <c r="AL27" s="74" t="s">
        <v>276</v>
      </c>
      <c r="AM27" s="74" t="s">
        <v>405</v>
      </c>
      <c r="AN27" s="74" t="s">
        <v>148</v>
      </c>
    </row>
    <row r="28" spans="1:40" ht="62.25" customHeight="1" x14ac:dyDescent="0.2">
      <c r="A28" s="75">
        <v>111</v>
      </c>
      <c r="B28" s="74" t="s">
        <v>143</v>
      </c>
      <c r="C28" s="74" t="s">
        <v>96</v>
      </c>
      <c r="D28" s="74" t="s">
        <v>13</v>
      </c>
      <c r="E28" s="74"/>
      <c r="F28" s="97" t="s">
        <v>114</v>
      </c>
      <c r="G28" s="74" t="s">
        <v>265</v>
      </c>
      <c r="H28" s="74" t="s">
        <v>406</v>
      </c>
      <c r="I28" s="74" t="s">
        <v>407</v>
      </c>
      <c r="J28" s="74" t="s">
        <v>408</v>
      </c>
      <c r="K28" s="74" t="s">
        <v>16</v>
      </c>
      <c r="L28" s="81" t="s">
        <v>28</v>
      </c>
      <c r="M28" s="76">
        <v>2</v>
      </c>
      <c r="N28" s="77" t="str">
        <f t="shared" si="35"/>
        <v>Muy Baja</v>
      </c>
      <c r="O28" s="78">
        <f t="shared" si="29"/>
        <v>0.2</v>
      </c>
      <c r="P28" s="76">
        <v>100</v>
      </c>
      <c r="Q28" s="77" t="str">
        <f t="shared" si="30"/>
        <v>Moderado</v>
      </c>
      <c r="R28" s="78">
        <f t="shared" si="31"/>
        <v>0.6</v>
      </c>
      <c r="S28" s="77" t="str">
        <f t="shared" si="32"/>
        <v>Moderado</v>
      </c>
      <c r="T28" s="74">
        <v>1</v>
      </c>
      <c r="U28" s="75" t="s">
        <v>409</v>
      </c>
      <c r="V28" s="74" t="str">
        <f t="shared" si="17"/>
        <v>Probabilidad</v>
      </c>
      <c r="W28" s="74" t="s">
        <v>147</v>
      </c>
      <c r="X28" s="74" t="s">
        <v>166</v>
      </c>
      <c r="Y28" s="74" t="str">
        <f t="shared" si="34"/>
        <v>40%</v>
      </c>
      <c r="Z28" s="74" t="s">
        <v>173</v>
      </c>
      <c r="AA28" s="74" t="s">
        <v>185</v>
      </c>
      <c r="AB28" s="74" t="s">
        <v>180</v>
      </c>
      <c r="AC28" s="74" t="s">
        <v>287</v>
      </c>
      <c r="AD28" s="79">
        <f t="shared" si="19"/>
        <v>0.12</v>
      </c>
      <c r="AE28" s="77" t="str">
        <f t="shared" si="20"/>
        <v>Muy Baja</v>
      </c>
      <c r="AF28" s="78">
        <f t="shared" si="21"/>
        <v>0.12</v>
      </c>
      <c r="AG28" s="77" t="str">
        <f t="shared" si="22"/>
        <v>Leve</v>
      </c>
      <c r="AH28" s="78">
        <f t="shared" si="23"/>
        <v>0.2</v>
      </c>
      <c r="AI28" s="77" t="str">
        <f t="shared" si="24"/>
        <v>Bajo</v>
      </c>
      <c r="AJ28" s="76" t="s">
        <v>179</v>
      </c>
      <c r="AK28" s="75" t="s">
        <v>410</v>
      </c>
      <c r="AL28" s="74" t="s">
        <v>276</v>
      </c>
      <c r="AM28" s="74" t="s">
        <v>405</v>
      </c>
      <c r="AN28" s="74" t="s">
        <v>148</v>
      </c>
    </row>
    <row r="29" spans="1:40" ht="74.25" customHeight="1" x14ac:dyDescent="0.2">
      <c r="A29" s="75">
        <v>112</v>
      </c>
      <c r="B29" s="74" t="s">
        <v>143</v>
      </c>
      <c r="C29" s="74" t="s">
        <v>96</v>
      </c>
      <c r="D29" s="74" t="s">
        <v>13</v>
      </c>
      <c r="E29" s="74"/>
      <c r="F29" s="97" t="s">
        <v>114</v>
      </c>
      <c r="G29" s="74" t="s">
        <v>265</v>
      </c>
      <c r="H29" s="74" t="s">
        <v>411</v>
      </c>
      <c r="I29" s="74" t="s">
        <v>412</v>
      </c>
      <c r="J29" s="74" t="s">
        <v>413</v>
      </c>
      <c r="K29" s="74" t="s">
        <v>16</v>
      </c>
      <c r="L29" s="81" t="s">
        <v>28</v>
      </c>
      <c r="M29" s="76">
        <v>2</v>
      </c>
      <c r="N29" s="77" t="str">
        <f t="shared" si="35"/>
        <v>Muy Baja</v>
      </c>
      <c r="O29" s="78">
        <f t="shared" si="29"/>
        <v>0.2</v>
      </c>
      <c r="P29" s="76">
        <v>100</v>
      </c>
      <c r="Q29" s="77" t="str">
        <f t="shared" si="30"/>
        <v>Moderado</v>
      </c>
      <c r="R29" s="78">
        <f t="shared" si="31"/>
        <v>0.6</v>
      </c>
      <c r="S29" s="77" t="str">
        <f t="shared" si="32"/>
        <v>Moderado</v>
      </c>
      <c r="T29" s="74">
        <v>1</v>
      </c>
      <c r="U29" s="75" t="s">
        <v>414</v>
      </c>
      <c r="V29" s="74" t="str">
        <f t="shared" si="17"/>
        <v>Probabilidad</v>
      </c>
      <c r="W29" s="74" t="s">
        <v>147</v>
      </c>
      <c r="X29" s="74" t="s">
        <v>166</v>
      </c>
      <c r="Y29" s="74" t="str">
        <f t="shared" si="34"/>
        <v>40%</v>
      </c>
      <c r="Z29" s="74" t="s">
        <v>173</v>
      </c>
      <c r="AA29" s="74" t="s">
        <v>185</v>
      </c>
      <c r="AB29" s="74" t="s">
        <v>180</v>
      </c>
      <c r="AC29" s="74" t="s">
        <v>288</v>
      </c>
      <c r="AD29" s="79">
        <f t="shared" si="19"/>
        <v>0.12</v>
      </c>
      <c r="AE29" s="77" t="str">
        <f t="shared" si="20"/>
        <v>Muy Baja</v>
      </c>
      <c r="AF29" s="78">
        <f t="shared" si="21"/>
        <v>0.12</v>
      </c>
      <c r="AG29" s="77" t="str">
        <f t="shared" si="22"/>
        <v>Leve</v>
      </c>
      <c r="AH29" s="78">
        <f t="shared" si="23"/>
        <v>0.2</v>
      </c>
      <c r="AI29" s="77" t="str">
        <f t="shared" si="24"/>
        <v>Bajo</v>
      </c>
      <c r="AJ29" s="76" t="s">
        <v>179</v>
      </c>
      <c r="AK29" s="75" t="s">
        <v>415</v>
      </c>
      <c r="AL29" s="74" t="s">
        <v>276</v>
      </c>
      <c r="AM29" s="74" t="s">
        <v>267</v>
      </c>
      <c r="AN29" s="74" t="s">
        <v>268</v>
      </c>
    </row>
    <row r="30" spans="1:40" ht="54" customHeight="1" x14ac:dyDescent="0.2">
      <c r="A30" s="74">
        <v>113</v>
      </c>
      <c r="B30" s="74" t="s">
        <v>143</v>
      </c>
      <c r="C30" s="74" t="s">
        <v>96</v>
      </c>
      <c r="D30" s="74" t="s">
        <v>13</v>
      </c>
      <c r="E30" s="74"/>
      <c r="F30" s="97" t="s">
        <v>114</v>
      </c>
      <c r="G30" s="74" t="s">
        <v>265</v>
      </c>
      <c r="H30" s="74" t="s">
        <v>416</v>
      </c>
      <c r="I30" s="74" t="s">
        <v>417</v>
      </c>
      <c r="J30" s="74" t="s">
        <v>418</v>
      </c>
      <c r="K30" s="74" t="s">
        <v>16</v>
      </c>
      <c r="L30" s="81" t="s">
        <v>28</v>
      </c>
      <c r="M30" s="76">
        <v>2</v>
      </c>
      <c r="N30" s="77" t="str">
        <f t="shared" si="35"/>
        <v>Muy Baja</v>
      </c>
      <c r="O30" s="78">
        <f t="shared" si="29"/>
        <v>0.2</v>
      </c>
      <c r="P30" s="76">
        <v>100</v>
      </c>
      <c r="Q30" s="77" t="str">
        <f t="shared" si="30"/>
        <v>Moderado</v>
      </c>
      <c r="R30" s="78">
        <f t="shared" si="31"/>
        <v>0.6</v>
      </c>
      <c r="S30" s="77" t="str">
        <f t="shared" si="32"/>
        <v>Moderado</v>
      </c>
      <c r="T30" s="74">
        <v>1</v>
      </c>
      <c r="U30" s="75" t="s">
        <v>419</v>
      </c>
      <c r="V30" s="74" t="str">
        <f t="shared" si="17"/>
        <v>Probabilidad</v>
      </c>
      <c r="W30" s="74" t="s">
        <v>147</v>
      </c>
      <c r="X30" s="74" t="s">
        <v>166</v>
      </c>
      <c r="Y30" s="74" t="str">
        <f t="shared" si="34"/>
        <v>40%</v>
      </c>
      <c r="Z30" s="74" t="s">
        <v>173</v>
      </c>
      <c r="AA30" s="74" t="s">
        <v>185</v>
      </c>
      <c r="AB30" s="74" t="s">
        <v>180</v>
      </c>
      <c r="AC30" s="74" t="s">
        <v>288</v>
      </c>
      <c r="AD30" s="79">
        <f t="shared" si="19"/>
        <v>0.12</v>
      </c>
      <c r="AE30" s="77" t="str">
        <f t="shared" si="20"/>
        <v>Muy Baja</v>
      </c>
      <c r="AF30" s="78">
        <f t="shared" si="21"/>
        <v>0.12</v>
      </c>
      <c r="AG30" s="77" t="str">
        <f t="shared" si="22"/>
        <v>Leve</v>
      </c>
      <c r="AH30" s="78">
        <f t="shared" si="23"/>
        <v>0.2</v>
      </c>
      <c r="AI30" s="77" t="str">
        <f t="shared" si="24"/>
        <v>Bajo</v>
      </c>
      <c r="AJ30" s="76" t="s">
        <v>179</v>
      </c>
      <c r="AK30" s="75" t="s">
        <v>420</v>
      </c>
      <c r="AL30" s="74" t="s">
        <v>276</v>
      </c>
      <c r="AM30" s="74" t="s">
        <v>421</v>
      </c>
      <c r="AN30" s="74" t="s">
        <v>148</v>
      </c>
    </row>
    <row r="31" spans="1:40" ht="54" customHeight="1" x14ac:dyDescent="0.2">
      <c r="A31" s="75">
        <v>114</v>
      </c>
      <c r="B31" s="74" t="s">
        <v>143</v>
      </c>
      <c r="C31" s="74" t="s">
        <v>96</v>
      </c>
      <c r="D31" s="74" t="s">
        <v>13</v>
      </c>
      <c r="E31" s="74"/>
      <c r="F31" s="97" t="s">
        <v>114</v>
      </c>
      <c r="G31" s="74" t="s">
        <v>265</v>
      </c>
      <c r="H31" s="74" t="s">
        <v>422</v>
      </c>
      <c r="I31" s="74" t="s">
        <v>423</v>
      </c>
      <c r="J31" s="74" t="s">
        <v>424</v>
      </c>
      <c r="K31" s="74" t="s">
        <v>16</v>
      </c>
      <c r="L31" s="81" t="s">
        <v>28</v>
      </c>
      <c r="M31" s="76">
        <v>2</v>
      </c>
      <c r="N31" s="77" t="str">
        <f t="shared" si="35"/>
        <v>Muy Baja</v>
      </c>
      <c r="O31" s="78">
        <f t="shared" si="29"/>
        <v>0.2</v>
      </c>
      <c r="P31" s="76">
        <v>100</v>
      </c>
      <c r="Q31" s="77" t="str">
        <f t="shared" si="30"/>
        <v>Moderado</v>
      </c>
      <c r="R31" s="78">
        <f t="shared" si="31"/>
        <v>0.6</v>
      </c>
      <c r="S31" s="77" t="str">
        <f t="shared" si="32"/>
        <v>Moderado</v>
      </c>
      <c r="T31" s="74">
        <v>1</v>
      </c>
      <c r="U31" s="75" t="s">
        <v>425</v>
      </c>
      <c r="V31" s="74" t="str">
        <f t="shared" si="17"/>
        <v>Probabilidad</v>
      </c>
      <c r="W31" s="74" t="s">
        <v>151</v>
      </c>
      <c r="X31" s="74" t="s">
        <v>166</v>
      </c>
      <c r="Y31" s="74" t="str">
        <f t="shared" si="34"/>
        <v>30%</v>
      </c>
      <c r="Z31" s="74" t="s">
        <v>173</v>
      </c>
      <c r="AA31" s="74" t="s">
        <v>185</v>
      </c>
      <c r="AB31" s="74" t="s">
        <v>180</v>
      </c>
      <c r="AC31" s="74" t="s">
        <v>349</v>
      </c>
      <c r="AD31" s="79">
        <f t="shared" si="19"/>
        <v>0.14000000000000001</v>
      </c>
      <c r="AE31" s="77" t="str">
        <f t="shared" si="20"/>
        <v>Muy Baja</v>
      </c>
      <c r="AF31" s="78">
        <f t="shared" si="21"/>
        <v>0.14000000000000001</v>
      </c>
      <c r="AG31" s="77" t="str">
        <f t="shared" si="22"/>
        <v>Leve</v>
      </c>
      <c r="AH31" s="78">
        <f t="shared" si="23"/>
        <v>0.2</v>
      </c>
      <c r="AI31" s="77" t="str">
        <f t="shared" si="24"/>
        <v>Bajo</v>
      </c>
      <c r="AJ31" s="76" t="s">
        <v>179</v>
      </c>
      <c r="AK31" s="74" t="s">
        <v>350</v>
      </c>
      <c r="AL31" s="74" t="s">
        <v>276</v>
      </c>
      <c r="AM31" s="74" t="s">
        <v>351</v>
      </c>
      <c r="AN31" s="74" t="s">
        <v>148</v>
      </c>
    </row>
    <row r="32" spans="1:40" ht="54" customHeight="1" x14ac:dyDescent="0.2">
      <c r="A32" s="75">
        <v>115</v>
      </c>
      <c r="B32" s="74" t="s">
        <v>143</v>
      </c>
      <c r="C32" s="74" t="s">
        <v>96</v>
      </c>
      <c r="D32" s="74" t="s">
        <v>13</v>
      </c>
      <c r="E32" s="74"/>
      <c r="F32" s="97" t="s">
        <v>114</v>
      </c>
      <c r="G32" s="74" t="s">
        <v>265</v>
      </c>
      <c r="H32" s="74" t="s">
        <v>426</v>
      </c>
      <c r="I32" s="74" t="s">
        <v>427</v>
      </c>
      <c r="J32" s="74" t="s">
        <v>428</v>
      </c>
      <c r="K32" s="74" t="s">
        <v>16</v>
      </c>
      <c r="L32" s="81" t="s">
        <v>28</v>
      </c>
      <c r="M32" s="76">
        <v>2</v>
      </c>
      <c r="N32" s="77" t="str">
        <f t="shared" si="35"/>
        <v>Muy Baja</v>
      </c>
      <c r="O32" s="78">
        <f t="shared" si="29"/>
        <v>0.2</v>
      </c>
      <c r="P32" s="76">
        <v>100</v>
      </c>
      <c r="Q32" s="77" t="str">
        <f t="shared" si="30"/>
        <v>Moderado</v>
      </c>
      <c r="R32" s="78">
        <f t="shared" si="31"/>
        <v>0.6</v>
      </c>
      <c r="S32" s="77" t="str">
        <f t="shared" si="32"/>
        <v>Moderado</v>
      </c>
      <c r="T32" s="74">
        <v>1</v>
      </c>
      <c r="U32" s="75" t="s">
        <v>429</v>
      </c>
      <c r="V32" s="74" t="str">
        <f t="shared" si="17"/>
        <v>Probabilidad</v>
      </c>
      <c r="W32" s="74" t="s">
        <v>151</v>
      </c>
      <c r="X32" s="74" t="s">
        <v>166</v>
      </c>
      <c r="Y32" s="74" t="str">
        <f t="shared" si="34"/>
        <v>30%</v>
      </c>
      <c r="Z32" s="74" t="s">
        <v>173</v>
      </c>
      <c r="AA32" s="74" t="s">
        <v>185</v>
      </c>
      <c r="AB32" s="74" t="s">
        <v>180</v>
      </c>
      <c r="AC32" s="74" t="s">
        <v>348</v>
      </c>
      <c r="AD32" s="79">
        <f t="shared" si="19"/>
        <v>0.14000000000000001</v>
      </c>
      <c r="AE32" s="77" t="str">
        <f t="shared" si="20"/>
        <v>Muy Baja</v>
      </c>
      <c r="AF32" s="78">
        <f t="shared" si="21"/>
        <v>0.14000000000000001</v>
      </c>
      <c r="AG32" s="77" t="str">
        <f t="shared" si="22"/>
        <v>Leve</v>
      </c>
      <c r="AH32" s="78">
        <f t="shared" si="23"/>
        <v>0.2</v>
      </c>
      <c r="AI32" s="77" t="str">
        <f t="shared" si="24"/>
        <v>Bajo</v>
      </c>
      <c r="AJ32" s="76" t="s">
        <v>179</v>
      </c>
      <c r="AK32" s="74" t="s">
        <v>430</v>
      </c>
      <c r="AL32" s="74" t="s">
        <v>276</v>
      </c>
      <c r="AM32" s="74" t="s">
        <v>431</v>
      </c>
      <c r="AN32" s="74" t="s">
        <v>148</v>
      </c>
    </row>
    <row r="33" spans="1:40" ht="54" customHeight="1" x14ac:dyDescent="0.2">
      <c r="A33" s="74">
        <v>116</v>
      </c>
      <c r="B33" s="74" t="s">
        <v>139</v>
      </c>
      <c r="C33" s="74" t="s">
        <v>19</v>
      </c>
      <c r="D33" s="74" t="s">
        <v>13</v>
      </c>
      <c r="E33" s="74"/>
      <c r="F33" s="97" t="s">
        <v>114</v>
      </c>
      <c r="G33" s="74" t="s">
        <v>244</v>
      </c>
      <c r="H33" s="74" t="s">
        <v>432</v>
      </c>
      <c r="I33" s="74" t="s">
        <v>433</v>
      </c>
      <c r="J33" s="74" t="s">
        <v>434</v>
      </c>
      <c r="K33" s="74" t="s">
        <v>16</v>
      </c>
      <c r="L33" s="74" t="s">
        <v>8</v>
      </c>
      <c r="M33" s="76">
        <v>2</v>
      </c>
      <c r="N33" s="77" t="str">
        <f t="shared" si="35"/>
        <v>Muy Baja</v>
      </c>
      <c r="O33" s="78">
        <f t="shared" si="29"/>
        <v>0.2</v>
      </c>
      <c r="P33" s="76">
        <v>500</v>
      </c>
      <c r="Q33" s="77" t="str">
        <f t="shared" si="30"/>
        <v>Mayor</v>
      </c>
      <c r="R33" s="78">
        <f t="shared" si="31"/>
        <v>0.8</v>
      </c>
      <c r="S33" s="77" t="str">
        <f t="shared" si="32"/>
        <v>Alto</v>
      </c>
      <c r="T33" s="74">
        <v>1</v>
      </c>
      <c r="U33" s="74" t="s">
        <v>435</v>
      </c>
      <c r="V33" s="74" t="str">
        <f t="shared" si="17"/>
        <v>Probabilidad</v>
      </c>
      <c r="W33" s="74" t="s">
        <v>151</v>
      </c>
      <c r="X33" s="74" t="s">
        <v>166</v>
      </c>
      <c r="Y33" s="74" t="str">
        <f t="shared" ref="Y33:Y34" si="36">IF(AND(W33="Inexistente",X33="Sin"),"0%",IF(AND(W33="Preventivo",X33="Automático"),"50%",IF(AND(W33="Preventivo",X33="Manual"),"40%",IF(AND(W33="Detectivo",X33="Automático"),"40%",IF(AND(W33="Detectivo",X33="Manual"),"30%",IF(AND(W33="Correctivo",X33="Automático"),"35%",IF(AND(W33="Correctivo",X33="Manual"),"25%","")))))))</f>
        <v>30%</v>
      </c>
      <c r="Z33" s="74" t="s">
        <v>173</v>
      </c>
      <c r="AA33" s="74" t="s">
        <v>185</v>
      </c>
      <c r="AB33" s="74" t="s">
        <v>180</v>
      </c>
      <c r="AC33" s="74" t="s">
        <v>345</v>
      </c>
      <c r="AD33" s="79">
        <f t="shared" si="19"/>
        <v>0.14000000000000001</v>
      </c>
      <c r="AE33" s="77" t="str">
        <f t="shared" si="20"/>
        <v>Muy Baja</v>
      </c>
      <c r="AF33" s="78">
        <f t="shared" si="21"/>
        <v>0.14000000000000001</v>
      </c>
      <c r="AG33" s="77" t="str">
        <f t="shared" si="22"/>
        <v>Leve</v>
      </c>
      <c r="AH33" s="78">
        <f t="shared" si="23"/>
        <v>0.2</v>
      </c>
      <c r="AI33" s="77" t="str">
        <f t="shared" si="24"/>
        <v>Bajo</v>
      </c>
      <c r="AJ33" s="76" t="s">
        <v>179</v>
      </c>
      <c r="AK33" s="74" t="s">
        <v>257</v>
      </c>
      <c r="AL33" s="74" t="s">
        <v>258</v>
      </c>
      <c r="AM33" s="74" t="s">
        <v>347</v>
      </c>
      <c r="AN33" s="74" t="s">
        <v>162</v>
      </c>
    </row>
    <row r="34" spans="1:40" ht="54" customHeight="1" x14ac:dyDescent="0.2">
      <c r="A34" s="75">
        <v>117</v>
      </c>
      <c r="B34" s="74" t="s">
        <v>139</v>
      </c>
      <c r="C34" s="74" t="s">
        <v>19</v>
      </c>
      <c r="D34" s="74" t="s">
        <v>13</v>
      </c>
      <c r="E34" s="74"/>
      <c r="F34" s="97" t="s">
        <v>114</v>
      </c>
      <c r="G34" s="74" t="s">
        <v>244</v>
      </c>
      <c r="H34" s="74" t="s">
        <v>436</v>
      </c>
      <c r="I34" s="74" t="s">
        <v>433</v>
      </c>
      <c r="J34" s="74" t="s">
        <v>437</v>
      </c>
      <c r="K34" s="74" t="s">
        <v>16</v>
      </c>
      <c r="L34" s="74" t="s">
        <v>8</v>
      </c>
      <c r="M34" s="76">
        <v>2</v>
      </c>
      <c r="N34" s="77" t="str">
        <f t="shared" si="35"/>
        <v>Muy Baja</v>
      </c>
      <c r="O34" s="78">
        <f t="shared" si="29"/>
        <v>0.2</v>
      </c>
      <c r="P34" s="76">
        <v>500</v>
      </c>
      <c r="Q34" s="77" t="str">
        <f t="shared" si="30"/>
        <v>Mayor</v>
      </c>
      <c r="R34" s="78">
        <f t="shared" si="31"/>
        <v>0.8</v>
      </c>
      <c r="S34" s="77" t="str">
        <f t="shared" si="32"/>
        <v>Alto</v>
      </c>
      <c r="T34" s="74">
        <v>1</v>
      </c>
      <c r="U34" s="74" t="s">
        <v>438</v>
      </c>
      <c r="V34" s="74" t="str">
        <f t="shared" si="17"/>
        <v>Probabilidad</v>
      </c>
      <c r="W34" s="74" t="s">
        <v>151</v>
      </c>
      <c r="X34" s="74" t="s">
        <v>166</v>
      </c>
      <c r="Y34" s="74" t="str">
        <f t="shared" si="36"/>
        <v>30%</v>
      </c>
      <c r="Z34" s="74" t="s">
        <v>173</v>
      </c>
      <c r="AA34" s="74" t="s">
        <v>185</v>
      </c>
      <c r="AB34" s="74" t="s">
        <v>180</v>
      </c>
      <c r="AC34" s="74" t="s">
        <v>346</v>
      </c>
      <c r="AD34" s="79">
        <f t="shared" si="19"/>
        <v>0.14000000000000001</v>
      </c>
      <c r="AE34" s="77" t="str">
        <f t="shared" si="20"/>
        <v>Muy Baja</v>
      </c>
      <c r="AF34" s="78">
        <f t="shared" si="21"/>
        <v>0.14000000000000001</v>
      </c>
      <c r="AG34" s="77" t="str">
        <f t="shared" si="22"/>
        <v>Leve</v>
      </c>
      <c r="AH34" s="78">
        <f t="shared" si="23"/>
        <v>0.2</v>
      </c>
      <c r="AI34" s="77" t="str">
        <f t="shared" si="24"/>
        <v>Bajo</v>
      </c>
      <c r="AJ34" s="76" t="s">
        <v>179</v>
      </c>
      <c r="AK34" s="74" t="s">
        <v>257</v>
      </c>
      <c r="AL34" s="74" t="s">
        <v>258</v>
      </c>
      <c r="AM34" s="74" t="s">
        <v>347</v>
      </c>
      <c r="AN34" s="74" t="s">
        <v>162</v>
      </c>
    </row>
    <row r="35" spans="1:40" ht="54" customHeight="1" x14ac:dyDescent="0.2">
      <c r="A35" s="75">
        <v>118</v>
      </c>
      <c r="B35" s="75" t="s">
        <v>144</v>
      </c>
      <c r="C35" s="75" t="s">
        <v>96</v>
      </c>
      <c r="D35" s="75" t="s">
        <v>13</v>
      </c>
      <c r="E35" s="75"/>
      <c r="F35" s="97" t="s">
        <v>114</v>
      </c>
      <c r="G35" s="74" t="s">
        <v>328</v>
      </c>
      <c r="H35" s="75" t="s">
        <v>439</v>
      </c>
      <c r="I35" s="75" t="s">
        <v>440</v>
      </c>
      <c r="J35" s="75" t="s">
        <v>441</v>
      </c>
      <c r="K35" s="74" t="s">
        <v>16</v>
      </c>
      <c r="L35" s="74" t="s">
        <v>28</v>
      </c>
      <c r="M35" s="76">
        <v>2</v>
      </c>
      <c r="N35" s="77" t="str">
        <f t="shared" si="35"/>
        <v>Muy Baja</v>
      </c>
      <c r="O35" s="78">
        <f t="shared" si="29"/>
        <v>0.2</v>
      </c>
      <c r="P35" s="76">
        <v>100</v>
      </c>
      <c r="Q35" s="77" t="str">
        <f t="shared" si="30"/>
        <v>Moderado</v>
      </c>
      <c r="R35" s="78">
        <f t="shared" si="31"/>
        <v>0.6</v>
      </c>
      <c r="S35" s="77" t="str">
        <f t="shared" si="32"/>
        <v>Moderado</v>
      </c>
      <c r="T35" s="74">
        <v>1</v>
      </c>
      <c r="U35" s="74" t="s">
        <v>442</v>
      </c>
      <c r="V35" s="74" t="str">
        <f t="shared" si="17"/>
        <v>Probabilidad</v>
      </c>
      <c r="W35" s="74" t="s">
        <v>147</v>
      </c>
      <c r="X35" s="74" t="s">
        <v>166</v>
      </c>
      <c r="Y35" s="74" t="str">
        <f t="shared" ref="Y35:Y40" si="37">IF(AND(W35="Preventivo",X35="Automático"),"50%",IF(AND(W35="Preventivo",X35="Manual"),"40%",IF(AND(W35="Detectivo",X35="Automático"),"40%",IF(AND(W35="Detectivo",X35="Manual"),"30%",IF(AND(W35="Correctivo",X35="Automático"),"35%",IF(AND(W35="Correctivo",X35="Manual"),"25%",""))))))</f>
        <v>40%</v>
      </c>
      <c r="Z35" s="74" t="s">
        <v>173</v>
      </c>
      <c r="AA35" s="74" t="s">
        <v>187</v>
      </c>
      <c r="AB35" s="74" t="s">
        <v>180</v>
      </c>
      <c r="AC35" s="74" t="s">
        <v>443</v>
      </c>
      <c r="AD35" s="79">
        <f t="shared" si="19"/>
        <v>0.12</v>
      </c>
      <c r="AE35" s="77" t="str">
        <f t="shared" si="20"/>
        <v>Muy Baja</v>
      </c>
      <c r="AF35" s="78">
        <f t="shared" si="21"/>
        <v>0.12</v>
      </c>
      <c r="AG35" s="77" t="str">
        <f t="shared" si="22"/>
        <v>Leve</v>
      </c>
      <c r="AH35" s="78">
        <f t="shared" si="23"/>
        <v>0.2</v>
      </c>
      <c r="AI35" s="77" t="str">
        <f t="shared" si="24"/>
        <v>Bajo</v>
      </c>
      <c r="AJ35" s="76" t="s">
        <v>179</v>
      </c>
      <c r="AK35" s="74" t="s">
        <v>444</v>
      </c>
      <c r="AL35" s="74" t="s">
        <v>445</v>
      </c>
      <c r="AM35" s="74" t="s">
        <v>446</v>
      </c>
      <c r="AN35" s="74" t="s">
        <v>148</v>
      </c>
    </row>
    <row r="36" spans="1:40" ht="54" customHeight="1" x14ac:dyDescent="0.2">
      <c r="A36" s="74">
        <v>119</v>
      </c>
      <c r="B36" s="75" t="s">
        <v>144</v>
      </c>
      <c r="C36" s="75" t="s">
        <v>96</v>
      </c>
      <c r="D36" s="75" t="s">
        <v>13</v>
      </c>
      <c r="E36" s="75"/>
      <c r="F36" s="97" t="s">
        <v>114</v>
      </c>
      <c r="G36" s="74" t="s">
        <v>328</v>
      </c>
      <c r="H36" s="75" t="s">
        <v>447</v>
      </c>
      <c r="I36" s="75" t="s">
        <v>448</v>
      </c>
      <c r="J36" s="75" t="s">
        <v>449</v>
      </c>
      <c r="K36" s="74" t="s">
        <v>16</v>
      </c>
      <c r="L36" s="74" t="s">
        <v>28</v>
      </c>
      <c r="M36" s="76">
        <v>2</v>
      </c>
      <c r="N36" s="77" t="str">
        <f t="shared" si="35"/>
        <v>Muy Baja</v>
      </c>
      <c r="O36" s="78">
        <f t="shared" si="29"/>
        <v>0.2</v>
      </c>
      <c r="P36" s="76">
        <v>100</v>
      </c>
      <c r="Q36" s="77" t="str">
        <f t="shared" si="30"/>
        <v>Moderado</v>
      </c>
      <c r="R36" s="78">
        <f t="shared" si="31"/>
        <v>0.6</v>
      </c>
      <c r="S36" s="77" t="str">
        <f t="shared" si="32"/>
        <v>Moderado</v>
      </c>
      <c r="T36" s="74">
        <v>1</v>
      </c>
      <c r="U36" s="74" t="s">
        <v>450</v>
      </c>
      <c r="V36" s="74" t="str">
        <f t="shared" si="17"/>
        <v>Probabilidad</v>
      </c>
      <c r="W36" s="74" t="s">
        <v>151</v>
      </c>
      <c r="X36" s="74" t="s">
        <v>166</v>
      </c>
      <c r="Y36" s="74" t="str">
        <f t="shared" si="37"/>
        <v>30%</v>
      </c>
      <c r="Z36" s="74" t="s">
        <v>173</v>
      </c>
      <c r="AA36" s="74" t="s">
        <v>187</v>
      </c>
      <c r="AB36" s="74" t="s">
        <v>180</v>
      </c>
      <c r="AC36" s="74" t="s">
        <v>451</v>
      </c>
      <c r="AD36" s="79">
        <f t="shared" si="19"/>
        <v>0.14000000000000001</v>
      </c>
      <c r="AE36" s="77" t="str">
        <f t="shared" si="20"/>
        <v>Muy Baja</v>
      </c>
      <c r="AF36" s="78">
        <f t="shared" si="21"/>
        <v>0.14000000000000001</v>
      </c>
      <c r="AG36" s="77" t="str">
        <f t="shared" si="22"/>
        <v>Leve</v>
      </c>
      <c r="AH36" s="78">
        <f t="shared" si="23"/>
        <v>0.2</v>
      </c>
      <c r="AI36" s="77" t="str">
        <f t="shared" si="24"/>
        <v>Bajo</v>
      </c>
      <c r="AJ36" s="76" t="s">
        <v>179</v>
      </c>
      <c r="AK36" s="74" t="s">
        <v>452</v>
      </c>
      <c r="AL36" s="74" t="s">
        <v>445</v>
      </c>
      <c r="AM36" s="74" t="s">
        <v>446</v>
      </c>
      <c r="AN36" s="74" t="s">
        <v>148</v>
      </c>
    </row>
    <row r="37" spans="1:40" ht="54" customHeight="1" x14ac:dyDescent="0.2">
      <c r="A37" s="75">
        <v>120</v>
      </c>
      <c r="B37" s="75" t="s">
        <v>144</v>
      </c>
      <c r="C37" s="75" t="s">
        <v>96</v>
      </c>
      <c r="D37" s="75" t="s">
        <v>13</v>
      </c>
      <c r="E37" s="75"/>
      <c r="F37" s="97" t="s">
        <v>114</v>
      </c>
      <c r="G37" s="74" t="s">
        <v>328</v>
      </c>
      <c r="H37" s="75" t="s">
        <v>453</v>
      </c>
      <c r="I37" s="75" t="s">
        <v>454</v>
      </c>
      <c r="J37" s="75" t="s">
        <v>455</v>
      </c>
      <c r="K37" s="74" t="s">
        <v>16</v>
      </c>
      <c r="L37" s="74" t="s">
        <v>28</v>
      </c>
      <c r="M37" s="76">
        <v>2</v>
      </c>
      <c r="N37" s="77" t="str">
        <f t="shared" si="35"/>
        <v>Muy Baja</v>
      </c>
      <c r="O37" s="78">
        <f t="shared" si="29"/>
        <v>0.2</v>
      </c>
      <c r="P37" s="76">
        <v>100</v>
      </c>
      <c r="Q37" s="77" t="str">
        <f t="shared" si="30"/>
        <v>Moderado</v>
      </c>
      <c r="R37" s="78">
        <f t="shared" si="31"/>
        <v>0.6</v>
      </c>
      <c r="S37" s="77" t="str">
        <f t="shared" si="32"/>
        <v>Moderado</v>
      </c>
      <c r="T37" s="74">
        <v>1</v>
      </c>
      <c r="U37" s="74" t="s">
        <v>456</v>
      </c>
      <c r="V37" s="74" t="str">
        <f t="shared" si="17"/>
        <v>Probabilidad</v>
      </c>
      <c r="W37" s="74" t="s">
        <v>147</v>
      </c>
      <c r="X37" s="74" t="s">
        <v>166</v>
      </c>
      <c r="Y37" s="74" t="str">
        <f t="shared" si="37"/>
        <v>40%</v>
      </c>
      <c r="Z37" s="74" t="s">
        <v>173</v>
      </c>
      <c r="AA37" s="74" t="s">
        <v>187</v>
      </c>
      <c r="AB37" s="74" t="s">
        <v>180</v>
      </c>
      <c r="AC37" s="74" t="s">
        <v>305</v>
      </c>
      <c r="AD37" s="79">
        <f t="shared" si="19"/>
        <v>0.12</v>
      </c>
      <c r="AE37" s="77" t="str">
        <f t="shared" si="20"/>
        <v>Muy Baja</v>
      </c>
      <c r="AF37" s="78">
        <f t="shared" si="21"/>
        <v>0.12</v>
      </c>
      <c r="AG37" s="77" t="str">
        <f t="shared" si="22"/>
        <v>Leve</v>
      </c>
      <c r="AH37" s="78">
        <f t="shared" si="23"/>
        <v>0.2</v>
      </c>
      <c r="AI37" s="77" t="str">
        <f t="shared" si="24"/>
        <v>Bajo</v>
      </c>
      <c r="AJ37" s="76" t="s">
        <v>179</v>
      </c>
      <c r="AK37" s="74" t="s">
        <v>457</v>
      </c>
      <c r="AL37" s="74" t="s">
        <v>445</v>
      </c>
      <c r="AM37" s="74" t="s">
        <v>446</v>
      </c>
      <c r="AN37" s="74" t="s">
        <v>148</v>
      </c>
    </row>
    <row r="38" spans="1:40" ht="54" customHeight="1" x14ac:dyDescent="0.2">
      <c r="A38" s="75">
        <v>121</v>
      </c>
      <c r="B38" s="75" t="s">
        <v>144</v>
      </c>
      <c r="C38" s="75" t="s">
        <v>96</v>
      </c>
      <c r="D38" s="75" t="s">
        <v>13</v>
      </c>
      <c r="E38" s="75"/>
      <c r="F38" s="97" t="s">
        <v>114</v>
      </c>
      <c r="G38" s="74" t="s">
        <v>328</v>
      </c>
      <c r="H38" s="75" t="s">
        <v>458</v>
      </c>
      <c r="I38" s="75" t="s">
        <v>459</v>
      </c>
      <c r="J38" s="75" t="s">
        <v>459</v>
      </c>
      <c r="K38" s="74" t="s">
        <v>16</v>
      </c>
      <c r="L38" s="74" t="s">
        <v>28</v>
      </c>
      <c r="M38" s="76">
        <v>2</v>
      </c>
      <c r="N38" s="77" t="str">
        <f t="shared" si="35"/>
        <v>Muy Baja</v>
      </c>
      <c r="O38" s="78">
        <f t="shared" si="29"/>
        <v>0.2</v>
      </c>
      <c r="P38" s="76">
        <v>100</v>
      </c>
      <c r="Q38" s="77" t="str">
        <f t="shared" si="30"/>
        <v>Moderado</v>
      </c>
      <c r="R38" s="78">
        <f t="shared" si="31"/>
        <v>0.6</v>
      </c>
      <c r="S38" s="77" t="str">
        <f t="shared" si="32"/>
        <v>Moderado</v>
      </c>
      <c r="T38" s="74">
        <v>1</v>
      </c>
      <c r="U38" s="74" t="s">
        <v>460</v>
      </c>
      <c r="V38" s="74" t="str">
        <f t="shared" si="17"/>
        <v>Probabilidad</v>
      </c>
      <c r="W38" s="74" t="s">
        <v>147</v>
      </c>
      <c r="X38" s="74" t="s">
        <v>166</v>
      </c>
      <c r="Y38" s="74" t="str">
        <f t="shared" si="37"/>
        <v>40%</v>
      </c>
      <c r="Z38" s="74" t="s">
        <v>173</v>
      </c>
      <c r="AA38" s="74" t="s">
        <v>187</v>
      </c>
      <c r="AB38" s="74" t="s">
        <v>180</v>
      </c>
      <c r="AC38" s="74" t="s">
        <v>461</v>
      </c>
      <c r="AD38" s="79">
        <f t="shared" si="19"/>
        <v>0.12</v>
      </c>
      <c r="AE38" s="77" t="str">
        <f t="shared" si="20"/>
        <v>Muy Baja</v>
      </c>
      <c r="AF38" s="78">
        <f t="shared" si="21"/>
        <v>0.12</v>
      </c>
      <c r="AG38" s="77" t="str">
        <f t="shared" si="22"/>
        <v>Leve</v>
      </c>
      <c r="AH38" s="78">
        <f t="shared" si="23"/>
        <v>0.2</v>
      </c>
      <c r="AI38" s="77" t="str">
        <f t="shared" si="24"/>
        <v>Bajo</v>
      </c>
      <c r="AJ38" s="76" t="s">
        <v>179</v>
      </c>
      <c r="AK38" s="74" t="s">
        <v>444</v>
      </c>
      <c r="AL38" s="74" t="s">
        <v>445</v>
      </c>
      <c r="AM38" s="74" t="s">
        <v>446</v>
      </c>
      <c r="AN38" s="74" t="s">
        <v>148</v>
      </c>
    </row>
    <row r="39" spans="1:40" ht="54" customHeight="1" x14ac:dyDescent="0.2">
      <c r="A39" s="74">
        <v>122</v>
      </c>
      <c r="B39" s="75" t="s">
        <v>144</v>
      </c>
      <c r="C39" s="75" t="s">
        <v>96</v>
      </c>
      <c r="D39" s="75" t="s">
        <v>13</v>
      </c>
      <c r="E39" s="75"/>
      <c r="F39" s="97" t="s">
        <v>114</v>
      </c>
      <c r="G39" s="74" t="s">
        <v>328</v>
      </c>
      <c r="H39" s="75" t="s">
        <v>462</v>
      </c>
      <c r="I39" s="75" t="s">
        <v>463</v>
      </c>
      <c r="J39" s="75" t="s">
        <v>463</v>
      </c>
      <c r="K39" s="74" t="s">
        <v>16</v>
      </c>
      <c r="L39" s="74" t="s">
        <v>28</v>
      </c>
      <c r="M39" s="76">
        <v>2</v>
      </c>
      <c r="N39" s="77" t="str">
        <f t="shared" si="35"/>
        <v>Muy Baja</v>
      </c>
      <c r="O39" s="78">
        <f t="shared" si="29"/>
        <v>0.2</v>
      </c>
      <c r="P39" s="76">
        <v>100</v>
      </c>
      <c r="Q39" s="77" t="str">
        <f t="shared" si="30"/>
        <v>Moderado</v>
      </c>
      <c r="R39" s="78">
        <f t="shared" si="31"/>
        <v>0.6</v>
      </c>
      <c r="S39" s="77" t="str">
        <f t="shared" si="32"/>
        <v>Moderado</v>
      </c>
      <c r="T39" s="74">
        <v>1</v>
      </c>
      <c r="U39" s="74" t="s">
        <v>464</v>
      </c>
      <c r="V39" s="74" t="str">
        <f t="shared" si="17"/>
        <v>Probabilidad</v>
      </c>
      <c r="W39" s="74" t="s">
        <v>147</v>
      </c>
      <c r="X39" s="74" t="s">
        <v>166</v>
      </c>
      <c r="Y39" s="74" t="str">
        <f t="shared" si="37"/>
        <v>40%</v>
      </c>
      <c r="Z39" s="74" t="s">
        <v>173</v>
      </c>
      <c r="AA39" s="74" t="s">
        <v>187</v>
      </c>
      <c r="AB39" s="74" t="s">
        <v>180</v>
      </c>
      <c r="AC39" s="74" t="s">
        <v>465</v>
      </c>
      <c r="AD39" s="79">
        <f t="shared" si="19"/>
        <v>0.12</v>
      </c>
      <c r="AE39" s="77" t="str">
        <f t="shared" si="20"/>
        <v>Muy Baja</v>
      </c>
      <c r="AF39" s="78">
        <f t="shared" si="21"/>
        <v>0.12</v>
      </c>
      <c r="AG39" s="77" t="str">
        <f t="shared" si="22"/>
        <v>Leve</v>
      </c>
      <c r="AH39" s="78">
        <f t="shared" si="23"/>
        <v>0.2</v>
      </c>
      <c r="AI39" s="77" t="str">
        <f t="shared" si="24"/>
        <v>Bajo</v>
      </c>
      <c r="AJ39" s="76" t="s">
        <v>179</v>
      </c>
      <c r="AK39" s="74" t="s">
        <v>444</v>
      </c>
      <c r="AL39" s="74" t="s">
        <v>445</v>
      </c>
      <c r="AM39" s="74" t="s">
        <v>446</v>
      </c>
      <c r="AN39" s="74" t="s">
        <v>148</v>
      </c>
    </row>
    <row r="40" spans="1:40" ht="54" customHeight="1" x14ac:dyDescent="0.2">
      <c r="A40" s="116">
        <v>123</v>
      </c>
      <c r="B40" s="110" t="s">
        <v>164</v>
      </c>
      <c r="C40" s="110" t="s">
        <v>96</v>
      </c>
      <c r="D40" s="110" t="s">
        <v>13</v>
      </c>
      <c r="E40" s="74"/>
      <c r="F40" s="118" t="s">
        <v>114</v>
      </c>
      <c r="G40" s="74" t="s">
        <v>248</v>
      </c>
      <c r="H40" s="74" t="s">
        <v>466</v>
      </c>
      <c r="I40" s="74" t="s">
        <v>467</v>
      </c>
      <c r="J40" s="110" t="s">
        <v>468</v>
      </c>
      <c r="K40" s="110" t="s">
        <v>16</v>
      </c>
      <c r="L40" s="110" t="s">
        <v>28</v>
      </c>
      <c r="M40" s="112">
        <v>500</v>
      </c>
      <c r="N40" s="114" t="str">
        <f t="shared" si="35"/>
        <v>Media</v>
      </c>
      <c r="O40" s="78">
        <f t="shared" si="29"/>
        <v>0.6</v>
      </c>
      <c r="P40" s="76">
        <v>100</v>
      </c>
      <c r="Q40" s="77" t="str">
        <f t="shared" si="30"/>
        <v>Moderado</v>
      </c>
      <c r="R40" s="78">
        <f t="shared" si="31"/>
        <v>0.6</v>
      </c>
      <c r="S40" s="77" t="str">
        <f t="shared" si="32"/>
        <v>Moderado</v>
      </c>
      <c r="T40" s="75">
        <v>1</v>
      </c>
      <c r="U40" s="81" t="s">
        <v>469</v>
      </c>
      <c r="V40" s="74" t="str">
        <f t="shared" si="17"/>
        <v>Probabilidad</v>
      </c>
      <c r="W40" s="74" t="s">
        <v>151</v>
      </c>
      <c r="X40" s="74" t="s">
        <v>166</v>
      </c>
      <c r="Y40" s="74" t="str">
        <f t="shared" si="37"/>
        <v>30%</v>
      </c>
      <c r="Z40" s="74" t="s">
        <v>175</v>
      </c>
      <c r="AA40" s="74" t="s">
        <v>185</v>
      </c>
      <c r="AB40" s="74" t="s">
        <v>182</v>
      </c>
      <c r="AC40" s="75"/>
      <c r="AD40" s="79">
        <f t="shared" si="19"/>
        <v>0.42</v>
      </c>
      <c r="AE40" s="77" t="str">
        <f t="shared" si="20"/>
        <v>Media</v>
      </c>
      <c r="AF40" s="78">
        <f t="shared" si="21"/>
        <v>0.42</v>
      </c>
      <c r="AG40" s="77" t="str">
        <f t="shared" si="22"/>
        <v>Moderado</v>
      </c>
      <c r="AH40" s="78">
        <f t="shared" si="23"/>
        <v>0.6</v>
      </c>
      <c r="AI40" s="77" t="str">
        <f t="shared" si="24"/>
        <v>Moderado</v>
      </c>
      <c r="AJ40" s="76" t="s">
        <v>176</v>
      </c>
      <c r="AK40" s="75" t="s">
        <v>470</v>
      </c>
      <c r="AL40" s="74" t="s">
        <v>336</v>
      </c>
      <c r="AM40" s="75" t="s">
        <v>471</v>
      </c>
      <c r="AN40" s="75" t="s">
        <v>167</v>
      </c>
    </row>
    <row r="41" spans="1:40" ht="54" customHeight="1" x14ac:dyDescent="0.2">
      <c r="A41" s="123"/>
      <c r="B41" s="120"/>
      <c r="C41" s="120"/>
      <c r="D41" s="120"/>
      <c r="E41" s="74"/>
      <c r="F41" s="124"/>
      <c r="G41" s="74"/>
      <c r="H41" s="74"/>
      <c r="I41" s="74"/>
      <c r="J41" s="120"/>
      <c r="K41" s="120"/>
      <c r="L41" s="120"/>
      <c r="M41" s="121"/>
      <c r="N41" s="122"/>
      <c r="O41" s="78"/>
      <c r="P41" s="76"/>
      <c r="Q41" s="77"/>
      <c r="R41" s="78"/>
      <c r="S41" s="77"/>
      <c r="T41" s="84">
        <v>2</v>
      </c>
      <c r="U41" s="81" t="s">
        <v>472</v>
      </c>
      <c r="V41" s="74"/>
      <c r="W41" s="74"/>
      <c r="X41" s="74"/>
      <c r="Y41" s="74"/>
      <c r="Z41" s="74"/>
      <c r="AA41" s="74"/>
      <c r="AB41" s="74"/>
      <c r="AC41" s="75"/>
      <c r="AD41" s="79"/>
      <c r="AE41" s="77"/>
      <c r="AF41" s="78"/>
      <c r="AG41" s="77"/>
      <c r="AH41" s="78"/>
      <c r="AI41" s="77"/>
      <c r="AJ41" s="76"/>
      <c r="AK41" s="75"/>
      <c r="AL41" s="75"/>
      <c r="AM41" s="75"/>
      <c r="AN41" s="75"/>
    </row>
    <row r="42" spans="1:40" ht="54" customHeight="1" x14ac:dyDescent="0.2">
      <c r="A42" s="117"/>
      <c r="B42" s="111"/>
      <c r="C42" s="111"/>
      <c r="D42" s="111"/>
      <c r="E42" s="74"/>
      <c r="F42" s="119"/>
      <c r="G42" s="74"/>
      <c r="H42" s="74"/>
      <c r="I42" s="74"/>
      <c r="J42" s="111"/>
      <c r="K42" s="111"/>
      <c r="L42" s="111"/>
      <c r="M42" s="113"/>
      <c r="N42" s="115"/>
      <c r="O42" s="78"/>
      <c r="P42" s="76"/>
      <c r="Q42" s="77"/>
      <c r="R42" s="78"/>
      <c r="S42" s="77"/>
      <c r="T42" s="84">
        <v>3</v>
      </c>
      <c r="U42" s="81" t="s">
        <v>473</v>
      </c>
      <c r="V42" s="74"/>
      <c r="W42" s="74"/>
      <c r="X42" s="74"/>
      <c r="Y42" s="74"/>
      <c r="Z42" s="74"/>
      <c r="AA42" s="74"/>
      <c r="AB42" s="74"/>
      <c r="AC42" s="75"/>
      <c r="AD42" s="79"/>
      <c r="AE42" s="77"/>
      <c r="AF42" s="78"/>
      <c r="AG42" s="77"/>
      <c r="AH42" s="78"/>
      <c r="AI42" s="77"/>
      <c r="AJ42" s="76"/>
      <c r="AK42" s="75"/>
      <c r="AL42" s="75"/>
      <c r="AM42" s="75"/>
      <c r="AN42" s="75"/>
    </row>
    <row r="43" spans="1:40" ht="54" customHeight="1" x14ac:dyDescent="0.2">
      <c r="A43" s="116">
        <v>124</v>
      </c>
      <c r="B43" s="110" t="s">
        <v>164</v>
      </c>
      <c r="C43" s="110" t="s">
        <v>96</v>
      </c>
      <c r="D43" s="110" t="s">
        <v>13</v>
      </c>
      <c r="E43" s="74"/>
      <c r="F43" s="118" t="s">
        <v>114</v>
      </c>
      <c r="G43" s="74" t="s">
        <v>248</v>
      </c>
      <c r="H43" s="74" t="s">
        <v>474</v>
      </c>
      <c r="I43" s="74" t="s">
        <v>475</v>
      </c>
      <c r="J43" s="110" t="s">
        <v>476</v>
      </c>
      <c r="K43" s="110" t="s">
        <v>16</v>
      </c>
      <c r="L43" s="110" t="s">
        <v>28</v>
      </c>
      <c r="M43" s="112">
        <v>500</v>
      </c>
      <c r="N43" s="114" t="str">
        <f>IF(M43&lt;=0,"",IF(M43&lt;=2,"Muy Baja",IF(M43&lt;=24,"Baja",IF(M43&lt;=500,"Media",IF(M43&lt;=5000,"Alta","Muy Alta")))))</f>
        <v>Media</v>
      </c>
      <c r="O43" s="78">
        <f>IF(N43="","",IF(N43="Muy Baja",0.2,IF(N43="Baja",0.4,IF(N43="Media",0.6,IF(N43="Alta",0.8,IF(N43="Muy Alta",1,))))))</f>
        <v>0.6</v>
      </c>
      <c r="P43" s="76">
        <v>100</v>
      </c>
      <c r="Q43" s="77" t="str">
        <f>IF(P43&lt;=10,"Leve",IF(P43&lt;=50,"Menor",IF(P43&lt;=100,"Moderado",IF(P43&lt;=500,"Mayor",IF(P43&gt;500,"Catastrófico")))))</f>
        <v>Moderado</v>
      </c>
      <c r="R43" s="78">
        <f>IF(Q43="Leve","20%",IF(Q43="Menor",0.4,IF(Q43="Moderado",0.6,IF(Q43="Mayor",0.8,IF(Q43="Catastrófico","100%")))))</f>
        <v>0.6</v>
      </c>
      <c r="S43" s="77" t="str">
        <f>IF(OR(AND(N43="Muy Baja",Q43="Leve"),AND(N43="Muy Baja",Q43="Menor"),AND(N43="Baja",Q43="Leve")),"Bajo",IF(OR(AND(N43="Muy baja",Q43="Moderado"),AND(N43="Baja",Q43="Menor"),AND(N43="Baja",Q43="Moderado"),AND(N43="Media",Q43="Leve"),AND(N43="Media",Q43="Menor"),AND(N43="Media",Q43="Moderado"),AND(N43="Alta",Q43="Leve"),AND(N43="Alta",Q43="Menor")),"Moderado",IF(OR(AND(N43="Muy Baja",Q43="Mayor"),AND(N43="Baja",Q43="Mayor"),AND(N43="Media",Q43="Mayor"),AND(N43="Alta",Q43="Moderado"),AND(N43="Alta",Q43="Mayor"),AND(N43="Muy Alta",Q43="Leve"),AND(N43="Muy Alta",Q43="Menor"),AND(N43="Muy Alta",Q43="Moderado"),AND(N43="Muy Alta",Q43="Mayor")),"Alto",IF(OR(AND(N43="Muy Baja",Q43="Catastrófico"),AND(N43="Baja",Q43="Catastrófico"),AND(N43="Media",Q43="Catastrófico"),AND(N43="Alta",Q43="Catastrófico"),AND(N43="Muy Alta",Q43="Catastrófico")),"Extremo",""))))</f>
        <v>Moderado</v>
      </c>
      <c r="T43" s="75">
        <v>1</v>
      </c>
      <c r="U43" s="81" t="s">
        <v>477</v>
      </c>
      <c r="V43" s="74" t="str">
        <f>IF(OR(W43="Preventivo",W43="Detectivo"),"Probabilidad",IF(W43="Correctivo","Impacto",""))</f>
        <v>Probabilidad</v>
      </c>
      <c r="W43" s="74" t="s">
        <v>147</v>
      </c>
      <c r="X43" s="74" t="s">
        <v>168</v>
      </c>
      <c r="Y43" s="74" t="str">
        <f>IF(AND(W43="Preventivo",X43="Automático"),"50%",IF(AND(W43="Preventivo",X43="Manual"),"40%",IF(AND(W43="Detectivo",X43="Automático"),"40%",IF(AND(W43="Detectivo",X43="Manual"),"30%",IF(AND(W43="Correctivo",X43="Automático"),"35%",IF(AND(W43="Correctivo",X43="Manual"),"25%",""))))))</f>
        <v/>
      </c>
      <c r="Z43" s="74" t="s">
        <v>175</v>
      </c>
      <c r="AA43" s="74" t="s">
        <v>185</v>
      </c>
      <c r="AB43" s="74" t="s">
        <v>182</v>
      </c>
      <c r="AC43" s="75"/>
      <c r="AD43" s="79" t="str">
        <f>IFERROR(IF(V43="Probabilidad",(O43-(+O43*Y43)),IF(V43="Impacto",O43,"")),"")</f>
        <v/>
      </c>
      <c r="AE43" s="77" t="str">
        <f>IFERROR(IF(AD43="","",IF(AD43&lt;=0.2,"Muy Baja",IF(AD43&lt;=0.4,"Baja",IF(AD43&lt;=0.6,"Media",IF(AD43&lt;=0.8,"Alta","Muy Alta"))))),"")</f>
        <v/>
      </c>
      <c r="AF43" s="78" t="str">
        <f>+AD43</f>
        <v/>
      </c>
      <c r="AG43" s="77" t="str">
        <f>IFERROR(IF(AH43="","",IF(AH43&lt;=0.2,"Leve",IF(AH43&lt;=0.4,"Menor",IF(AH43&lt;=0.6,"Moderado",IF(AH43&lt;=0.8,"Mayor","Catastrófico"))))),"")</f>
        <v>Moderado</v>
      </c>
      <c r="AH43" s="78">
        <f>IFERROR(IF(V43="Impacto",(R43-(+R43*Y43)),IF(V43="Probabilidad",O43,"")),"")</f>
        <v>0.6</v>
      </c>
      <c r="AI43" s="77" t="str">
        <f>IFERROR(IF(OR(AND(AE43="Muy Baja",AG43="Leve"),AND(AE43="Muy Baja",AG43="Menor"),AND(AE43="Baja",AG43="Leve")),"Bajo",IF(OR(AND(AE43="Muy baja",AG43="Moderado"),AND(AE43="Baja",AG43="Menor"),AND(AE43="Baja",AG43="Moderado"),AND(AE43="Media",AG43="Leve"),AND(AE43="Media",AG43="Menor"),AND(AE43="Media",AG43="Moderado"),AND(AE43="Alta",AG43="Leve"),AND(AE43="Alta",AG43="Menor")),"Moderado",IF(OR(AND(AE43="Muy Baja",AG43="Mayor"),AND(AE43="Baja",AG43="Mayor"),AND(AE43="Media",AG43="Mayor"),AND(AE43="Alta",AG43="Moderado"),AND(AE43="Alta",AG43="Mayor"),AND(AE43="Muy Alta",AG43="Leve"),AND(AE43="Muy Alta",AG43="Menor"),AND(AE43="Muy Alta",AG43="Moderado"),AND(AE43="Muy Alta",AG43="Mayor")),"Alto",IF(OR(AND(AE43="Muy Baja",AG43="Catastrófico"),AND(AE43="Baja",AG43="Catastrófico"),AND(AE43="Media",AG43="Catastrófico"),AND(AE43="Alta",AG43="Catastrófico"),AND(AE43="Muy Alta",AG43="Catastrófico")),"Extremo","")))),"")</f>
        <v/>
      </c>
      <c r="AJ43" s="76" t="s">
        <v>176</v>
      </c>
      <c r="AK43" s="75" t="s">
        <v>178</v>
      </c>
      <c r="AL43" s="75" t="s">
        <v>343</v>
      </c>
      <c r="AM43" s="75" t="s">
        <v>178</v>
      </c>
      <c r="AN43" s="75" t="s">
        <v>178</v>
      </c>
    </row>
    <row r="44" spans="1:40" ht="143.25" customHeight="1" x14ac:dyDescent="0.2">
      <c r="A44" s="117"/>
      <c r="B44" s="111"/>
      <c r="C44" s="111"/>
      <c r="D44" s="111"/>
      <c r="E44" s="75"/>
      <c r="F44" s="119"/>
      <c r="G44" s="75"/>
      <c r="H44" s="75"/>
      <c r="I44" s="75"/>
      <c r="J44" s="111"/>
      <c r="K44" s="111"/>
      <c r="L44" s="111"/>
      <c r="M44" s="113"/>
      <c r="N44" s="115"/>
      <c r="O44" s="78"/>
      <c r="P44" s="76"/>
      <c r="Q44" s="77"/>
      <c r="R44" s="78"/>
      <c r="S44" s="77"/>
      <c r="T44" s="84">
        <v>2</v>
      </c>
      <c r="U44" s="81" t="s">
        <v>478</v>
      </c>
      <c r="V44" s="74"/>
      <c r="W44" s="74"/>
      <c r="X44" s="74"/>
      <c r="Y44" s="74"/>
      <c r="Z44" s="74"/>
      <c r="AA44" s="74"/>
      <c r="AB44" s="74"/>
      <c r="AC44" s="75"/>
      <c r="AD44" s="79"/>
      <c r="AE44" s="77"/>
      <c r="AF44" s="78"/>
      <c r="AG44" s="77"/>
      <c r="AH44" s="78"/>
      <c r="AI44" s="77"/>
      <c r="AJ44" s="76"/>
      <c r="AK44" s="75"/>
      <c r="AL44" s="75"/>
      <c r="AM44" s="75"/>
      <c r="AN44" s="75"/>
    </row>
    <row r="45" spans="1:40" ht="143.25" customHeight="1" x14ac:dyDescent="0.2">
      <c r="A45" s="74">
        <v>125</v>
      </c>
      <c r="B45" s="75" t="s">
        <v>156</v>
      </c>
      <c r="C45" s="75" t="s">
        <v>19</v>
      </c>
      <c r="D45" s="75" t="s">
        <v>13</v>
      </c>
      <c r="E45" s="75"/>
      <c r="F45" s="97" t="s">
        <v>114</v>
      </c>
      <c r="G45" s="95" t="s">
        <v>479</v>
      </c>
      <c r="H45" s="75" t="s">
        <v>480</v>
      </c>
      <c r="I45" s="75" t="s">
        <v>481</v>
      </c>
      <c r="J45" s="84" t="s">
        <v>482</v>
      </c>
      <c r="K45" s="74" t="s">
        <v>16</v>
      </c>
      <c r="L45" s="74" t="s">
        <v>28</v>
      </c>
      <c r="M45" s="82">
        <v>24</v>
      </c>
      <c r="N45" s="77" t="str">
        <f t="shared" ref="N45:N55" si="38">IF(M45&lt;=0,"",IF(M45&lt;=2,"Muy Baja",IF(M45&lt;=24,"Baja",IF(M45&lt;=500,"Media",IF(M45&lt;=5000,"Alta","Muy Alta")))))</f>
        <v>Baja</v>
      </c>
      <c r="O45" s="78">
        <f t="shared" ref="O45:O55" si="39">IF(N45="","",IF(N45="Muy Baja",0.2,IF(N45="Baja",0.4,IF(N45="Media",0.6,IF(N45="Alta",0.8,IF(N45="Muy Alta",1,))))))</f>
        <v>0.4</v>
      </c>
      <c r="P45" s="76">
        <v>500</v>
      </c>
      <c r="Q45" s="77" t="str">
        <f t="shared" ref="Q45:Q55" si="40">IF(P45&lt;=10,"Leve",IF(P45&lt;=50,"Menor",IF(P45&lt;=100,"Moderado",IF(P45&lt;=500,"Mayor",IF(P45&gt;500,"Catastrófico")))))</f>
        <v>Mayor</v>
      </c>
      <c r="R45" s="78">
        <f t="shared" ref="R45:R55" si="41">IF(Q45="Leve","20%",IF(Q45="Menor",0.4,IF(Q45="Moderado",0.6,IF(Q45="Mayor",0.8,IF(Q45="Catastrófico","100%")))))</f>
        <v>0.8</v>
      </c>
      <c r="S45" s="77" t="str">
        <f t="shared" ref="S45:S55" si="42">IF(OR(AND(N45="Muy Baja",Q45="Leve"),AND(N45="Muy Baja",Q45="Menor"),AND(N45="Baja",Q45="Leve")),"Bajo",IF(OR(AND(N45="Muy baja",Q45="Moderado"),AND(N45="Baja",Q45="Menor"),AND(N45="Baja",Q45="Moderado"),AND(N45="Media",Q45="Leve"),AND(N45="Media",Q45="Menor"),AND(N45="Media",Q45="Moderado"),AND(N45="Alta",Q45="Leve"),AND(N45="Alta",Q45="Menor")),"Moderado",IF(OR(AND(N45="Muy Baja",Q45="Mayor"),AND(N45="Baja",Q45="Mayor"),AND(N45="Media",Q45="Mayor"),AND(N45="Alta",Q45="Moderado"),AND(N45="Alta",Q45="Mayor"),AND(N45="Muy Alta",Q45="Leve"),AND(N45="Muy Alta",Q45="Menor"),AND(N45="Muy Alta",Q45="Moderado"),AND(N45="Muy Alta",Q45="Mayor")),"Alto",IF(OR(AND(N45="Muy Baja",Q45="Catastrófico"),AND(N45="Baja",Q45="Catastrófico"),AND(N45="Media",Q45="Catastrófico"),AND(N45="Alta",Q45="Catastrófico"),AND(N45="Muy Alta",Q45="Catastrófico")),"Extremo",""))))</f>
        <v>Alto</v>
      </c>
      <c r="T45" s="75">
        <v>1</v>
      </c>
      <c r="U45" s="74" t="s">
        <v>483</v>
      </c>
      <c r="V45" s="74" t="str">
        <f t="shared" ref="V45:V55" si="43">IF(OR(W45="Preventivo",W45="Detectivo"),"Probabilidad",IF(W45="Correctivo","Impacto",""))</f>
        <v>Probabilidad</v>
      </c>
      <c r="W45" s="74" t="s">
        <v>147</v>
      </c>
      <c r="X45" s="74" t="s">
        <v>166</v>
      </c>
      <c r="Y45" s="74" t="str">
        <f>IF(AND(W45="Preventivo",X45="Automático"),"50%",IF(AND(W45="Preventivo",X45="Manual"),"40%",IF(AND(W45="Detectivo",X45="Automático"),"40%",IF(AND(W45="Detectivo",X45="Manual"),"30%",IF(AND(W45="Correctivo",X45="Automático"),"35%",IF(AND(W45="Correctivo",X45="Manual"),"25%",""))))))</f>
        <v>40%</v>
      </c>
      <c r="Z45" s="74" t="s">
        <v>175</v>
      </c>
      <c r="AA45" s="74" t="s">
        <v>185</v>
      </c>
      <c r="AB45" s="81" t="s">
        <v>182</v>
      </c>
      <c r="AC45" s="75"/>
      <c r="AD45" s="79">
        <f t="shared" ref="AD45:AD55" si="44">IFERROR(IF(V45="Probabilidad",(O45-(+O45*Y45)),IF(V45="Impacto",O45,"")),"")</f>
        <v>0.24</v>
      </c>
      <c r="AE45" s="77" t="str">
        <f t="shared" ref="AE45:AE55" si="45">IFERROR(IF(AD45="","",IF(AD45&lt;=0.2,"Muy Baja",IF(AD45&lt;=0.4,"Baja",IF(AD45&lt;=0.6,"Media",IF(AD45&lt;=0.8,"Alta","Muy Alta"))))),"")</f>
        <v>Baja</v>
      </c>
      <c r="AF45" s="78">
        <f t="shared" ref="AF45:AF55" si="46">+AD45</f>
        <v>0.24</v>
      </c>
      <c r="AG45" s="77" t="str">
        <f t="shared" ref="AG45:AG55" si="47">IFERROR(IF(AH45="","",IF(AH45&lt;=0.2,"Leve",IF(AH45&lt;=0.4,"Menor",IF(AH45&lt;=0.6,"Moderado",IF(AH45&lt;=0.8,"Mayor","Catastrófico"))))),"")</f>
        <v>Menor</v>
      </c>
      <c r="AH45" s="78">
        <f t="shared" ref="AH45:AH55" si="48">IFERROR(IF(V45="Impacto",(R45-(+R45*Y45)),IF(V45="Probabilidad",O45,"")),"")</f>
        <v>0.4</v>
      </c>
      <c r="AI45" s="77" t="str">
        <f t="shared" ref="AI45:AI55" si="49">IFERROR(IF(OR(AND(AE45="Muy Baja",AG45="Leve"),AND(AE45="Muy Baja",AG45="Menor"),AND(AE45="Baja",AG45="Leve")),"Bajo",IF(OR(AND(AE45="Muy baja",AG45="Moderado"),AND(AE45="Baja",AG45="Menor"),AND(AE45="Baja",AG45="Moderado"),AND(AE45="Media",AG45="Leve"),AND(AE45="Media",AG45="Menor"),AND(AE45="Media",AG45="Moderado"),AND(AE45="Alta",AG45="Leve"),AND(AE45="Alta",AG45="Menor")),"Moderado",IF(OR(AND(AE45="Muy Baja",AG45="Mayor"),AND(AE45="Baja",AG45="Mayor"),AND(AE45="Media",AG45="Mayor"),AND(AE45="Alta",AG45="Moderado"),AND(AE45="Alta",AG45="Mayor"),AND(AE45="Muy Alta",AG45="Leve"),AND(AE45="Muy Alta",AG45="Menor"),AND(AE45="Muy Alta",AG45="Moderado"),AND(AE45="Muy Alta",AG45="Mayor")),"Alto",IF(OR(AND(AE45="Muy Baja",AG45="Catastrófico"),AND(AE45="Baja",AG45="Catastrófico"),AND(AE45="Media",AG45="Catastrófico"),AND(AE45="Alta",AG45="Catastrófico"),AND(AE45="Muy Alta",AG45="Catastrófico")),"Extremo","")))),"")</f>
        <v>Moderado</v>
      </c>
      <c r="AJ45" s="76" t="s">
        <v>179</v>
      </c>
      <c r="AK45" s="75"/>
      <c r="AL45" s="75"/>
      <c r="AM45" s="75"/>
      <c r="AN45" s="75"/>
    </row>
    <row r="46" spans="1:40" ht="54" customHeight="1" x14ac:dyDescent="0.2">
      <c r="A46" s="75">
        <v>126</v>
      </c>
      <c r="B46" s="74" t="s">
        <v>86</v>
      </c>
      <c r="C46" s="74" t="s">
        <v>88</v>
      </c>
      <c r="D46" s="74" t="s">
        <v>194</v>
      </c>
      <c r="E46" s="75"/>
      <c r="F46" s="97" t="s">
        <v>114</v>
      </c>
      <c r="G46" s="75" t="s">
        <v>231</v>
      </c>
      <c r="H46" s="74" t="s">
        <v>484</v>
      </c>
      <c r="I46" s="75" t="s">
        <v>485</v>
      </c>
      <c r="J46" s="74" t="s">
        <v>486</v>
      </c>
      <c r="K46" s="74" t="s">
        <v>16</v>
      </c>
      <c r="L46" s="74" t="s">
        <v>28</v>
      </c>
      <c r="M46" s="76">
        <v>5001</v>
      </c>
      <c r="N46" s="77" t="str">
        <f t="shared" si="38"/>
        <v>Muy Alta</v>
      </c>
      <c r="O46" s="78">
        <f t="shared" si="39"/>
        <v>1</v>
      </c>
      <c r="P46" s="76">
        <v>501</v>
      </c>
      <c r="Q46" s="77" t="str">
        <f t="shared" si="40"/>
        <v>Catastrófico</v>
      </c>
      <c r="R46" s="78" t="str">
        <f t="shared" si="41"/>
        <v>100%</v>
      </c>
      <c r="S46" s="77" t="str">
        <f t="shared" si="42"/>
        <v>Extremo</v>
      </c>
      <c r="T46" s="74">
        <v>1</v>
      </c>
      <c r="U46" s="75" t="s">
        <v>487</v>
      </c>
      <c r="V46" s="74" t="str">
        <f t="shared" si="43"/>
        <v>Probabilidad</v>
      </c>
      <c r="W46" s="74" t="s">
        <v>147</v>
      </c>
      <c r="X46" s="74" t="s">
        <v>166</v>
      </c>
      <c r="Y46" s="74" t="str">
        <f t="shared" ref="Y46:Y55" si="50">IF(AND(W46="Inexistente",X46="Sin"),"0%",IF(AND(W46="Preventivo",X46="Automático"),"50%",IF(AND(W46="Preventivo",X46="Manual"),"40%",IF(AND(W46="Detectivo",X46="Automático"),"40%",IF(AND(W46="Detectivo",X46="Manual"),"30%",IF(AND(W46="Correctivo",X46="Automático"),"35%",IF(AND(W46="Correctivo",X46="Manual"),"25%","")))))))</f>
        <v>40%</v>
      </c>
      <c r="Z46" s="74" t="s">
        <v>173</v>
      </c>
      <c r="AA46" s="74" t="s">
        <v>185</v>
      </c>
      <c r="AB46" s="74" t="s">
        <v>180</v>
      </c>
      <c r="AC46" s="74" t="s">
        <v>488</v>
      </c>
      <c r="AD46" s="79">
        <f t="shared" si="44"/>
        <v>0.6</v>
      </c>
      <c r="AE46" s="77" t="str">
        <f t="shared" si="45"/>
        <v>Media</v>
      </c>
      <c r="AF46" s="78">
        <f t="shared" si="46"/>
        <v>0.6</v>
      </c>
      <c r="AG46" s="77" t="str">
        <f t="shared" si="47"/>
        <v>Catastrófico</v>
      </c>
      <c r="AH46" s="78">
        <f t="shared" si="48"/>
        <v>1</v>
      </c>
      <c r="AI46" s="77" t="str">
        <f t="shared" si="49"/>
        <v>Extremo</v>
      </c>
      <c r="AJ46" s="76" t="s">
        <v>179</v>
      </c>
      <c r="AK46" s="74" t="s">
        <v>489</v>
      </c>
      <c r="AL46" s="74" t="s">
        <v>232</v>
      </c>
      <c r="AM46" s="74" t="s">
        <v>233</v>
      </c>
      <c r="AN46" s="74" t="s">
        <v>167</v>
      </c>
    </row>
    <row r="47" spans="1:40" ht="54" customHeight="1" x14ac:dyDescent="0.2">
      <c r="A47" s="75">
        <v>127</v>
      </c>
      <c r="B47" s="74" t="s">
        <v>159</v>
      </c>
      <c r="C47" s="74" t="s">
        <v>96</v>
      </c>
      <c r="D47" s="74" t="s">
        <v>9</v>
      </c>
      <c r="E47" s="75" t="s">
        <v>298</v>
      </c>
      <c r="F47" s="97" t="s">
        <v>114</v>
      </c>
      <c r="G47" s="75" t="s">
        <v>299</v>
      </c>
      <c r="H47" s="75" t="s">
        <v>490</v>
      </c>
      <c r="I47" s="75" t="s">
        <v>491</v>
      </c>
      <c r="J47" s="75" t="s">
        <v>492</v>
      </c>
      <c r="K47" s="75" t="s">
        <v>16</v>
      </c>
      <c r="L47" s="74" t="s">
        <v>28</v>
      </c>
      <c r="M47" s="76">
        <v>500</v>
      </c>
      <c r="N47" s="77" t="str">
        <f t="shared" si="38"/>
        <v>Media</v>
      </c>
      <c r="O47" s="78">
        <f t="shared" si="39"/>
        <v>0.6</v>
      </c>
      <c r="P47" s="76">
        <v>10</v>
      </c>
      <c r="Q47" s="77" t="str">
        <f t="shared" si="40"/>
        <v>Leve</v>
      </c>
      <c r="R47" s="78" t="str">
        <f t="shared" si="41"/>
        <v>20%</v>
      </c>
      <c r="S47" s="77" t="str">
        <f t="shared" si="42"/>
        <v>Moderado</v>
      </c>
      <c r="T47" s="74">
        <v>1</v>
      </c>
      <c r="U47" s="80" t="s">
        <v>493</v>
      </c>
      <c r="V47" s="74" t="str">
        <f t="shared" si="43"/>
        <v>Probabilidad</v>
      </c>
      <c r="W47" s="74" t="s">
        <v>147</v>
      </c>
      <c r="X47" s="74" t="s">
        <v>166</v>
      </c>
      <c r="Y47" s="74" t="str">
        <f t="shared" si="50"/>
        <v>40%</v>
      </c>
      <c r="Z47" s="74" t="s">
        <v>173</v>
      </c>
      <c r="AA47" s="74" t="s">
        <v>185</v>
      </c>
      <c r="AB47" s="74" t="s">
        <v>180</v>
      </c>
      <c r="AC47" s="74" t="s">
        <v>494</v>
      </c>
      <c r="AD47" s="79">
        <f t="shared" si="44"/>
        <v>0.36</v>
      </c>
      <c r="AE47" s="77" t="str">
        <f t="shared" si="45"/>
        <v>Baja</v>
      </c>
      <c r="AF47" s="78">
        <f t="shared" si="46"/>
        <v>0.36</v>
      </c>
      <c r="AG47" s="77" t="str">
        <f t="shared" si="47"/>
        <v>Moderado</v>
      </c>
      <c r="AH47" s="78">
        <f t="shared" si="48"/>
        <v>0.6</v>
      </c>
      <c r="AI47" s="77" t="str">
        <f t="shared" si="49"/>
        <v>Moderado</v>
      </c>
      <c r="AJ47" s="76" t="s">
        <v>304</v>
      </c>
      <c r="AK47" s="74"/>
      <c r="AL47" s="74"/>
      <c r="AM47" s="74"/>
      <c r="AN47" s="74"/>
    </row>
    <row r="48" spans="1:40" ht="54" customHeight="1" x14ac:dyDescent="0.2">
      <c r="A48" s="74">
        <v>128</v>
      </c>
      <c r="B48" s="74" t="s">
        <v>159</v>
      </c>
      <c r="C48" s="74" t="s">
        <v>96</v>
      </c>
      <c r="D48" s="74" t="s">
        <v>9</v>
      </c>
      <c r="E48" s="75" t="s">
        <v>298</v>
      </c>
      <c r="F48" s="97" t="s">
        <v>114</v>
      </c>
      <c r="G48" s="75" t="s">
        <v>248</v>
      </c>
      <c r="H48" s="75" t="s">
        <v>495</v>
      </c>
      <c r="I48" s="75" t="s">
        <v>496</v>
      </c>
      <c r="J48" s="75" t="s">
        <v>497</v>
      </c>
      <c r="K48" s="74" t="s">
        <v>16</v>
      </c>
      <c r="L48" s="74" t="s">
        <v>28</v>
      </c>
      <c r="M48" s="76">
        <v>500</v>
      </c>
      <c r="N48" s="77" t="str">
        <f t="shared" si="38"/>
        <v>Media</v>
      </c>
      <c r="O48" s="78">
        <f t="shared" si="39"/>
        <v>0.6</v>
      </c>
      <c r="P48" s="76">
        <v>10</v>
      </c>
      <c r="Q48" s="77" t="str">
        <f t="shared" si="40"/>
        <v>Leve</v>
      </c>
      <c r="R48" s="78" t="str">
        <f t="shared" si="41"/>
        <v>20%</v>
      </c>
      <c r="S48" s="77" t="str">
        <f t="shared" si="42"/>
        <v>Moderado</v>
      </c>
      <c r="T48" s="74">
        <v>1</v>
      </c>
      <c r="U48" s="80" t="s">
        <v>498</v>
      </c>
      <c r="V48" s="74" t="str">
        <f t="shared" si="43"/>
        <v>Probabilidad</v>
      </c>
      <c r="W48" s="74" t="s">
        <v>147</v>
      </c>
      <c r="X48" s="74" t="s">
        <v>166</v>
      </c>
      <c r="Y48" s="74" t="str">
        <f t="shared" si="50"/>
        <v>40%</v>
      </c>
      <c r="Z48" s="74" t="s">
        <v>173</v>
      </c>
      <c r="AA48" s="74" t="s">
        <v>185</v>
      </c>
      <c r="AB48" s="74" t="s">
        <v>180</v>
      </c>
      <c r="AC48" s="74" t="s">
        <v>499</v>
      </c>
      <c r="AD48" s="79">
        <f t="shared" si="44"/>
        <v>0.36</v>
      </c>
      <c r="AE48" s="77" t="str">
        <f t="shared" si="45"/>
        <v>Baja</v>
      </c>
      <c r="AF48" s="78">
        <f t="shared" si="46"/>
        <v>0.36</v>
      </c>
      <c r="AG48" s="77" t="str">
        <f t="shared" si="47"/>
        <v>Moderado</v>
      </c>
      <c r="AH48" s="78">
        <f t="shared" si="48"/>
        <v>0.6</v>
      </c>
      <c r="AI48" s="77" t="str">
        <f t="shared" si="49"/>
        <v>Moderado</v>
      </c>
      <c r="AJ48" s="76" t="s">
        <v>304</v>
      </c>
      <c r="AK48" s="74" t="s">
        <v>300</v>
      </c>
      <c r="AL48" s="74" t="s">
        <v>301</v>
      </c>
      <c r="AM48" s="74" t="s">
        <v>302</v>
      </c>
      <c r="AN48" s="74" t="s">
        <v>303</v>
      </c>
    </row>
    <row r="49" spans="1:40" ht="54" customHeight="1" x14ac:dyDescent="0.2">
      <c r="A49" s="75">
        <v>129</v>
      </c>
      <c r="B49" s="74" t="s">
        <v>146</v>
      </c>
      <c r="C49" s="74" t="s">
        <v>19</v>
      </c>
      <c r="D49" s="74" t="s">
        <v>13</v>
      </c>
      <c r="E49" s="74"/>
      <c r="F49" s="97" t="s">
        <v>114</v>
      </c>
      <c r="G49" s="74" t="s">
        <v>500</v>
      </c>
      <c r="H49" s="74" t="s">
        <v>501</v>
      </c>
      <c r="I49" s="65" t="s">
        <v>502</v>
      </c>
      <c r="J49" s="74" t="str">
        <f t="shared" ref="J49:J55" si="51">CONCATENATE(G49," ",H49," ",I49)</f>
        <v>Posibilidad de afectación económica y reputacional por ofrecer o recibir soborno para no llevar a cabo protocolo de cepo debido a obtener un beneficio privado</v>
      </c>
      <c r="K49" s="85" t="s">
        <v>16</v>
      </c>
      <c r="L49" s="74" t="s">
        <v>28</v>
      </c>
      <c r="M49" s="86">
        <v>2</v>
      </c>
      <c r="N49" s="77" t="str">
        <f t="shared" si="38"/>
        <v>Muy Baja</v>
      </c>
      <c r="O49" s="78">
        <f t="shared" si="39"/>
        <v>0.2</v>
      </c>
      <c r="P49" s="86">
        <v>100</v>
      </c>
      <c r="Q49" s="77" t="str">
        <f t="shared" si="40"/>
        <v>Moderado</v>
      </c>
      <c r="R49" s="78">
        <f t="shared" si="41"/>
        <v>0.6</v>
      </c>
      <c r="S49" s="77" t="str">
        <f t="shared" si="42"/>
        <v>Moderado</v>
      </c>
      <c r="T49" s="74">
        <v>1</v>
      </c>
      <c r="U49" s="74" t="s">
        <v>503</v>
      </c>
      <c r="V49" s="74" t="str">
        <f t="shared" si="43"/>
        <v>Probabilidad</v>
      </c>
      <c r="W49" s="91" t="s">
        <v>151</v>
      </c>
      <c r="X49" s="74" t="s">
        <v>166</v>
      </c>
      <c r="Y49" s="74" t="str">
        <f t="shared" si="50"/>
        <v>30%</v>
      </c>
      <c r="Z49" s="74" t="s">
        <v>173</v>
      </c>
      <c r="AA49" s="74" t="s">
        <v>187</v>
      </c>
      <c r="AB49" s="74" t="s">
        <v>182</v>
      </c>
      <c r="AC49" s="74"/>
      <c r="AD49" s="87">
        <f t="shared" si="44"/>
        <v>0.14000000000000001</v>
      </c>
      <c r="AE49" s="77" t="str">
        <f t="shared" si="45"/>
        <v>Muy Baja</v>
      </c>
      <c r="AF49" s="88">
        <f t="shared" si="46"/>
        <v>0.14000000000000001</v>
      </c>
      <c r="AG49" s="77" t="str">
        <f t="shared" si="47"/>
        <v>Leve</v>
      </c>
      <c r="AH49" s="88">
        <f t="shared" si="48"/>
        <v>0.2</v>
      </c>
      <c r="AI49" s="77" t="str">
        <f t="shared" si="49"/>
        <v>Bajo</v>
      </c>
      <c r="AJ49" s="76" t="s">
        <v>179</v>
      </c>
      <c r="AK49" s="74" t="s">
        <v>504</v>
      </c>
      <c r="AL49" s="74" t="s">
        <v>505</v>
      </c>
      <c r="AM49" s="74" t="s">
        <v>506</v>
      </c>
      <c r="AN49" s="74" t="s">
        <v>507</v>
      </c>
    </row>
    <row r="50" spans="1:40" ht="54" customHeight="1" x14ac:dyDescent="0.2">
      <c r="A50" s="74">
        <v>130</v>
      </c>
      <c r="B50" s="74" t="s">
        <v>146</v>
      </c>
      <c r="C50" s="74" t="s">
        <v>19</v>
      </c>
      <c r="D50" s="74" t="s">
        <v>13</v>
      </c>
      <c r="E50" s="74"/>
      <c r="F50" s="97" t="s">
        <v>114</v>
      </c>
      <c r="G50" s="74" t="s">
        <v>500</v>
      </c>
      <c r="H50" s="74" t="s">
        <v>508</v>
      </c>
      <c r="I50" s="65" t="s">
        <v>502</v>
      </c>
      <c r="J50" s="74" t="str">
        <f t="shared" si="51"/>
        <v>Posibilidad de afectación económica y reputacional por ofrecer o recibir soborno para omitir protocolos operitivos debido a obtener un beneficio privado</v>
      </c>
      <c r="K50" s="85" t="s">
        <v>16</v>
      </c>
      <c r="L50" s="74" t="s">
        <v>28</v>
      </c>
      <c r="M50" s="86">
        <v>2</v>
      </c>
      <c r="N50" s="77" t="str">
        <f t="shared" si="38"/>
        <v>Muy Baja</v>
      </c>
      <c r="O50" s="78">
        <f t="shared" si="39"/>
        <v>0.2</v>
      </c>
      <c r="P50" s="86">
        <v>100</v>
      </c>
      <c r="Q50" s="77" t="str">
        <f t="shared" si="40"/>
        <v>Moderado</v>
      </c>
      <c r="R50" s="78">
        <f t="shared" si="41"/>
        <v>0.6</v>
      </c>
      <c r="S50" s="77" t="str">
        <f t="shared" si="42"/>
        <v>Moderado</v>
      </c>
      <c r="T50" s="74">
        <v>1</v>
      </c>
      <c r="U50" s="74" t="s">
        <v>503</v>
      </c>
      <c r="V50" s="74" t="str">
        <f t="shared" si="43"/>
        <v>Probabilidad</v>
      </c>
      <c r="W50" s="91" t="s">
        <v>151</v>
      </c>
      <c r="X50" s="74" t="s">
        <v>166</v>
      </c>
      <c r="Y50" s="74" t="str">
        <f t="shared" si="50"/>
        <v>30%</v>
      </c>
      <c r="Z50" s="74" t="s">
        <v>173</v>
      </c>
      <c r="AA50" s="74" t="s">
        <v>187</v>
      </c>
      <c r="AB50" s="74" t="s">
        <v>182</v>
      </c>
      <c r="AC50" s="74"/>
      <c r="AD50" s="87">
        <f t="shared" si="44"/>
        <v>0.14000000000000001</v>
      </c>
      <c r="AE50" s="77" t="str">
        <f t="shared" si="45"/>
        <v>Muy Baja</v>
      </c>
      <c r="AF50" s="88">
        <f t="shared" si="46"/>
        <v>0.14000000000000001</v>
      </c>
      <c r="AG50" s="77" t="str">
        <f t="shared" si="47"/>
        <v>Leve</v>
      </c>
      <c r="AH50" s="88">
        <f t="shared" si="48"/>
        <v>0.2</v>
      </c>
      <c r="AI50" s="77" t="str">
        <f t="shared" si="49"/>
        <v>Bajo</v>
      </c>
      <c r="AJ50" s="76" t="s">
        <v>179</v>
      </c>
      <c r="AK50" s="74" t="s">
        <v>504</v>
      </c>
      <c r="AL50" s="74" t="s">
        <v>505</v>
      </c>
      <c r="AM50" s="74" t="s">
        <v>506</v>
      </c>
      <c r="AN50" s="74" t="s">
        <v>507</v>
      </c>
    </row>
    <row r="51" spans="1:40" ht="54" customHeight="1" x14ac:dyDescent="0.2">
      <c r="A51" s="75">
        <v>131</v>
      </c>
      <c r="B51" s="74" t="s">
        <v>146</v>
      </c>
      <c r="C51" s="74" t="s">
        <v>19</v>
      </c>
      <c r="D51" s="74" t="s">
        <v>13</v>
      </c>
      <c r="E51" s="74"/>
      <c r="F51" s="97" t="s">
        <v>114</v>
      </c>
      <c r="G51" s="74" t="s">
        <v>500</v>
      </c>
      <c r="H51" s="74" t="s">
        <v>509</v>
      </c>
      <c r="I51" s="65" t="s">
        <v>502</v>
      </c>
      <c r="J51" s="74" t="str">
        <f t="shared" si="51"/>
        <v>Posibilidad de afectación económica y reputacional por recibir soborno para para aceptar Facturas de los proveedores sin soportes debido a obtener un beneficio privado</v>
      </c>
      <c r="K51" s="85" t="s">
        <v>16</v>
      </c>
      <c r="L51" s="74" t="s">
        <v>28</v>
      </c>
      <c r="M51" s="86">
        <v>2</v>
      </c>
      <c r="N51" s="77" t="str">
        <f t="shared" si="38"/>
        <v>Muy Baja</v>
      </c>
      <c r="O51" s="78">
        <f t="shared" si="39"/>
        <v>0.2</v>
      </c>
      <c r="P51" s="86">
        <v>100</v>
      </c>
      <c r="Q51" s="77" t="str">
        <f t="shared" si="40"/>
        <v>Moderado</v>
      </c>
      <c r="R51" s="78">
        <f t="shared" si="41"/>
        <v>0.6</v>
      </c>
      <c r="S51" s="77" t="str">
        <f t="shared" si="42"/>
        <v>Moderado</v>
      </c>
      <c r="T51" s="74">
        <v>1</v>
      </c>
      <c r="U51" s="74" t="s">
        <v>510</v>
      </c>
      <c r="V51" s="74" t="str">
        <f t="shared" si="43"/>
        <v>Probabilidad</v>
      </c>
      <c r="W51" s="91" t="s">
        <v>151</v>
      </c>
      <c r="X51" s="74" t="s">
        <v>166</v>
      </c>
      <c r="Y51" s="74" t="str">
        <f t="shared" si="50"/>
        <v>30%</v>
      </c>
      <c r="Z51" s="74" t="s">
        <v>173</v>
      </c>
      <c r="AA51" s="74" t="s">
        <v>187</v>
      </c>
      <c r="AB51" s="74" t="s">
        <v>182</v>
      </c>
      <c r="AC51" s="74"/>
      <c r="AD51" s="87">
        <f t="shared" si="44"/>
        <v>0.14000000000000001</v>
      </c>
      <c r="AE51" s="77" t="str">
        <f t="shared" si="45"/>
        <v>Muy Baja</v>
      </c>
      <c r="AF51" s="88">
        <f t="shared" si="46"/>
        <v>0.14000000000000001</v>
      </c>
      <c r="AG51" s="77" t="str">
        <f t="shared" si="47"/>
        <v>Leve</v>
      </c>
      <c r="AH51" s="88">
        <f t="shared" si="48"/>
        <v>0.2</v>
      </c>
      <c r="AI51" s="77" t="str">
        <f t="shared" si="49"/>
        <v>Bajo</v>
      </c>
      <c r="AJ51" s="76" t="s">
        <v>179</v>
      </c>
      <c r="AK51" s="74" t="s">
        <v>178</v>
      </c>
      <c r="AL51" s="74" t="s">
        <v>178</v>
      </c>
      <c r="AM51" s="74" t="s">
        <v>178</v>
      </c>
      <c r="AN51" s="74" t="s">
        <v>178</v>
      </c>
    </row>
    <row r="52" spans="1:40" ht="54" customHeight="1" x14ac:dyDescent="0.2">
      <c r="A52" s="74">
        <v>132</v>
      </c>
      <c r="B52" s="74" t="s">
        <v>146</v>
      </c>
      <c r="C52" s="74" t="s">
        <v>19</v>
      </c>
      <c r="D52" s="74" t="s">
        <v>13</v>
      </c>
      <c r="E52" s="74"/>
      <c r="F52" s="97" t="s">
        <v>114</v>
      </c>
      <c r="G52" s="74" t="s">
        <v>500</v>
      </c>
      <c r="H52" s="74" t="s">
        <v>511</v>
      </c>
      <c r="I52" s="65" t="s">
        <v>502</v>
      </c>
      <c r="J52" s="74" t="str">
        <f t="shared" si="51"/>
        <v>Posibilidad de afectación económica y reputacional por recibir soborno para entregar Información confidencial, de parqueo y/o de la plataforma de seguimiento de parqueo  debido a obtener un beneficio privado</v>
      </c>
      <c r="K52" s="85" t="s">
        <v>16</v>
      </c>
      <c r="L52" s="74" t="s">
        <v>28</v>
      </c>
      <c r="M52" s="86">
        <v>2</v>
      </c>
      <c r="N52" s="77" t="str">
        <f t="shared" si="38"/>
        <v>Muy Baja</v>
      </c>
      <c r="O52" s="78">
        <f t="shared" si="39"/>
        <v>0.2</v>
      </c>
      <c r="P52" s="86">
        <v>100</v>
      </c>
      <c r="Q52" s="77" t="str">
        <f t="shared" si="40"/>
        <v>Moderado</v>
      </c>
      <c r="R52" s="78">
        <f t="shared" si="41"/>
        <v>0.6</v>
      </c>
      <c r="S52" s="77" t="str">
        <f t="shared" si="42"/>
        <v>Moderado</v>
      </c>
      <c r="T52" s="74">
        <v>1</v>
      </c>
      <c r="U52" s="74" t="s">
        <v>512</v>
      </c>
      <c r="V52" s="74" t="str">
        <f t="shared" si="43"/>
        <v>Probabilidad</v>
      </c>
      <c r="W52" s="91" t="s">
        <v>151</v>
      </c>
      <c r="X52" s="74" t="s">
        <v>166</v>
      </c>
      <c r="Y52" s="74" t="str">
        <f t="shared" si="50"/>
        <v>30%</v>
      </c>
      <c r="Z52" s="74" t="s">
        <v>173</v>
      </c>
      <c r="AA52" s="74" t="s">
        <v>187</v>
      </c>
      <c r="AB52" s="74" t="s">
        <v>182</v>
      </c>
      <c r="AC52" s="74"/>
      <c r="AD52" s="87">
        <f t="shared" si="44"/>
        <v>0.14000000000000001</v>
      </c>
      <c r="AE52" s="77" t="str">
        <f t="shared" si="45"/>
        <v>Muy Baja</v>
      </c>
      <c r="AF52" s="88">
        <f t="shared" si="46"/>
        <v>0.14000000000000001</v>
      </c>
      <c r="AG52" s="77" t="str">
        <f t="shared" si="47"/>
        <v>Leve</v>
      </c>
      <c r="AH52" s="88">
        <f t="shared" si="48"/>
        <v>0.2</v>
      </c>
      <c r="AI52" s="77" t="str">
        <f t="shared" si="49"/>
        <v>Bajo</v>
      </c>
      <c r="AJ52" s="76" t="s">
        <v>179</v>
      </c>
      <c r="AK52" s="74" t="s">
        <v>178</v>
      </c>
      <c r="AL52" s="74" t="s">
        <v>178</v>
      </c>
      <c r="AM52" s="74" t="s">
        <v>178</v>
      </c>
      <c r="AN52" s="74" t="s">
        <v>178</v>
      </c>
    </row>
    <row r="53" spans="1:40" ht="54" customHeight="1" x14ac:dyDescent="0.2">
      <c r="A53" s="75">
        <v>133</v>
      </c>
      <c r="B53" s="74" t="s">
        <v>146</v>
      </c>
      <c r="C53" s="74" t="s">
        <v>19</v>
      </c>
      <c r="D53" s="74" t="s">
        <v>13</v>
      </c>
      <c r="E53" s="74"/>
      <c r="F53" s="97" t="s">
        <v>114</v>
      </c>
      <c r="G53" s="74" t="s">
        <v>500</v>
      </c>
      <c r="H53" s="74" t="s">
        <v>513</v>
      </c>
      <c r="I53" s="65" t="s">
        <v>502</v>
      </c>
      <c r="J53" s="74" t="str">
        <f t="shared" si="51"/>
        <v>Posibilidad de afectación económica y reputacional por recibir soborno para informar un robo, sin existir, en las zonas de parqueo debido a obtener un beneficio privado</v>
      </c>
      <c r="K53" s="85" t="s">
        <v>16</v>
      </c>
      <c r="L53" s="74" t="s">
        <v>28</v>
      </c>
      <c r="M53" s="86">
        <v>2</v>
      </c>
      <c r="N53" s="77" t="str">
        <f t="shared" si="38"/>
        <v>Muy Baja</v>
      </c>
      <c r="O53" s="78">
        <f t="shared" si="39"/>
        <v>0.2</v>
      </c>
      <c r="P53" s="86">
        <v>100</v>
      </c>
      <c r="Q53" s="77" t="str">
        <f t="shared" si="40"/>
        <v>Moderado</v>
      </c>
      <c r="R53" s="78">
        <f t="shared" si="41"/>
        <v>0.6</v>
      </c>
      <c r="S53" s="77" t="str">
        <f t="shared" si="42"/>
        <v>Moderado</v>
      </c>
      <c r="T53" s="74">
        <v>1</v>
      </c>
      <c r="U53" s="74" t="s">
        <v>514</v>
      </c>
      <c r="V53" s="74" t="str">
        <f t="shared" si="43"/>
        <v>Probabilidad</v>
      </c>
      <c r="W53" s="91" t="s">
        <v>151</v>
      </c>
      <c r="X53" s="74" t="s">
        <v>166</v>
      </c>
      <c r="Y53" s="74" t="str">
        <f t="shared" si="50"/>
        <v>30%</v>
      </c>
      <c r="Z53" s="74" t="s">
        <v>173</v>
      </c>
      <c r="AA53" s="74" t="s">
        <v>187</v>
      </c>
      <c r="AB53" s="74" t="s">
        <v>182</v>
      </c>
      <c r="AC53" s="74"/>
      <c r="AD53" s="87">
        <f t="shared" si="44"/>
        <v>0.14000000000000001</v>
      </c>
      <c r="AE53" s="77" t="str">
        <f t="shared" si="45"/>
        <v>Muy Baja</v>
      </c>
      <c r="AF53" s="88">
        <f t="shared" si="46"/>
        <v>0.14000000000000001</v>
      </c>
      <c r="AG53" s="77" t="str">
        <f t="shared" si="47"/>
        <v>Leve</v>
      </c>
      <c r="AH53" s="88">
        <f t="shared" si="48"/>
        <v>0.2</v>
      </c>
      <c r="AI53" s="77" t="str">
        <f t="shared" si="49"/>
        <v>Bajo</v>
      </c>
      <c r="AJ53" s="76" t="s">
        <v>179</v>
      </c>
      <c r="AK53" s="74" t="s">
        <v>504</v>
      </c>
      <c r="AL53" s="74" t="s">
        <v>505</v>
      </c>
      <c r="AM53" s="74" t="s">
        <v>506</v>
      </c>
      <c r="AN53" s="74" t="s">
        <v>507</v>
      </c>
    </row>
    <row r="54" spans="1:40" ht="54" customHeight="1" x14ac:dyDescent="0.2">
      <c r="A54" s="74">
        <v>134</v>
      </c>
      <c r="B54" s="74" t="s">
        <v>146</v>
      </c>
      <c r="C54" s="74" t="s">
        <v>19</v>
      </c>
      <c r="D54" s="74" t="s">
        <v>13</v>
      </c>
      <c r="E54" s="74"/>
      <c r="F54" s="97" t="s">
        <v>114</v>
      </c>
      <c r="G54" s="74" t="s">
        <v>500</v>
      </c>
      <c r="H54" s="74" t="s">
        <v>515</v>
      </c>
      <c r="I54" s="65" t="s">
        <v>502</v>
      </c>
      <c r="J54" s="74" t="str">
        <f t="shared" si="51"/>
        <v>Posibilidad de afectación económica y reputacional por recibir soborno para alterar el procedimiento, facilitador debido a obtener un beneficio privado</v>
      </c>
      <c r="K54" s="85" t="s">
        <v>16</v>
      </c>
      <c r="L54" s="74" t="s">
        <v>28</v>
      </c>
      <c r="M54" s="86">
        <v>2</v>
      </c>
      <c r="N54" s="77" t="str">
        <f t="shared" si="38"/>
        <v>Muy Baja</v>
      </c>
      <c r="O54" s="78">
        <f t="shared" si="39"/>
        <v>0.2</v>
      </c>
      <c r="P54" s="86">
        <v>100</v>
      </c>
      <c r="Q54" s="77" t="str">
        <f t="shared" si="40"/>
        <v>Moderado</v>
      </c>
      <c r="R54" s="78">
        <f t="shared" si="41"/>
        <v>0.6</v>
      </c>
      <c r="S54" s="77" t="str">
        <f t="shared" si="42"/>
        <v>Moderado</v>
      </c>
      <c r="T54" s="74">
        <v>1</v>
      </c>
      <c r="U54" s="74" t="s">
        <v>516</v>
      </c>
      <c r="V54" s="74" t="str">
        <f t="shared" si="43"/>
        <v>Probabilidad</v>
      </c>
      <c r="W54" s="91" t="s">
        <v>151</v>
      </c>
      <c r="X54" s="74" t="s">
        <v>166</v>
      </c>
      <c r="Y54" s="74" t="str">
        <f t="shared" si="50"/>
        <v>30%</v>
      </c>
      <c r="Z54" s="74" t="s">
        <v>173</v>
      </c>
      <c r="AA54" s="74" t="s">
        <v>187</v>
      </c>
      <c r="AB54" s="74" t="s">
        <v>182</v>
      </c>
      <c r="AC54" s="74"/>
      <c r="AD54" s="87">
        <f t="shared" si="44"/>
        <v>0.14000000000000001</v>
      </c>
      <c r="AE54" s="77" t="str">
        <f t="shared" si="45"/>
        <v>Muy Baja</v>
      </c>
      <c r="AF54" s="88">
        <f t="shared" si="46"/>
        <v>0.14000000000000001</v>
      </c>
      <c r="AG54" s="77" t="str">
        <f t="shared" si="47"/>
        <v>Leve</v>
      </c>
      <c r="AH54" s="88">
        <f t="shared" si="48"/>
        <v>0.2</v>
      </c>
      <c r="AI54" s="77" t="str">
        <f t="shared" si="49"/>
        <v>Bajo</v>
      </c>
      <c r="AJ54" s="76" t="s">
        <v>179</v>
      </c>
      <c r="AK54" s="74" t="s">
        <v>504</v>
      </c>
      <c r="AL54" s="74" t="s">
        <v>505</v>
      </c>
      <c r="AM54" s="74" t="s">
        <v>506</v>
      </c>
      <c r="AN54" s="74"/>
    </row>
    <row r="55" spans="1:40" ht="54" customHeight="1" x14ac:dyDescent="0.2">
      <c r="A55" s="75">
        <v>135</v>
      </c>
      <c r="B55" s="74" t="s">
        <v>146</v>
      </c>
      <c r="C55" s="74" t="s">
        <v>19</v>
      </c>
      <c r="D55" s="74" t="s">
        <v>13</v>
      </c>
      <c r="E55" s="74"/>
      <c r="F55" s="97" t="s">
        <v>114</v>
      </c>
      <c r="G55" s="74" t="s">
        <v>500</v>
      </c>
      <c r="H55" s="74" t="s">
        <v>517</v>
      </c>
      <c r="I55" s="65" t="s">
        <v>502</v>
      </c>
      <c r="J55" s="74" t="str">
        <f t="shared" si="51"/>
        <v>Posibilidad de afectación económica y reputacional por recibir soborno Alterar la aplicación de seguimiento de parqueo debido a obtener un beneficio privado</v>
      </c>
      <c r="K55" s="85" t="s">
        <v>16</v>
      </c>
      <c r="L55" s="74" t="s">
        <v>28</v>
      </c>
      <c r="M55" s="86">
        <v>2</v>
      </c>
      <c r="N55" s="77" t="str">
        <f t="shared" si="38"/>
        <v>Muy Baja</v>
      </c>
      <c r="O55" s="78">
        <f t="shared" si="39"/>
        <v>0.2</v>
      </c>
      <c r="P55" s="86">
        <v>100</v>
      </c>
      <c r="Q55" s="77" t="str">
        <f t="shared" si="40"/>
        <v>Moderado</v>
      </c>
      <c r="R55" s="78">
        <f t="shared" si="41"/>
        <v>0.6</v>
      </c>
      <c r="S55" s="77" t="str">
        <f t="shared" si="42"/>
        <v>Moderado</v>
      </c>
      <c r="T55" s="74">
        <v>1</v>
      </c>
      <c r="U55" s="74" t="s">
        <v>518</v>
      </c>
      <c r="V55" s="74" t="str">
        <f t="shared" si="43"/>
        <v>Probabilidad</v>
      </c>
      <c r="W55" s="91" t="s">
        <v>151</v>
      </c>
      <c r="X55" s="74" t="s">
        <v>166</v>
      </c>
      <c r="Y55" s="74" t="str">
        <f t="shared" si="50"/>
        <v>30%</v>
      </c>
      <c r="Z55" s="74" t="s">
        <v>173</v>
      </c>
      <c r="AA55" s="74" t="s">
        <v>187</v>
      </c>
      <c r="AB55" s="74" t="s">
        <v>182</v>
      </c>
      <c r="AC55" s="74"/>
      <c r="AD55" s="87">
        <f t="shared" si="44"/>
        <v>0.14000000000000001</v>
      </c>
      <c r="AE55" s="77" t="str">
        <f t="shared" si="45"/>
        <v>Muy Baja</v>
      </c>
      <c r="AF55" s="88">
        <f t="shared" si="46"/>
        <v>0.14000000000000001</v>
      </c>
      <c r="AG55" s="77" t="str">
        <f t="shared" si="47"/>
        <v>Leve</v>
      </c>
      <c r="AH55" s="88">
        <f t="shared" si="48"/>
        <v>0.2</v>
      </c>
      <c r="AI55" s="77" t="str">
        <f t="shared" si="49"/>
        <v>Bajo</v>
      </c>
      <c r="AJ55" s="76" t="s">
        <v>179</v>
      </c>
      <c r="AK55" s="74" t="s">
        <v>178</v>
      </c>
      <c r="AL55" s="74" t="s">
        <v>178</v>
      </c>
      <c r="AM55" s="74" t="s">
        <v>178</v>
      </c>
      <c r="AN55" s="74" t="s">
        <v>178</v>
      </c>
    </row>
    <row r="56" spans="1:40" ht="75.75" customHeight="1" x14ac:dyDescent="0.2">
      <c r="A56" s="81">
        <v>136</v>
      </c>
      <c r="B56" s="75" t="s">
        <v>156</v>
      </c>
      <c r="C56" s="75" t="s">
        <v>19</v>
      </c>
      <c r="D56" s="75" t="s">
        <v>13</v>
      </c>
      <c r="E56" s="75"/>
      <c r="F56" s="97" t="s">
        <v>114</v>
      </c>
      <c r="G56" s="96" t="s">
        <v>519</v>
      </c>
      <c r="H56" s="75" t="s">
        <v>480</v>
      </c>
      <c r="I56" s="75" t="s">
        <v>481</v>
      </c>
      <c r="J56" s="84" t="s">
        <v>520</v>
      </c>
      <c r="K56" s="74" t="s">
        <v>16</v>
      </c>
      <c r="L56" s="74" t="s">
        <v>28</v>
      </c>
      <c r="M56" s="76">
        <v>24</v>
      </c>
      <c r="N56" s="77" t="str">
        <f>IF(M56&lt;=0,"",IF(M56&lt;=2,"Muy Baja",IF(M56&lt;=24,"Baja",IF(M56&lt;=500,"Media",IF(M56&lt;=5000,"Alta","Muy Alta")))))</f>
        <v>Baja</v>
      </c>
      <c r="O56" s="78">
        <f>IF(N56="","",IF(N56="Muy Baja",0.2,IF(N56="Baja",0.4,IF(N56="Media",0.6,IF(N56="Alta",0.8,IF(N56="Muy Alta",1,))))))</f>
        <v>0.4</v>
      </c>
      <c r="P56" s="76">
        <v>500</v>
      </c>
      <c r="Q56" s="77" t="str">
        <f>IF(P56&lt;=10,"Leve",IF(P56&lt;=50,"Menor",IF(P56&lt;=100,"Moderado",IF(P56&lt;=500,"Mayor",IF(P56&gt;500,"Catastrófico")))))</f>
        <v>Mayor</v>
      </c>
      <c r="R56" s="78">
        <f>IF(Q56="Leve","20%",IF(Q56="Menor",0.4,IF(Q56="Moderado",0.6,IF(Q56="Mayor",0.8,IF(Q56="Catastrófico","100%")))))</f>
        <v>0.8</v>
      </c>
      <c r="S56" s="77" t="str">
        <f>IF(OR(AND(N56="Muy Baja",Q56="Leve"),AND(N56="Muy Baja",Q56="Menor"),AND(N56="Baja",Q56="Leve")),"Bajo",IF(OR(AND(N56="Muy baja",Q56="Moderado"),AND(N56="Baja",Q56="Menor"),AND(N56="Baja",Q56="Moderado"),AND(N56="Media",Q56="Leve"),AND(N56="Media",Q56="Menor"),AND(N56="Media",Q56="Moderado"),AND(N56="Alta",Q56="Leve"),AND(N56="Alta",Q56="Menor")),"Moderado",IF(OR(AND(N56="Muy Baja",Q56="Mayor"),AND(N56="Baja",Q56="Mayor"),AND(N56="Media",Q56="Mayor"),AND(N56="Alta",Q56="Moderado"),AND(N56="Alta",Q56="Mayor"),AND(N56="Muy Alta",Q56="Leve"),AND(N56="Muy Alta",Q56="Menor"),AND(N56="Muy Alta",Q56="Moderado"),AND(N56="Muy Alta",Q56="Mayor")),"Alto",IF(OR(AND(N56="Muy Baja",Q56="Catastrófico"),AND(N56="Baja",Q56="Catastrófico"),AND(N56="Media",Q56="Catastrófico"),AND(N56="Alta",Q56="Catastrófico"),AND(N56="Muy Alta",Q56="Catastrófico")),"Extremo",""))))</f>
        <v>Alto</v>
      </c>
      <c r="T56" s="75">
        <v>1</v>
      </c>
      <c r="U56" s="74" t="s">
        <v>483</v>
      </c>
      <c r="V56" s="74" t="str">
        <f>IF(OR(W56="Preventivo",W56="Detectivo"),"Probabilidad",IF(W56="Correctivo","Impacto",""))</f>
        <v>Probabilidad</v>
      </c>
      <c r="W56" s="74" t="s">
        <v>147</v>
      </c>
      <c r="X56" s="74" t="s">
        <v>166</v>
      </c>
      <c r="Y56" s="74" t="str">
        <f>IF(AND(W56="Preventivo",X56="Automático"),"50%",IF(AND(W56="Preventivo",X56="Manual"),"40%",IF(AND(W56="Detectivo",X56="Automático"),"40%",IF(AND(W56="Detectivo",X56="Manual"),"30%",IF(AND(W56="Correctivo",X56="Automático"),"35%",IF(AND(W56="Correctivo",X56="Manual"),"25%",""))))))</f>
        <v>40%</v>
      </c>
      <c r="Z56" s="81" t="s">
        <v>173</v>
      </c>
      <c r="AA56" s="74" t="s">
        <v>185</v>
      </c>
      <c r="AB56" s="74" t="s">
        <v>180</v>
      </c>
      <c r="AC56" s="84" t="s">
        <v>521</v>
      </c>
      <c r="AD56" s="79">
        <f>IFERROR(IF(V56="Probabilidad",(O56-(+O56*Y56)),IF(V56="Impacto",O56,"")),"")</f>
        <v>0.24</v>
      </c>
      <c r="AE56" s="77" t="str">
        <f>IFERROR(IF(AD56="","",IF(AD56&lt;=0.2,"Muy Baja",IF(AD56&lt;=0.4,"Baja",IF(AD56&lt;=0.6,"Media",IF(AD56&lt;=0.8,"Alta","Muy Alta"))))),"")</f>
        <v>Baja</v>
      </c>
      <c r="AF56" s="78">
        <f>+AD56</f>
        <v>0.24</v>
      </c>
      <c r="AG56" s="77" t="str">
        <f>IFERROR(IF(AH56="","",IF(AH56&lt;=0.2,"Leve",IF(AH56&lt;=0.4,"Menor",IF(AH56&lt;=0.6,"Moderado",IF(AH56&lt;=0.8,"Mayor","Catastrófico"))))),"")</f>
        <v>Menor</v>
      </c>
      <c r="AH56" s="78">
        <f>IFERROR(IF(V56="Impacto",(R56-(+R56*Y56)),IF(V56="Probabilidad",O56,"")),"")</f>
        <v>0.4</v>
      </c>
      <c r="AI56" s="77" t="str">
        <f>IFERROR(IF(OR(AND(AE56="Muy Baja",AG56="Leve"),AND(AE56="Muy Baja",AG56="Menor"),AND(AE56="Baja",AG56="Leve")),"Bajo",IF(OR(AND(AE56="Muy baja",AG56="Moderado"),AND(AE56="Baja",AG56="Menor"),AND(AE56="Baja",AG56="Moderado"),AND(AE56="Media",AG56="Leve"),AND(AE56="Media",AG56="Menor"),AND(AE56="Media",AG56="Moderado"),AND(AE56="Alta",AG56="Leve"),AND(AE56="Alta",AG56="Menor")),"Moderado",IF(OR(AND(AE56="Muy Baja",AG56="Mayor"),AND(AE56="Baja",AG56="Mayor"),AND(AE56="Media",AG56="Mayor"),AND(AE56="Alta",AG56="Moderado"),AND(AE56="Alta",AG56="Mayor"),AND(AE56="Muy Alta",AG56="Leve"),AND(AE56="Muy Alta",AG56="Menor"),AND(AE56="Muy Alta",AG56="Moderado"),AND(AE56="Muy Alta",AG56="Mayor")),"Alto",IF(OR(AND(AE56="Muy Baja",AG56="Catastrófico"),AND(AE56="Baja",AG56="Catastrófico"),AND(AE56="Media",AG56="Catastrófico"),AND(AE56="Alta",AG56="Catastrófico"),AND(AE56="Muy Alta",AG56="Catastrófico")),"Extremo","")))),"")</f>
        <v>Moderado</v>
      </c>
      <c r="AJ56" s="76" t="s">
        <v>179</v>
      </c>
      <c r="AK56" s="75" t="s">
        <v>522</v>
      </c>
      <c r="AL56" s="75" t="s">
        <v>523</v>
      </c>
      <c r="AM56" s="75" t="s">
        <v>329</v>
      </c>
      <c r="AN56" s="75" t="s">
        <v>169</v>
      </c>
    </row>
    <row r="57" spans="1:40" ht="54" customHeight="1" x14ac:dyDescent="0.2">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row>
    <row r="58" spans="1:40" ht="54" customHeight="1" x14ac:dyDescent="0.2">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row>
    <row r="59" spans="1:40" ht="54" customHeight="1" x14ac:dyDescent="0.2">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row>
    <row r="60" spans="1:40" ht="54" customHeight="1" x14ac:dyDescent="0.2">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row>
    <row r="61" spans="1:40" ht="54" customHeight="1" x14ac:dyDescent="0.2">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row>
    <row r="62" spans="1:40" ht="54" customHeight="1" x14ac:dyDescent="0.2">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row>
    <row r="63" spans="1:40" ht="54" customHeight="1" x14ac:dyDescent="0.2">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row>
    <row r="64" spans="1:40" ht="54" customHeight="1" x14ac:dyDescent="0.2">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row>
    <row r="65" spans="1:40" ht="54" customHeight="1" x14ac:dyDescent="0.2">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row>
    <row r="66" spans="1:40" ht="54" customHeight="1" x14ac:dyDescent="0.2">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row>
    <row r="67" spans="1:40" ht="54" customHeight="1" x14ac:dyDescent="0.2">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row>
    <row r="68" spans="1:40" ht="54" customHeight="1" x14ac:dyDescent="0.2">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row>
    <row r="69" spans="1:40" ht="54" customHeight="1" x14ac:dyDescent="0.2">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row>
    <row r="70" spans="1:40" ht="54" customHeight="1" x14ac:dyDescent="0.2">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row>
    <row r="71" spans="1:40" ht="54" customHeight="1" x14ac:dyDescent="0.2">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row>
    <row r="72" spans="1:40" ht="54" customHeight="1" x14ac:dyDescent="0.2">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row>
    <row r="73" spans="1:40" ht="54" customHeight="1" x14ac:dyDescent="0.2">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row>
    <row r="74" spans="1:40" ht="54" customHeight="1" x14ac:dyDescent="0.2">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row>
    <row r="75" spans="1:40" ht="54" customHeight="1" x14ac:dyDescent="0.2">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row>
    <row r="76" spans="1:40" ht="54" customHeight="1" x14ac:dyDescent="0.2">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row>
    <row r="77" spans="1:40" ht="54" customHeight="1" x14ac:dyDescent="0.2">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row>
    <row r="78" spans="1:40" ht="54" customHeight="1" x14ac:dyDescent="0.2">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row>
    <row r="79" spans="1:40" ht="54" customHeight="1" x14ac:dyDescent="0.2">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row>
    <row r="80" spans="1:40" ht="54" customHeight="1" x14ac:dyDescent="0.2">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row>
    <row r="81" spans="1:40" ht="54" customHeight="1" x14ac:dyDescent="0.2">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row>
    <row r="82" spans="1:40" ht="54" customHeight="1" x14ac:dyDescent="0.2">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row>
    <row r="83" spans="1:40" ht="54" customHeight="1" x14ac:dyDescent="0.2">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row>
    <row r="84" spans="1:40" ht="54" customHeight="1" x14ac:dyDescent="0.2">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row>
    <row r="85" spans="1:40" ht="54" customHeight="1" x14ac:dyDescent="0.2">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row>
    <row r="86" spans="1:40" ht="54" customHeight="1" x14ac:dyDescent="0.2">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row>
    <row r="87" spans="1:40" ht="54" customHeight="1" x14ac:dyDescent="0.2">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row>
    <row r="88" spans="1:40" ht="54" customHeight="1" x14ac:dyDescent="0.2">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row>
    <row r="89" spans="1:40" ht="54" customHeight="1" x14ac:dyDescent="0.2">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row>
    <row r="90" spans="1:40" ht="54" customHeight="1" x14ac:dyDescent="0.2">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row>
    <row r="91" spans="1:40" ht="54" customHeight="1" x14ac:dyDescent="0.2">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row>
    <row r="92" spans="1:40" ht="54" customHeight="1" x14ac:dyDescent="0.2">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row>
    <row r="93" spans="1:40" ht="54" customHeight="1" x14ac:dyDescent="0.2">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row>
    <row r="94" spans="1:40" ht="54" customHeight="1" x14ac:dyDescent="0.2">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row>
    <row r="95" spans="1:40" ht="54" customHeight="1" x14ac:dyDescent="0.2">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row>
    <row r="96" spans="1:40" ht="54" customHeight="1" x14ac:dyDescent="0.2">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row>
    <row r="97" spans="1:40" ht="54" customHeight="1" x14ac:dyDescent="0.2">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row>
    <row r="98" spans="1:40" ht="54" customHeight="1" x14ac:dyDescent="0.2">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row>
    <row r="99" spans="1:40" ht="54" customHeight="1" x14ac:dyDescent="0.2">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row>
    <row r="100" spans="1:40" ht="54" customHeight="1" x14ac:dyDescent="0.2">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row>
    <row r="101" spans="1:40" ht="54" customHeight="1" x14ac:dyDescent="0.2">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row>
    <row r="102" spans="1:40" ht="54" customHeight="1" x14ac:dyDescent="0.2">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row>
    <row r="103" spans="1:40" ht="54" customHeight="1" x14ac:dyDescent="0.2">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row>
    <row r="104" spans="1:40" ht="54" customHeight="1" x14ac:dyDescent="0.2">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row>
    <row r="105" spans="1:40" ht="54" customHeight="1" x14ac:dyDescent="0.2">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row>
    <row r="106" spans="1:40" ht="54" customHeight="1" x14ac:dyDescent="0.2">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row>
    <row r="107" spans="1:40" ht="54" customHeight="1" x14ac:dyDescent="0.2">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row>
    <row r="108" spans="1:40" ht="54" customHeight="1" x14ac:dyDescent="0.2">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row>
    <row r="109" spans="1:40" ht="54" customHeight="1" x14ac:dyDescent="0.2">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row>
    <row r="110" spans="1:40" ht="54" customHeight="1" x14ac:dyDescent="0.2">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row>
    <row r="111" spans="1:40" ht="54" customHeight="1" x14ac:dyDescent="0.2">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row>
    <row r="112" spans="1:40" ht="54" customHeight="1" x14ac:dyDescent="0.2">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row>
    <row r="113" spans="1:40" ht="54" customHeight="1" x14ac:dyDescent="0.2">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row>
    <row r="114" spans="1:40" ht="54" customHeight="1" x14ac:dyDescent="0.2">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row>
    <row r="115" spans="1:40" ht="54" customHeight="1" x14ac:dyDescent="0.2">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row>
    <row r="116" spans="1:40" ht="54" customHeight="1" x14ac:dyDescent="0.2">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row>
    <row r="117" spans="1:40" ht="54" customHeight="1" x14ac:dyDescent="0.2">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row>
    <row r="118" spans="1:40" ht="54" customHeight="1" x14ac:dyDescent="0.2">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row>
    <row r="119" spans="1:40" ht="54" customHeight="1" x14ac:dyDescent="0.2">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row>
    <row r="120" spans="1:40" ht="54" customHeight="1" x14ac:dyDescent="0.2">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row>
    <row r="121" spans="1:40" ht="54" customHeight="1" x14ac:dyDescent="0.2">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row>
    <row r="122" spans="1:40" ht="54" customHeight="1" x14ac:dyDescent="0.2">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row>
    <row r="123" spans="1:40" ht="54" customHeight="1" x14ac:dyDescent="0.2">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row>
    <row r="124" spans="1:40" ht="54" customHeight="1" x14ac:dyDescent="0.2">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row>
    <row r="125" spans="1:40" ht="54" customHeight="1" x14ac:dyDescent="0.2">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row>
    <row r="126" spans="1:40" ht="54" customHeight="1" x14ac:dyDescent="0.2">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row>
    <row r="127" spans="1:40" ht="54" customHeight="1" x14ac:dyDescent="0.2">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row>
    <row r="128" spans="1:40" ht="54" customHeight="1" x14ac:dyDescent="0.2">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row>
    <row r="129" spans="1:40" ht="54" customHeight="1" x14ac:dyDescent="0.2">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row>
    <row r="130" spans="1:40" ht="54" customHeight="1" x14ac:dyDescent="0.2">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row>
    <row r="131" spans="1:40" ht="54" customHeight="1" x14ac:dyDescent="0.2">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row>
    <row r="132" spans="1:40" ht="54" customHeight="1" x14ac:dyDescent="0.2">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row>
    <row r="133" spans="1:40" ht="54" customHeight="1" x14ac:dyDescent="0.2">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row>
    <row r="134" spans="1:40" ht="54" customHeight="1" x14ac:dyDescent="0.2">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row>
    <row r="135" spans="1:40" ht="54" customHeight="1" x14ac:dyDescent="0.2">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row>
    <row r="136" spans="1:40" ht="54" customHeight="1" x14ac:dyDescent="0.2">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row>
    <row r="137" spans="1:40" ht="54" customHeight="1" x14ac:dyDescent="0.2">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row>
    <row r="138" spans="1:40" ht="54" customHeight="1" x14ac:dyDescent="0.2">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row>
    <row r="139" spans="1:40" ht="54" customHeight="1" x14ac:dyDescent="0.2">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row>
    <row r="140" spans="1:40" ht="54" customHeight="1" x14ac:dyDescent="0.2">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row>
    <row r="141" spans="1:40" ht="54" customHeight="1" x14ac:dyDescent="0.2">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row>
    <row r="142" spans="1:40" ht="54" customHeight="1" x14ac:dyDescent="0.2">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row>
    <row r="143" spans="1:40" ht="54" customHeight="1" x14ac:dyDescent="0.2">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row>
    <row r="144" spans="1:40" ht="54" customHeight="1" x14ac:dyDescent="0.2">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row>
    <row r="145" spans="1:40" ht="54" customHeight="1" x14ac:dyDescent="0.2">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row>
    <row r="146" spans="1:40" ht="54" customHeight="1" x14ac:dyDescent="0.2">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row>
    <row r="147" spans="1:40" ht="54" customHeight="1" x14ac:dyDescent="0.2">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row>
    <row r="148" spans="1:40" ht="54" customHeight="1" x14ac:dyDescent="0.2">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row>
    <row r="149" spans="1:40" ht="54" customHeight="1" x14ac:dyDescent="0.2">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row>
    <row r="150" spans="1:40" ht="54" customHeight="1" x14ac:dyDescent="0.2">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row>
    <row r="151" spans="1:40" ht="54" customHeight="1" x14ac:dyDescent="0.2">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row>
    <row r="152" spans="1:40" ht="54" customHeight="1" x14ac:dyDescent="0.2">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row>
    <row r="153" spans="1:40" ht="54" customHeight="1" x14ac:dyDescent="0.2">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row>
    <row r="154" spans="1:40" ht="54" customHeight="1" x14ac:dyDescent="0.2">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row>
    <row r="155" spans="1:40" ht="54" customHeight="1" x14ac:dyDescent="0.2">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row>
    <row r="156" spans="1:40" ht="54" customHeight="1" x14ac:dyDescent="0.2">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row>
    <row r="157" spans="1:40" ht="54" customHeight="1" x14ac:dyDescent="0.2">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row>
    <row r="158" spans="1:40" ht="54" customHeight="1" x14ac:dyDescent="0.2">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row>
    <row r="159" spans="1:40" ht="54" customHeight="1" x14ac:dyDescent="0.2">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row>
    <row r="160" spans="1:40" ht="54" customHeight="1" x14ac:dyDescent="0.2">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row>
    <row r="161" spans="1:40" ht="54" customHeight="1" x14ac:dyDescent="0.2">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row>
    <row r="162" spans="1:40" ht="54" customHeight="1" x14ac:dyDescent="0.2">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row>
    <row r="163" spans="1:40" ht="54" customHeight="1" x14ac:dyDescent="0.2">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row>
    <row r="164" spans="1:40" ht="54" customHeight="1" x14ac:dyDescent="0.2">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row>
    <row r="165" spans="1:40" ht="54" customHeight="1" x14ac:dyDescent="0.2">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row>
    <row r="166" spans="1:40" ht="54" customHeight="1" x14ac:dyDescent="0.2">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row>
    <row r="167" spans="1:40" ht="54" customHeight="1" x14ac:dyDescent="0.2">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row>
    <row r="168" spans="1:40" ht="54" customHeight="1" x14ac:dyDescent="0.2">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row>
    <row r="169" spans="1:40" ht="54" customHeight="1" x14ac:dyDescent="0.2">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row>
    <row r="170" spans="1:40" ht="54" customHeight="1" x14ac:dyDescent="0.2">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row>
    <row r="171" spans="1:40" ht="54" customHeight="1" x14ac:dyDescent="0.2">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row>
    <row r="172" spans="1:40" ht="54" customHeight="1" x14ac:dyDescent="0.2">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row>
    <row r="173" spans="1:40" ht="54" customHeight="1" x14ac:dyDescent="0.2">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row>
    <row r="174" spans="1:40" ht="54" customHeight="1" x14ac:dyDescent="0.2">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row>
    <row r="175" spans="1:40" ht="54" customHeight="1" x14ac:dyDescent="0.2">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row>
    <row r="176" spans="1:40" ht="54" customHeight="1" x14ac:dyDescent="0.2">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row>
    <row r="177" spans="1:40" ht="54" customHeight="1" x14ac:dyDescent="0.2">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row>
    <row r="178" spans="1:40" ht="54" customHeight="1" x14ac:dyDescent="0.2">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row>
    <row r="179" spans="1:40" ht="54" customHeight="1" x14ac:dyDescent="0.2">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row>
    <row r="180" spans="1:40" ht="54" customHeight="1" x14ac:dyDescent="0.2">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row>
    <row r="181" spans="1:40" ht="54" customHeight="1" x14ac:dyDescent="0.2">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row>
    <row r="182" spans="1:40" ht="54" customHeight="1" x14ac:dyDescent="0.2">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row>
    <row r="183" spans="1:40" ht="54" customHeight="1" x14ac:dyDescent="0.2">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row>
    <row r="184" spans="1:40" ht="54" customHeight="1" x14ac:dyDescent="0.2">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row>
    <row r="185" spans="1:40" ht="54" customHeight="1" x14ac:dyDescent="0.2">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row>
    <row r="186" spans="1:40" ht="54" customHeight="1" x14ac:dyDescent="0.2">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row>
    <row r="187" spans="1:40" ht="54" customHeight="1" x14ac:dyDescent="0.2">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row>
    <row r="188" spans="1:40" ht="54" customHeight="1" x14ac:dyDescent="0.2">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row>
    <row r="189" spans="1:40" ht="54" customHeight="1" x14ac:dyDescent="0.2">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row>
    <row r="190" spans="1:40" ht="54" customHeight="1" x14ac:dyDescent="0.2">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row>
    <row r="191" spans="1:40" ht="54" customHeight="1" x14ac:dyDescent="0.2">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row>
    <row r="192" spans="1:40" ht="54" customHeight="1" x14ac:dyDescent="0.2">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row>
    <row r="193" spans="1:40" ht="54" customHeight="1" x14ac:dyDescent="0.2">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row>
    <row r="194" spans="1:40" ht="54" customHeight="1" x14ac:dyDescent="0.2">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row>
    <row r="195" spans="1:40" ht="54" customHeight="1" x14ac:dyDescent="0.2">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row>
    <row r="196" spans="1:40" ht="54" customHeight="1" x14ac:dyDescent="0.2">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row>
    <row r="197" spans="1:40" ht="54" customHeight="1" x14ac:dyDescent="0.2">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row>
    <row r="198" spans="1:40" ht="54" customHeight="1" x14ac:dyDescent="0.2">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row>
    <row r="199" spans="1:40" ht="54" customHeight="1" x14ac:dyDescent="0.2">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row>
    <row r="200" spans="1:40" ht="54" customHeight="1" x14ac:dyDescent="0.2">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row>
    <row r="201" spans="1:40" ht="54" customHeight="1" x14ac:dyDescent="0.2">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row>
    <row r="202" spans="1:40" ht="54" customHeight="1" x14ac:dyDescent="0.2">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row>
    <row r="203" spans="1:40" ht="54" customHeight="1" x14ac:dyDescent="0.2">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row>
    <row r="204" spans="1:40" ht="54" customHeight="1" x14ac:dyDescent="0.2">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row>
    <row r="205" spans="1:40" ht="54" customHeight="1" x14ac:dyDescent="0.2">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row>
    <row r="206" spans="1:40" ht="54" customHeight="1" x14ac:dyDescent="0.2">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row>
    <row r="207" spans="1:40" ht="54" customHeight="1" x14ac:dyDescent="0.2">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row>
    <row r="208" spans="1:40" ht="54" customHeight="1" x14ac:dyDescent="0.2">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row>
    <row r="209" spans="1:40" ht="54" customHeight="1" x14ac:dyDescent="0.2">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row>
    <row r="210" spans="1:40" ht="54" customHeight="1" x14ac:dyDescent="0.2">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row>
    <row r="211" spans="1:40" ht="54" customHeight="1" x14ac:dyDescent="0.2">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row>
    <row r="212" spans="1:40" ht="54" customHeight="1" x14ac:dyDescent="0.2">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row>
    <row r="213" spans="1:40" ht="54" customHeight="1" x14ac:dyDescent="0.2">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row>
    <row r="214" spans="1:40" ht="54" customHeight="1" x14ac:dyDescent="0.2">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row>
    <row r="215" spans="1:40" ht="54" customHeight="1" x14ac:dyDescent="0.2">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row>
    <row r="216" spans="1:40" ht="54" customHeight="1" x14ac:dyDescent="0.2">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row>
    <row r="217" spans="1:40" ht="54" customHeight="1" x14ac:dyDescent="0.2">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row>
    <row r="218" spans="1:40" ht="54" customHeight="1" x14ac:dyDescent="0.2">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row>
    <row r="219" spans="1:40" ht="54" customHeight="1" x14ac:dyDescent="0.2">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row>
    <row r="220" spans="1:40" ht="54" customHeight="1" x14ac:dyDescent="0.2">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row>
    <row r="221" spans="1:40" ht="54" customHeight="1" x14ac:dyDescent="0.2">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row>
    <row r="222" spans="1:40" ht="54" customHeight="1" x14ac:dyDescent="0.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row>
    <row r="223" spans="1:40" ht="54" customHeight="1" x14ac:dyDescent="0.2">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row>
    <row r="224" spans="1:40" ht="54" customHeight="1" x14ac:dyDescent="0.2">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row>
    <row r="225" spans="1:40" ht="54" customHeight="1" x14ac:dyDescent="0.2">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row>
    <row r="226" spans="1:40" ht="54" customHeight="1" x14ac:dyDescent="0.2">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row>
    <row r="227" spans="1:40" ht="54" customHeight="1" x14ac:dyDescent="0.2">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row>
    <row r="228" spans="1:40" ht="54" customHeight="1" x14ac:dyDescent="0.2">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row>
    <row r="229" spans="1:40" ht="54" customHeight="1" x14ac:dyDescent="0.2">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row>
    <row r="230" spans="1:40" ht="54" customHeight="1" x14ac:dyDescent="0.2">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row>
    <row r="231" spans="1:40" ht="54" customHeight="1" x14ac:dyDescent="0.2">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row>
    <row r="232" spans="1:40" ht="54" customHeight="1" x14ac:dyDescent="0.2">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row>
    <row r="233" spans="1:40" ht="54" customHeight="1" x14ac:dyDescent="0.2">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row>
    <row r="234" spans="1:40" ht="54" customHeight="1" x14ac:dyDescent="0.2">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row>
    <row r="235" spans="1:40" ht="54" customHeight="1" x14ac:dyDescent="0.2">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row>
    <row r="236" spans="1:40" ht="54" customHeight="1" x14ac:dyDescent="0.2">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row>
    <row r="237" spans="1:40" ht="54" customHeight="1" x14ac:dyDescent="0.2">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row>
    <row r="238" spans="1:40" ht="54" customHeight="1" x14ac:dyDescent="0.2">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row>
    <row r="239" spans="1:40" ht="54" customHeight="1" x14ac:dyDescent="0.2">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row>
    <row r="240" spans="1:40" ht="54" customHeight="1" x14ac:dyDescent="0.2">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row>
    <row r="241" spans="1:40" ht="54" customHeight="1" x14ac:dyDescent="0.2">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row>
    <row r="242" spans="1:40" ht="54" customHeight="1" x14ac:dyDescent="0.2">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row>
    <row r="243" spans="1:40" ht="54" customHeight="1" x14ac:dyDescent="0.2">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row>
    <row r="244" spans="1:40" ht="54" customHeight="1" x14ac:dyDescent="0.2">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row>
    <row r="245" spans="1:40" ht="54" customHeight="1" x14ac:dyDescent="0.2">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row>
    <row r="246" spans="1:40" ht="54" customHeight="1" x14ac:dyDescent="0.2">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c r="AL246" s="67"/>
      <c r="AM246" s="67"/>
      <c r="AN246" s="67"/>
    </row>
    <row r="247" spans="1:40" ht="54" customHeight="1" x14ac:dyDescent="0.2">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row>
    <row r="248" spans="1:40" ht="54" customHeight="1" x14ac:dyDescent="0.2">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row>
    <row r="249" spans="1:40" ht="54" customHeight="1" x14ac:dyDescent="0.2">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row>
    <row r="250" spans="1:40" ht="54" customHeight="1" x14ac:dyDescent="0.2">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c r="AL250" s="67"/>
      <c r="AM250" s="67"/>
      <c r="AN250" s="67"/>
    </row>
    <row r="251" spans="1:40" ht="54" customHeight="1" x14ac:dyDescent="0.2">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row>
    <row r="252" spans="1:40" ht="54" customHeight="1" x14ac:dyDescent="0.2">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c r="AL252" s="67"/>
      <c r="AM252" s="67"/>
      <c r="AN252" s="67"/>
    </row>
    <row r="253" spans="1:40" ht="54" customHeight="1" x14ac:dyDescent="0.2">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row>
    <row r="254" spans="1:40" ht="54" customHeight="1" x14ac:dyDescent="0.2">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row>
    <row r="255" spans="1:40" ht="54" customHeight="1" x14ac:dyDescent="0.2">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row>
    <row r="256" spans="1:40" ht="54" customHeight="1" x14ac:dyDescent="0.2">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row>
    <row r="257" spans="1:40" ht="54" customHeight="1" x14ac:dyDescent="0.2">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row>
    <row r="258" spans="1:40" ht="54" customHeight="1" x14ac:dyDescent="0.2">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row>
    <row r="259" spans="1:40" ht="54" customHeight="1" x14ac:dyDescent="0.2">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row>
    <row r="260" spans="1:40" ht="54" customHeight="1" x14ac:dyDescent="0.2">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row>
    <row r="261" spans="1:40" ht="54" customHeight="1" x14ac:dyDescent="0.2">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row>
    <row r="262" spans="1:40" ht="54" customHeight="1" x14ac:dyDescent="0.2">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row>
    <row r="263" spans="1:40" ht="54" customHeight="1" x14ac:dyDescent="0.2">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row>
    <row r="264" spans="1:40" ht="54" customHeight="1" x14ac:dyDescent="0.2">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row>
    <row r="265" spans="1:40" ht="54" customHeight="1" x14ac:dyDescent="0.2">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row>
    <row r="266" spans="1:40" ht="54" customHeight="1" x14ac:dyDescent="0.2">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row>
    <row r="267" spans="1:40" ht="54" customHeight="1" x14ac:dyDescent="0.2">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row>
    <row r="268" spans="1:40" ht="54" customHeight="1" x14ac:dyDescent="0.2">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row>
    <row r="269" spans="1:40" ht="54" customHeight="1" x14ac:dyDescent="0.2">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row>
    <row r="270" spans="1:40" ht="54" customHeight="1" x14ac:dyDescent="0.2">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row>
    <row r="271" spans="1:40" ht="54" customHeight="1" x14ac:dyDescent="0.2">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row>
    <row r="272" spans="1:40" ht="54" customHeight="1" x14ac:dyDescent="0.2">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c r="AL272" s="67"/>
      <c r="AM272" s="67"/>
      <c r="AN272" s="67"/>
    </row>
    <row r="273" spans="1:40" ht="54" customHeight="1" x14ac:dyDescent="0.2">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row>
    <row r="274" spans="1:40" ht="54" customHeight="1" x14ac:dyDescent="0.2">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row>
    <row r="275" spans="1:40" ht="54" customHeight="1" x14ac:dyDescent="0.2">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row>
    <row r="276" spans="1:40" ht="54" customHeight="1" x14ac:dyDescent="0.2">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row>
    <row r="277" spans="1:40" ht="54" customHeight="1" x14ac:dyDescent="0.2">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row>
    <row r="278" spans="1:40" ht="54" customHeight="1" x14ac:dyDescent="0.2">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c r="AL278" s="67"/>
      <c r="AM278" s="67"/>
      <c r="AN278" s="67"/>
    </row>
    <row r="279" spans="1:40" ht="54" customHeight="1" x14ac:dyDescent="0.2">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row>
    <row r="280" spans="1:40" ht="54" customHeight="1" x14ac:dyDescent="0.2">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c r="AL280" s="67"/>
      <c r="AM280" s="67"/>
      <c r="AN280" s="67"/>
    </row>
    <row r="281" spans="1:40" ht="54" customHeight="1" x14ac:dyDescent="0.2">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row>
    <row r="282" spans="1:40" ht="54" customHeight="1" x14ac:dyDescent="0.2">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c r="AL282" s="67"/>
      <c r="AM282" s="67"/>
      <c r="AN282" s="67"/>
    </row>
    <row r="283" spans="1:40" ht="54" customHeight="1" x14ac:dyDescent="0.2">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row>
    <row r="284" spans="1:40" ht="54" customHeight="1" x14ac:dyDescent="0.2">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c r="AL284" s="67"/>
      <c r="AM284" s="67"/>
      <c r="AN284" s="67"/>
    </row>
    <row r="285" spans="1:40" ht="54" customHeight="1" x14ac:dyDescent="0.2">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row>
    <row r="286" spans="1:40" ht="54" customHeight="1" x14ac:dyDescent="0.2">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c r="AL286" s="67"/>
      <c r="AM286" s="67"/>
      <c r="AN286" s="67"/>
    </row>
    <row r="287" spans="1:40" ht="54" customHeight="1" x14ac:dyDescent="0.2">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row>
    <row r="288" spans="1:40" ht="54" customHeight="1" x14ac:dyDescent="0.2">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row>
    <row r="289" spans="1:40" ht="54" customHeight="1" x14ac:dyDescent="0.2">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row>
    <row r="290" spans="1:40" ht="54" customHeight="1" x14ac:dyDescent="0.2">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c r="AL290" s="67"/>
      <c r="AM290" s="67"/>
      <c r="AN290" s="67"/>
    </row>
    <row r="291" spans="1:40" ht="54" customHeight="1" x14ac:dyDescent="0.2">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row>
    <row r="292" spans="1:40" ht="54" customHeight="1" x14ac:dyDescent="0.2">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c r="AL292" s="67"/>
      <c r="AM292" s="67"/>
      <c r="AN292" s="67"/>
    </row>
    <row r="293" spans="1:40" ht="54" customHeight="1" x14ac:dyDescent="0.2">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row>
    <row r="294" spans="1:40" ht="54" customHeight="1" x14ac:dyDescent="0.2">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c r="AL294" s="67"/>
      <c r="AM294" s="67"/>
      <c r="AN294" s="67"/>
    </row>
    <row r="295" spans="1:40" ht="54" customHeight="1" x14ac:dyDescent="0.2">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row>
    <row r="296" spans="1:40" ht="54" customHeight="1" x14ac:dyDescent="0.2">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row>
    <row r="297" spans="1:40" ht="54" customHeight="1" x14ac:dyDescent="0.2">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row>
    <row r="298" spans="1:40" ht="54" customHeight="1" x14ac:dyDescent="0.2">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67"/>
    </row>
    <row r="299" spans="1:40" ht="54" customHeight="1" x14ac:dyDescent="0.2">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c r="AL299" s="67"/>
      <c r="AM299" s="67"/>
      <c r="AN299" s="67"/>
    </row>
    <row r="300" spans="1:40" ht="54" customHeight="1" x14ac:dyDescent="0.2">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row>
    <row r="301" spans="1:40" ht="54" customHeight="1" x14ac:dyDescent="0.2">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c r="AL301" s="67"/>
      <c r="AM301" s="67"/>
      <c r="AN301" s="67"/>
    </row>
    <row r="302" spans="1:40" ht="54" customHeight="1" x14ac:dyDescent="0.2">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row>
    <row r="303" spans="1:40" ht="54" customHeight="1" x14ac:dyDescent="0.2">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K303" s="67"/>
      <c r="AL303" s="67"/>
      <c r="AM303" s="67"/>
      <c r="AN303" s="67"/>
    </row>
    <row r="304" spans="1:40" ht="54" customHeight="1" x14ac:dyDescent="0.2">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c r="AH304" s="67"/>
      <c r="AI304" s="67"/>
      <c r="AJ304" s="67"/>
      <c r="AK304" s="67"/>
      <c r="AL304" s="67"/>
      <c r="AM304" s="67"/>
      <c r="AN304" s="67"/>
    </row>
    <row r="305" spans="1:40" ht="54" customHeight="1" x14ac:dyDescent="0.2">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c r="AH305" s="67"/>
      <c r="AI305" s="67"/>
      <c r="AJ305" s="67"/>
      <c r="AK305" s="67"/>
      <c r="AL305" s="67"/>
      <c r="AM305" s="67"/>
      <c r="AN305" s="67"/>
    </row>
    <row r="306" spans="1:40" ht="54" customHeight="1" x14ac:dyDescent="0.2">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c r="AI306" s="67"/>
      <c r="AJ306" s="67"/>
      <c r="AK306" s="67"/>
      <c r="AL306" s="67"/>
      <c r="AM306" s="67"/>
      <c r="AN306" s="67"/>
    </row>
    <row r="307" spans="1:40" ht="54" customHeight="1" x14ac:dyDescent="0.2">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c r="AL307" s="67"/>
      <c r="AM307" s="67"/>
      <c r="AN307" s="67"/>
    </row>
    <row r="308" spans="1:40" ht="54" customHeight="1" x14ac:dyDescent="0.2">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c r="AH308" s="67"/>
      <c r="AI308" s="67"/>
      <c r="AJ308" s="67"/>
      <c r="AK308" s="67"/>
      <c r="AL308" s="67"/>
      <c r="AM308" s="67"/>
      <c r="AN308" s="67"/>
    </row>
    <row r="309" spans="1:40" ht="54" customHeight="1" x14ac:dyDescent="0.2">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H309" s="67"/>
      <c r="AI309" s="67"/>
      <c r="AJ309" s="67"/>
      <c r="AK309" s="67"/>
      <c r="AL309" s="67"/>
      <c r="AM309" s="67"/>
      <c r="AN309" s="67"/>
    </row>
    <row r="310" spans="1:40" ht="54" customHeight="1" x14ac:dyDescent="0.2">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c r="AH310" s="67"/>
      <c r="AI310" s="67"/>
      <c r="AJ310" s="67"/>
      <c r="AK310" s="67"/>
      <c r="AL310" s="67"/>
      <c r="AM310" s="67"/>
      <c r="AN310" s="67"/>
    </row>
    <row r="311" spans="1:40" ht="54" customHeight="1" x14ac:dyDescent="0.2">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c r="AH311" s="67"/>
      <c r="AI311" s="67"/>
      <c r="AJ311" s="67"/>
      <c r="AK311" s="67"/>
      <c r="AL311" s="67"/>
      <c r="AM311" s="67"/>
      <c r="AN311" s="67"/>
    </row>
    <row r="312" spans="1:40" ht="54" customHeight="1" x14ac:dyDescent="0.2">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c r="AH312" s="67"/>
      <c r="AI312" s="67"/>
      <c r="AJ312" s="67"/>
      <c r="AK312" s="67"/>
      <c r="AL312" s="67"/>
      <c r="AM312" s="67"/>
      <c r="AN312" s="67"/>
    </row>
    <row r="313" spans="1:40" ht="54" customHeight="1" x14ac:dyDescent="0.2">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c r="AH313" s="67"/>
      <c r="AI313" s="67"/>
      <c r="AJ313" s="67"/>
      <c r="AK313" s="67"/>
      <c r="AL313" s="67"/>
      <c r="AM313" s="67"/>
      <c r="AN313" s="67"/>
    </row>
    <row r="314" spans="1:40" ht="54" customHeight="1" x14ac:dyDescent="0.2">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K314" s="67"/>
      <c r="AL314" s="67"/>
      <c r="AM314" s="67"/>
      <c r="AN314" s="67"/>
    </row>
    <row r="315" spans="1:40" ht="54" customHeight="1" x14ac:dyDescent="0.2">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H315" s="67"/>
      <c r="AI315" s="67"/>
      <c r="AJ315" s="67"/>
      <c r="AK315" s="67"/>
      <c r="AL315" s="67"/>
      <c r="AM315" s="67"/>
      <c r="AN315" s="67"/>
    </row>
    <row r="316" spans="1:40" ht="54" customHeight="1" x14ac:dyDescent="0.2">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c r="AH316" s="67"/>
      <c r="AI316" s="67"/>
      <c r="AJ316" s="67"/>
      <c r="AK316" s="67"/>
      <c r="AL316" s="67"/>
      <c r="AM316" s="67"/>
      <c r="AN316" s="67"/>
    </row>
    <row r="317" spans="1:40" ht="54" customHeight="1" x14ac:dyDescent="0.2">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K317" s="67"/>
      <c r="AL317" s="67"/>
      <c r="AM317" s="67"/>
      <c r="AN317" s="67"/>
    </row>
    <row r="318" spans="1:40" ht="54" customHeight="1" x14ac:dyDescent="0.2">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c r="AL318" s="67"/>
      <c r="AM318" s="67"/>
      <c r="AN318" s="67"/>
    </row>
    <row r="319" spans="1:40" ht="54" customHeight="1" x14ac:dyDescent="0.2">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c r="AH319" s="67"/>
      <c r="AI319" s="67"/>
      <c r="AJ319" s="67"/>
      <c r="AK319" s="67"/>
      <c r="AL319" s="67"/>
      <c r="AM319" s="67"/>
      <c r="AN319" s="67"/>
    </row>
    <row r="320" spans="1:40" ht="54" customHeight="1" x14ac:dyDescent="0.2">
      <c r="A320" s="67"/>
      <c r="B320" s="67"/>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c r="AH320" s="67"/>
      <c r="AI320" s="67"/>
      <c r="AJ320" s="67"/>
      <c r="AK320" s="67"/>
      <c r="AL320" s="67"/>
      <c r="AM320" s="67"/>
      <c r="AN320" s="67"/>
    </row>
    <row r="321" spans="1:40" ht="54" customHeight="1" x14ac:dyDescent="0.2">
      <c r="A321" s="67"/>
      <c r="B321" s="67"/>
      <c r="C321" s="67"/>
      <c r="D321" s="67"/>
      <c r="E321" s="67"/>
      <c r="F321" s="67"/>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c r="AD321" s="67"/>
      <c r="AE321" s="67"/>
      <c r="AF321" s="67"/>
      <c r="AG321" s="67"/>
      <c r="AH321" s="67"/>
      <c r="AI321" s="67"/>
      <c r="AJ321" s="67"/>
      <c r="AK321" s="67"/>
      <c r="AL321" s="67"/>
      <c r="AM321" s="67"/>
      <c r="AN321" s="67"/>
    </row>
    <row r="322" spans="1:40" ht="54" customHeight="1" x14ac:dyDescent="0.2">
      <c r="A322" s="67"/>
      <c r="B322" s="67"/>
      <c r="C322" s="67"/>
      <c r="D322" s="67"/>
      <c r="E322" s="67"/>
      <c r="F322" s="67"/>
      <c r="G322" s="67"/>
      <c r="H322" s="67"/>
      <c r="I322" s="67"/>
      <c r="J322" s="67"/>
      <c r="K322" s="67"/>
      <c r="L322" s="67"/>
      <c r="M322" s="67"/>
      <c r="N322" s="67"/>
      <c r="O322" s="67"/>
      <c r="P322" s="67"/>
      <c r="Q322" s="67"/>
      <c r="R322" s="67"/>
      <c r="S322" s="67"/>
      <c r="T322" s="67"/>
      <c r="U322" s="67"/>
      <c r="V322" s="67"/>
      <c r="W322" s="67"/>
      <c r="X322" s="67"/>
      <c r="Y322" s="67"/>
      <c r="Z322" s="67"/>
      <c r="AA322" s="67"/>
      <c r="AB322" s="67"/>
      <c r="AC322" s="67"/>
      <c r="AD322" s="67"/>
      <c r="AE322" s="67"/>
      <c r="AF322" s="67"/>
      <c r="AG322" s="67"/>
      <c r="AH322" s="67"/>
      <c r="AI322" s="67"/>
      <c r="AJ322" s="67"/>
      <c r="AK322" s="67"/>
      <c r="AL322" s="67"/>
      <c r="AM322" s="67"/>
      <c r="AN322" s="67"/>
    </row>
    <row r="323" spans="1:40" ht="54" customHeight="1" x14ac:dyDescent="0.2">
      <c r="A323" s="67"/>
      <c r="B323" s="67"/>
      <c r="C323" s="67"/>
      <c r="D323" s="67"/>
      <c r="E323" s="67"/>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c r="AD323" s="67"/>
      <c r="AE323" s="67"/>
      <c r="AF323" s="67"/>
      <c r="AG323" s="67"/>
      <c r="AH323" s="67"/>
      <c r="AI323" s="67"/>
      <c r="AJ323" s="67"/>
      <c r="AK323" s="67"/>
      <c r="AL323" s="67"/>
      <c r="AM323" s="67"/>
      <c r="AN323" s="67"/>
    </row>
    <row r="324" spans="1:40" ht="54" customHeight="1" x14ac:dyDescent="0.2">
      <c r="A324" s="67"/>
      <c r="B324" s="67"/>
      <c r="C324" s="67"/>
      <c r="D324" s="67"/>
      <c r="E324" s="67"/>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67"/>
      <c r="AH324" s="67"/>
      <c r="AI324" s="67"/>
      <c r="AJ324" s="67"/>
      <c r="AK324" s="67"/>
      <c r="AL324" s="67"/>
      <c r="AM324" s="67"/>
      <c r="AN324" s="67"/>
    </row>
    <row r="325" spans="1:40" ht="54" customHeight="1" x14ac:dyDescent="0.2">
      <c r="A325" s="67"/>
      <c r="B325" s="67"/>
      <c r="C325" s="67"/>
      <c r="D325" s="67"/>
      <c r="E325" s="67"/>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c r="AG325" s="67"/>
      <c r="AH325" s="67"/>
      <c r="AI325" s="67"/>
      <c r="AJ325" s="67"/>
      <c r="AK325" s="67"/>
      <c r="AL325" s="67"/>
      <c r="AM325" s="67"/>
      <c r="AN325" s="67"/>
    </row>
    <row r="326" spans="1:40" ht="54" customHeight="1" x14ac:dyDescent="0.2">
      <c r="A326" s="67"/>
      <c r="B326" s="67"/>
      <c r="C326" s="67"/>
      <c r="D326" s="67"/>
      <c r="E326" s="67"/>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c r="AG326" s="67"/>
      <c r="AH326" s="67"/>
      <c r="AI326" s="67"/>
      <c r="AJ326" s="67"/>
      <c r="AK326" s="67"/>
      <c r="AL326" s="67"/>
      <c r="AM326" s="67"/>
      <c r="AN326" s="67"/>
    </row>
    <row r="327" spans="1:40" ht="54" customHeight="1" x14ac:dyDescent="0.2">
      <c r="A327" s="67"/>
      <c r="B327" s="67"/>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c r="AH327" s="67"/>
      <c r="AI327" s="67"/>
      <c r="AJ327" s="67"/>
      <c r="AK327" s="67"/>
      <c r="AL327" s="67"/>
      <c r="AM327" s="67"/>
      <c r="AN327" s="67"/>
    </row>
    <row r="328" spans="1:40" ht="54" customHeight="1" x14ac:dyDescent="0.2">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c r="AD328" s="67"/>
      <c r="AE328" s="67"/>
      <c r="AF328" s="67"/>
      <c r="AG328" s="67"/>
      <c r="AH328" s="67"/>
      <c r="AI328" s="67"/>
      <c r="AJ328" s="67"/>
      <c r="AK328" s="67"/>
      <c r="AL328" s="67"/>
      <c r="AM328" s="67"/>
      <c r="AN328" s="67"/>
    </row>
    <row r="329" spans="1:40" ht="54" customHeight="1" x14ac:dyDescent="0.2">
      <c r="A329" s="67"/>
      <c r="B329" s="67"/>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67"/>
      <c r="AH329" s="67"/>
      <c r="AI329" s="67"/>
      <c r="AJ329" s="67"/>
      <c r="AK329" s="67"/>
      <c r="AL329" s="67"/>
      <c r="AM329" s="67"/>
      <c r="AN329" s="67"/>
    </row>
    <row r="330" spans="1:40" ht="54" customHeight="1" x14ac:dyDescent="0.2">
      <c r="A330" s="67"/>
      <c r="B330" s="67"/>
      <c r="C330" s="67"/>
      <c r="D330" s="67"/>
      <c r="E330" s="67"/>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c r="AD330" s="67"/>
      <c r="AE330" s="67"/>
      <c r="AF330" s="67"/>
      <c r="AG330" s="67"/>
      <c r="AH330" s="67"/>
      <c r="AI330" s="67"/>
      <c r="AJ330" s="67"/>
      <c r="AK330" s="67"/>
      <c r="AL330" s="67"/>
      <c r="AM330" s="67"/>
      <c r="AN330" s="67"/>
    </row>
    <row r="331" spans="1:40" ht="54" customHeight="1" x14ac:dyDescent="0.2">
      <c r="A331" s="67"/>
      <c r="B331" s="67"/>
      <c r="C331" s="67"/>
      <c r="D331" s="67"/>
      <c r="E331" s="67"/>
      <c r="F331" s="67"/>
      <c r="G331" s="67"/>
      <c r="H331" s="67"/>
      <c r="I331" s="67"/>
      <c r="J331" s="67"/>
      <c r="K331" s="67"/>
      <c r="L331" s="67"/>
      <c r="M331" s="67"/>
      <c r="N331" s="67"/>
      <c r="O331" s="67"/>
      <c r="P331" s="67"/>
      <c r="Q331" s="67"/>
      <c r="R331" s="67"/>
      <c r="S331" s="67"/>
      <c r="T331" s="67"/>
      <c r="U331" s="67"/>
      <c r="V331" s="67"/>
      <c r="W331" s="67"/>
      <c r="X331" s="67"/>
      <c r="Y331" s="67"/>
      <c r="Z331" s="67"/>
      <c r="AA331" s="67"/>
      <c r="AB331" s="67"/>
      <c r="AC331" s="67"/>
      <c r="AD331" s="67"/>
      <c r="AE331" s="67"/>
      <c r="AF331" s="67"/>
      <c r="AG331" s="67"/>
      <c r="AH331" s="67"/>
      <c r="AI331" s="67"/>
      <c r="AJ331" s="67"/>
      <c r="AK331" s="67"/>
      <c r="AL331" s="67"/>
      <c r="AM331" s="67"/>
      <c r="AN331" s="67"/>
    </row>
    <row r="332" spans="1:40" ht="54" customHeight="1" x14ac:dyDescent="0.2">
      <c r="A332" s="67"/>
      <c r="B332" s="67"/>
      <c r="C332" s="67"/>
      <c r="D332" s="67"/>
      <c r="E332" s="67"/>
      <c r="F332" s="67"/>
      <c r="G332" s="67"/>
      <c r="H332" s="67"/>
      <c r="I332" s="67"/>
      <c r="J332" s="67"/>
      <c r="K332" s="67"/>
      <c r="L332" s="67"/>
      <c r="M332" s="67"/>
      <c r="N332" s="67"/>
      <c r="O332" s="67"/>
      <c r="P332" s="67"/>
      <c r="Q332" s="67"/>
      <c r="R332" s="67"/>
      <c r="S332" s="67"/>
      <c r="T332" s="67"/>
      <c r="U332" s="67"/>
      <c r="V332" s="67"/>
      <c r="W332" s="67"/>
      <c r="X332" s="67"/>
      <c r="Y332" s="67"/>
      <c r="Z332" s="67"/>
      <c r="AA332" s="67"/>
      <c r="AB332" s="67"/>
      <c r="AC332" s="67"/>
      <c r="AD332" s="67"/>
      <c r="AE332" s="67"/>
      <c r="AF332" s="67"/>
      <c r="AG332" s="67"/>
      <c r="AH332" s="67"/>
      <c r="AI332" s="67"/>
      <c r="AJ332" s="67"/>
      <c r="AK332" s="67"/>
      <c r="AL332" s="67"/>
      <c r="AM332" s="67"/>
      <c r="AN332" s="67"/>
    </row>
    <row r="333" spans="1:40" ht="54" customHeight="1" x14ac:dyDescent="0.2">
      <c r="A333" s="67"/>
      <c r="B333" s="67"/>
      <c r="C333" s="67"/>
      <c r="D333" s="67"/>
      <c r="E333" s="67"/>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c r="AD333" s="67"/>
      <c r="AE333" s="67"/>
      <c r="AF333" s="67"/>
      <c r="AG333" s="67"/>
      <c r="AH333" s="67"/>
      <c r="AI333" s="67"/>
      <c r="AJ333" s="67"/>
      <c r="AK333" s="67"/>
      <c r="AL333" s="67"/>
      <c r="AM333" s="67"/>
      <c r="AN333" s="67"/>
    </row>
    <row r="334" spans="1:40" ht="54" customHeight="1" x14ac:dyDescent="0.2">
      <c r="A334" s="67"/>
      <c r="B334" s="67"/>
      <c r="C334" s="67"/>
      <c r="D334" s="67"/>
      <c r="E334" s="67"/>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c r="AG334" s="67"/>
      <c r="AH334" s="67"/>
      <c r="AI334" s="67"/>
      <c r="AJ334" s="67"/>
      <c r="AK334" s="67"/>
      <c r="AL334" s="67"/>
      <c r="AM334" s="67"/>
      <c r="AN334" s="67"/>
    </row>
    <row r="335" spans="1:40" ht="54" customHeight="1" x14ac:dyDescent="0.2">
      <c r="A335" s="67"/>
      <c r="B335" s="67"/>
      <c r="C335" s="67"/>
      <c r="D335" s="67"/>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H335" s="67"/>
      <c r="AI335" s="67"/>
      <c r="AJ335" s="67"/>
      <c r="AK335" s="67"/>
      <c r="AL335" s="67"/>
      <c r="AM335" s="67"/>
      <c r="AN335" s="67"/>
    </row>
    <row r="336" spans="1:40" ht="54" customHeight="1" x14ac:dyDescent="0.2">
      <c r="A336" s="67"/>
      <c r="B336" s="67"/>
      <c r="C336" s="67"/>
      <c r="D336" s="67"/>
      <c r="E336" s="67"/>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c r="AD336" s="67"/>
      <c r="AE336" s="67"/>
      <c r="AF336" s="67"/>
      <c r="AG336" s="67"/>
      <c r="AH336" s="67"/>
      <c r="AI336" s="67"/>
      <c r="AJ336" s="67"/>
      <c r="AK336" s="67"/>
      <c r="AL336" s="67"/>
      <c r="AM336" s="67"/>
      <c r="AN336" s="67"/>
    </row>
    <row r="337" spans="1:40" ht="54" customHeight="1" x14ac:dyDescent="0.2">
      <c r="A337" s="67"/>
      <c r="B337" s="67"/>
      <c r="C337" s="67"/>
      <c r="D337" s="67"/>
      <c r="E337" s="67"/>
      <c r="F337" s="67"/>
      <c r="G337" s="67"/>
      <c r="H337" s="67"/>
      <c r="I337" s="67"/>
      <c r="J337" s="67"/>
      <c r="K337" s="67"/>
      <c r="L337" s="67"/>
      <c r="M337" s="67"/>
      <c r="N337" s="67"/>
      <c r="O337" s="67"/>
      <c r="P337" s="67"/>
      <c r="Q337" s="67"/>
      <c r="R337" s="67"/>
      <c r="S337" s="67"/>
      <c r="T337" s="67"/>
      <c r="U337" s="67"/>
      <c r="V337" s="67"/>
      <c r="W337" s="67"/>
      <c r="X337" s="67"/>
      <c r="Y337" s="67"/>
      <c r="Z337" s="67"/>
      <c r="AA337" s="67"/>
      <c r="AB337" s="67"/>
      <c r="AC337" s="67"/>
      <c r="AD337" s="67"/>
      <c r="AE337" s="67"/>
      <c r="AF337" s="67"/>
      <c r="AG337" s="67"/>
      <c r="AH337" s="67"/>
      <c r="AI337" s="67"/>
      <c r="AJ337" s="67"/>
      <c r="AK337" s="67"/>
      <c r="AL337" s="67"/>
      <c r="AM337" s="67"/>
      <c r="AN337" s="67"/>
    </row>
    <row r="338" spans="1:40" ht="54" customHeight="1" x14ac:dyDescent="0.2">
      <c r="A338" s="67"/>
      <c r="B338" s="67"/>
      <c r="C338" s="67"/>
      <c r="D338" s="67"/>
      <c r="E338" s="67"/>
      <c r="F338" s="67"/>
      <c r="G338" s="67"/>
      <c r="H338" s="67"/>
      <c r="I338" s="67"/>
      <c r="J338" s="67"/>
      <c r="K338" s="67"/>
      <c r="L338" s="67"/>
      <c r="M338" s="67"/>
      <c r="N338" s="67"/>
      <c r="O338" s="67"/>
      <c r="P338" s="67"/>
      <c r="Q338" s="67"/>
      <c r="R338" s="67"/>
      <c r="S338" s="67"/>
      <c r="T338" s="67"/>
      <c r="U338" s="67"/>
      <c r="V338" s="67"/>
      <c r="W338" s="67"/>
      <c r="X338" s="67"/>
      <c r="Y338" s="67"/>
      <c r="Z338" s="67"/>
      <c r="AA338" s="67"/>
      <c r="AB338" s="67"/>
      <c r="AC338" s="67"/>
      <c r="AD338" s="67"/>
      <c r="AE338" s="67"/>
      <c r="AF338" s="67"/>
      <c r="AG338" s="67"/>
      <c r="AH338" s="67"/>
      <c r="AI338" s="67"/>
      <c r="AJ338" s="67"/>
      <c r="AK338" s="67"/>
      <c r="AL338" s="67"/>
      <c r="AM338" s="67"/>
      <c r="AN338" s="67"/>
    </row>
    <row r="339" spans="1:40" ht="54" customHeight="1" x14ac:dyDescent="0.2">
      <c r="A339" s="67"/>
      <c r="B339" s="67"/>
      <c r="C339" s="67"/>
      <c r="D339" s="67"/>
      <c r="E339" s="67"/>
      <c r="F339" s="67"/>
      <c r="G339" s="67"/>
      <c r="H339" s="67"/>
      <c r="I339" s="67"/>
      <c r="J339" s="67"/>
      <c r="K339" s="67"/>
      <c r="L339" s="67"/>
      <c r="M339" s="67"/>
      <c r="N339" s="67"/>
      <c r="O339" s="67"/>
      <c r="P339" s="67"/>
      <c r="Q339" s="67"/>
      <c r="R339" s="67"/>
      <c r="S339" s="67"/>
      <c r="T339" s="67"/>
      <c r="U339" s="67"/>
      <c r="V339" s="67"/>
      <c r="W339" s="67"/>
      <c r="X339" s="67"/>
      <c r="Y339" s="67"/>
      <c r="Z339" s="67"/>
      <c r="AA339" s="67"/>
      <c r="AB339" s="67"/>
      <c r="AC339" s="67"/>
      <c r="AD339" s="67"/>
      <c r="AE339" s="67"/>
      <c r="AF339" s="67"/>
      <c r="AG339" s="67"/>
      <c r="AH339" s="67"/>
      <c r="AI339" s="67"/>
      <c r="AJ339" s="67"/>
      <c r="AK339" s="67"/>
      <c r="AL339" s="67"/>
      <c r="AM339" s="67"/>
      <c r="AN339" s="67"/>
    </row>
    <row r="340" spans="1:40" ht="54" customHeight="1" x14ac:dyDescent="0.2">
      <c r="A340" s="67"/>
      <c r="B340" s="67"/>
      <c r="C340" s="67"/>
      <c r="D340" s="67"/>
      <c r="E340" s="67"/>
      <c r="F340" s="67"/>
      <c r="G340" s="67"/>
      <c r="H340" s="67"/>
      <c r="I340" s="67"/>
      <c r="J340" s="67"/>
      <c r="K340" s="67"/>
      <c r="L340" s="67"/>
      <c r="M340" s="67"/>
      <c r="N340" s="67"/>
      <c r="O340" s="67"/>
      <c r="P340" s="67"/>
      <c r="Q340" s="67"/>
      <c r="R340" s="67"/>
      <c r="S340" s="67"/>
      <c r="T340" s="67"/>
      <c r="U340" s="67"/>
      <c r="V340" s="67"/>
      <c r="W340" s="67"/>
      <c r="X340" s="67"/>
      <c r="Y340" s="67"/>
      <c r="Z340" s="67"/>
      <c r="AA340" s="67"/>
      <c r="AB340" s="67"/>
      <c r="AC340" s="67"/>
      <c r="AD340" s="67"/>
      <c r="AE340" s="67"/>
      <c r="AF340" s="67"/>
      <c r="AG340" s="67"/>
      <c r="AH340" s="67"/>
      <c r="AI340" s="67"/>
      <c r="AJ340" s="67"/>
      <c r="AK340" s="67"/>
      <c r="AL340" s="67"/>
      <c r="AM340" s="67"/>
      <c r="AN340" s="67"/>
    </row>
    <row r="341" spans="1:40" ht="54" customHeight="1" x14ac:dyDescent="0.2">
      <c r="A341" s="67"/>
      <c r="B341" s="67"/>
      <c r="C341" s="67"/>
      <c r="D341" s="67"/>
      <c r="E341" s="67"/>
      <c r="F341" s="67"/>
      <c r="G341" s="67"/>
      <c r="H341" s="67"/>
      <c r="I341" s="67"/>
      <c r="J341" s="67"/>
      <c r="K341" s="67"/>
      <c r="L341" s="67"/>
      <c r="M341" s="67"/>
      <c r="N341" s="67"/>
      <c r="O341" s="67"/>
      <c r="P341" s="67"/>
      <c r="Q341" s="67"/>
      <c r="R341" s="67"/>
      <c r="S341" s="67"/>
      <c r="T341" s="67"/>
      <c r="U341" s="67"/>
      <c r="V341" s="67"/>
      <c r="W341" s="67"/>
      <c r="X341" s="67"/>
      <c r="Y341" s="67"/>
      <c r="Z341" s="67"/>
      <c r="AA341" s="67"/>
      <c r="AB341" s="67"/>
      <c r="AC341" s="67"/>
      <c r="AD341" s="67"/>
      <c r="AE341" s="67"/>
      <c r="AF341" s="67"/>
      <c r="AG341" s="67"/>
      <c r="AH341" s="67"/>
      <c r="AI341" s="67"/>
      <c r="AJ341" s="67"/>
      <c r="AK341" s="67"/>
      <c r="AL341" s="67"/>
      <c r="AM341" s="67"/>
      <c r="AN341" s="67"/>
    </row>
    <row r="342" spans="1:40" ht="54" customHeight="1" x14ac:dyDescent="0.2">
      <c r="A342" s="67"/>
      <c r="B342" s="67"/>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c r="AG342" s="67"/>
      <c r="AH342" s="67"/>
      <c r="AI342" s="67"/>
      <c r="AJ342" s="67"/>
      <c r="AK342" s="67"/>
      <c r="AL342" s="67"/>
      <c r="AM342" s="67"/>
      <c r="AN342" s="67"/>
    </row>
    <row r="343" spans="1:40" ht="54" customHeight="1" x14ac:dyDescent="0.2">
      <c r="A343" s="67"/>
      <c r="B343" s="67"/>
      <c r="C343" s="67"/>
      <c r="D343" s="67"/>
      <c r="E343" s="67"/>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c r="AD343" s="67"/>
      <c r="AE343" s="67"/>
      <c r="AF343" s="67"/>
      <c r="AG343" s="67"/>
      <c r="AH343" s="67"/>
      <c r="AI343" s="67"/>
      <c r="AJ343" s="67"/>
      <c r="AK343" s="67"/>
      <c r="AL343" s="67"/>
      <c r="AM343" s="67"/>
      <c r="AN343" s="67"/>
    </row>
    <row r="344" spans="1:40" ht="54" customHeight="1" x14ac:dyDescent="0.2">
      <c r="A344" s="67"/>
      <c r="B344" s="67"/>
      <c r="C344" s="67"/>
      <c r="D344" s="67"/>
      <c r="E344" s="67"/>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c r="AD344" s="67"/>
      <c r="AE344" s="67"/>
      <c r="AF344" s="67"/>
      <c r="AG344" s="67"/>
      <c r="AH344" s="67"/>
      <c r="AI344" s="67"/>
      <c r="AJ344" s="67"/>
      <c r="AK344" s="67"/>
      <c r="AL344" s="67"/>
      <c r="AM344" s="67"/>
      <c r="AN344" s="67"/>
    </row>
    <row r="345" spans="1:40" ht="54" customHeight="1" x14ac:dyDescent="0.2">
      <c r="A345" s="67"/>
      <c r="B345" s="67"/>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c r="AD345" s="67"/>
      <c r="AE345" s="67"/>
      <c r="AF345" s="67"/>
      <c r="AG345" s="67"/>
      <c r="AH345" s="67"/>
      <c r="AI345" s="67"/>
      <c r="AJ345" s="67"/>
      <c r="AK345" s="67"/>
      <c r="AL345" s="67"/>
      <c r="AM345" s="67"/>
      <c r="AN345" s="67"/>
    </row>
    <row r="346" spans="1:40" ht="54" customHeight="1" x14ac:dyDescent="0.2">
      <c r="A346" s="67"/>
      <c r="B346" s="67"/>
      <c r="C346" s="67"/>
      <c r="D346" s="67"/>
      <c r="E346" s="67"/>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c r="AG346" s="67"/>
      <c r="AH346" s="67"/>
      <c r="AI346" s="67"/>
      <c r="AJ346" s="67"/>
      <c r="AK346" s="67"/>
      <c r="AL346" s="67"/>
      <c r="AM346" s="67"/>
      <c r="AN346" s="67"/>
    </row>
    <row r="347" spans="1:40" ht="54" customHeight="1" x14ac:dyDescent="0.2">
      <c r="A347" s="67"/>
      <c r="B347" s="67"/>
      <c r="C347" s="67"/>
      <c r="D347" s="67"/>
      <c r="E347" s="67"/>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c r="AD347" s="67"/>
      <c r="AE347" s="67"/>
      <c r="AF347" s="67"/>
      <c r="AG347" s="67"/>
      <c r="AH347" s="67"/>
      <c r="AI347" s="67"/>
      <c r="AJ347" s="67"/>
      <c r="AK347" s="67"/>
      <c r="AL347" s="67"/>
      <c r="AM347" s="67"/>
      <c r="AN347" s="67"/>
    </row>
    <row r="348" spans="1:40" ht="54" customHeight="1" x14ac:dyDescent="0.2">
      <c r="A348" s="67"/>
      <c r="B348" s="67"/>
      <c r="C348" s="67"/>
      <c r="D348" s="67"/>
      <c r="E348" s="67"/>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c r="AG348" s="67"/>
      <c r="AH348" s="67"/>
      <c r="AI348" s="67"/>
      <c r="AJ348" s="67"/>
      <c r="AK348" s="67"/>
      <c r="AL348" s="67"/>
      <c r="AM348" s="67"/>
      <c r="AN348" s="67"/>
    </row>
    <row r="349" spans="1:40" ht="54" customHeight="1" x14ac:dyDescent="0.2">
      <c r="A349" s="67"/>
      <c r="B349" s="67"/>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c r="AG349" s="67"/>
      <c r="AH349" s="67"/>
      <c r="AI349" s="67"/>
      <c r="AJ349" s="67"/>
      <c r="AK349" s="67"/>
      <c r="AL349" s="67"/>
      <c r="AM349" s="67"/>
      <c r="AN349" s="67"/>
    </row>
    <row r="350" spans="1:40" ht="54" customHeight="1" x14ac:dyDescent="0.2">
      <c r="A350" s="67"/>
      <c r="B350" s="67"/>
      <c r="C350" s="67"/>
      <c r="D350" s="67"/>
      <c r="E350" s="67"/>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c r="AD350" s="67"/>
      <c r="AE350" s="67"/>
      <c r="AF350" s="67"/>
      <c r="AG350" s="67"/>
      <c r="AH350" s="67"/>
      <c r="AI350" s="67"/>
      <c r="AJ350" s="67"/>
      <c r="AK350" s="67"/>
      <c r="AL350" s="67"/>
      <c r="AM350" s="67"/>
      <c r="AN350" s="67"/>
    </row>
    <row r="351" spans="1:40" ht="54" customHeight="1" x14ac:dyDescent="0.2">
      <c r="A351" s="67"/>
      <c r="B351" s="67"/>
      <c r="C351" s="67"/>
      <c r="D351" s="67"/>
      <c r="E351" s="67"/>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c r="AD351" s="67"/>
      <c r="AE351" s="67"/>
      <c r="AF351" s="67"/>
      <c r="AG351" s="67"/>
      <c r="AH351" s="67"/>
      <c r="AI351" s="67"/>
      <c r="AJ351" s="67"/>
      <c r="AK351" s="67"/>
      <c r="AL351" s="67"/>
      <c r="AM351" s="67"/>
      <c r="AN351" s="67"/>
    </row>
    <row r="352" spans="1:40" ht="54" customHeight="1" x14ac:dyDescent="0.2">
      <c r="A352" s="67"/>
      <c r="B352" s="67"/>
      <c r="C352" s="67"/>
      <c r="D352" s="67"/>
      <c r="E352" s="67"/>
      <c r="F352" s="67"/>
      <c r="G352" s="67"/>
      <c r="H352" s="67"/>
      <c r="I352" s="67"/>
      <c r="J352" s="67"/>
      <c r="K352" s="67"/>
      <c r="L352" s="67"/>
      <c r="M352" s="67"/>
      <c r="N352" s="67"/>
      <c r="O352" s="67"/>
      <c r="P352" s="67"/>
      <c r="Q352" s="67"/>
      <c r="R352" s="67"/>
      <c r="S352" s="67"/>
      <c r="T352" s="67"/>
      <c r="U352" s="67"/>
      <c r="V352" s="67"/>
      <c r="W352" s="67"/>
      <c r="X352" s="67"/>
      <c r="Y352" s="67"/>
      <c r="Z352" s="67"/>
      <c r="AA352" s="67"/>
      <c r="AB352" s="67"/>
      <c r="AC352" s="67"/>
      <c r="AD352" s="67"/>
      <c r="AE352" s="67"/>
      <c r="AF352" s="67"/>
      <c r="AG352" s="67"/>
      <c r="AH352" s="67"/>
      <c r="AI352" s="67"/>
      <c r="AJ352" s="67"/>
      <c r="AK352" s="67"/>
      <c r="AL352" s="67"/>
      <c r="AM352" s="67"/>
      <c r="AN352" s="67"/>
    </row>
    <row r="353" spans="1:40" ht="54" customHeight="1" x14ac:dyDescent="0.2">
      <c r="A353" s="67"/>
      <c r="B353" s="67"/>
      <c r="C353" s="67"/>
      <c r="D353" s="67"/>
      <c r="E353" s="67"/>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c r="AD353" s="67"/>
      <c r="AE353" s="67"/>
      <c r="AF353" s="67"/>
      <c r="AG353" s="67"/>
      <c r="AH353" s="67"/>
      <c r="AI353" s="67"/>
      <c r="AJ353" s="67"/>
      <c r="AK353" s="67"/>
      <c r="AL353" s="67"/>
      <c r="AM353" s="67"/>
      <c r="AN353" s="67"/>
    </row>
    <row r="354" spans="1:40" ht="54" customHeight="1" x14ac:dyDescent="0.2">
      <c r="A354" s="67"/>
      <c r="B354" s="67"/>
      <c r="C354" s="67"/>
      <c r="D354" s="67"/>
      <c r="E354" s="67"/>
      <c r="F354" s="67"/>
      <c r="G354" s="67"/>
      <c r="H354" s="67"/>
      <c r="I354" s="67"/>
      <c r="J354" s="67"/>
      <c r="K354" s="67"/>
      <c r="L354" s="67"/>
      <c r="M354" s="67"/>
      <c r="N354" s="67"/>
      <c r="O354" s="67"/>
      <c r="P354" s="67"/>
      <c r="Q354" s="67"/>
      <c r="R354" s="67"/>
      <c r="S354" s="67"/>
      <c r="T354" s="67"/>
      <c r="U354" s="67"/>
      <c r="V354" s="67"/>
      <c r="W354" s="67"/>
      <c r="X354" s="67"/>
      <c r="Y354" s="67"/>
      <c r="Z354" s="67"/>
      <c r="AA354" s="67"/>
      <c r="AB354" s="67"/>
      <c r="AC354" s="67"/>
      <c r="AD354" s="67"/>
      <c r="AE354" s="67"/>
      <c r="AF354" s="67"/>
      <c r="AG354" s="67"/>
      <c r="AH354" s="67"/>
      <c r="AI354" s="67"/>
      <c r="AJ354" s="67"/>
      <c r="AK354" s="67"/>
      <c r="AL354" s="67"/>
      <c r="AM354" s="67"/>
      <c r="AN354" s="67"/>
    </row>
    <row r="355" spans="1:40" ht="54" customHeight="1" x14ac:dyDescent="0.2">
      <c r="A355" s="67"/>
      <c r="B355" s="67"/>
      <c r="C355" s="67"/>
      <c r="D355" s="67"/>
      <c r="E355" s="67"/>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c r="AD355" s="67"/>
      <c r="AE355" s="67"/>
      <c r="AF355" s="67"/>
      <c r="AG355" s="67"/>
      <c r="AH355" s="67"/>
      <c r="AI355" s="67"/>
      <c r="AJ355" s="67"/>
      <c r="AK355" s="67"/>
      <c r="AL355" s="67"/>
      <c r="AM355" s="67"/>
      <c r="AN355" s="67"/>
    </row>
    <row r="356" spans="1:40" ht="54" customHeight="1" x14ac:dyDescent="0.2">
      <c r="A356" s="67"/>
      <c r="B356" s="67"/>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c r="AH356" s="67"/>
      <c r="AI356" s="67"/>
      <c r="AJ356" s="67"/>
      <c r="AK356" s="67"/>
      <c r="AL356" s="67"/>
      <c r="AM356" s="67"/>
      <c r="AN356" s="67"/>
    </row>
    <row r="357" spans="1:40" ht="54" customHeight="1" x14ac:dyDescent="0.2">
      <c r="A357" s="67"/>
      <c r="B357" s="67"/>
      <c r="C357" s="67"/>
      <c r="D357" s="67"/>
      <c r="E357" s="67"/>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c r="AG357" s="67"/>
      <c r="AH357" s="67"/>
      <c r="AI357" s="67"/>
      <c r="AJ357" s="67"/>
      <c r="AK357" s="67"/>
      <c r="AL357" s="67"/>
      <c r="AM357" s="67"/>
      <c r="AN357" s="67"/>
    </row>
    <row r="358" spans="1:40" ht="54" customHeight="1" x14ac:dyDescent="0.2">
      <c r="A358" s="67"/>
      <c r="B358" s="67"/>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c r="AD358" s="67"/>
      <c r="AE358" s="67"/>
      <c r="AF358" s="67"/>
      <c r="AG358" s="67"/>
      <c r="AH358" s="67"/>
      <c r="AI358" s="67"/>
      <c r="AJ358" s="67"/>
      <c r="AK358" s="67"/>
      <c r="AL358" s="67"/>
      <c r="AM358" s="67"/>
      <c r="AN358" s="67"/>
    </row>
    <row r="359" spans="1:40" ht="54" customHeight="1" x14ac:dyDescent="0.2">
      <c r="A359" s="67"/>
      <c r="B359" s="67"/>
      <c r="C359" s="67"/>
      <c r="D359" s="67"/>
      <c r="E359" s="67"/>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c r="AD359" s="67"/>
      <c r="AE359" s="67"/>
      <c r="AF359" s="67"/>
      <c r="AG359" s="67"/>
      <c r="AH359" s="67"/>
      <c r="AI359" s="67"/>
      <c r="AJ359" s="67"/>
      <c r="AK359" s="67"/>
      <c r="AL359" s="67"/>
      <c r="AM359" s="67"/>
      <c r="AN359" s="67"/>
    </row>
    <row r="360" spans="1:40" ht="54" customHeight="1" x14ac:dyDescent="0.2">
      <c r="A360" s="67"/>
      <c r="B360" s="67"/>
      <c r="C360" s="67"/>
      <c r="D360" s="67"/>
      <c r="E360" s="67"/>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c r="AD360" s="67"/>
      <c r="AE360" s="67"/>
      <c r="AF360" s="67"/>
      <c r="AG360" s="67"/>
      <c r="AH360" s="67"/>
      <c r="AI360" s="67"/>
      <c r="AJ360" s="67"/>
      <c r="AK360" s="67"/>
      <c r="AL360" s="67"/>
      <c r="AM360" s="67"/>
      <c r="AN360" s="67"/>
    </row>
    <row r="361" spans="1:40" ht="54" customHeight="1" x14ac:dyDescent="0.2">
      <c r="A361" s="67"/>
      <c r="B361" s="67"/>
      <c r="C361" s="67"/>
      <c r="D361" s="67"/>
      <c r="E361" s="67"/>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c r="AD361" s="67"/>
      <c r="AE361" s="67"/>
      <c r="AF361" s="67"/>
      <c r="AG361" s="67"/>
      <c r="AH361" s="67"/>
      <c r="AI361" s="67"/>
      <c r="AJ361" s="67"/>
      <c r="AK361" s="67"/>
      <c r="AL361" s="67"/>
      <c r="AM361" s="67"/>
      <c r="AN361" s="67"/>
    </row>
    <row r="362" spans="1:40" ht="54" customHeight="1" x14ac:dyDescent="0.2">
      <c r="A362" s="67"/>
      <c r="B362" s="67"/>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67"/>
      <c r="AH362" s="67"/>
      <c r="AI362" s="67"/>
      <c r="AJ362" s="67"/>
      <c r="AK362" s="67"/>
      <c r="AL362" s="67"/>
      <c r="AM362" s="67"/>
      <c r="AN362" s="67"/>
    </row>
    <row r="363" spans="1:40" ht="54" customHeight="1" x14ac:dyDescent="0.2">
      <c r="A363" s="67"/>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c r="AG363" s="67"/>
      <c r="AH363" s="67"/>
      <c r="AI363" s="67"/>
      <c r="AJ363" s="67"/>
      <c r="AK363" s="67"/>
      <c r="AL363" s="67"/>
      <c r="AM363" s="67"/>
      <c r="AN363" s="67"/>
    </row>
    <row r="364" spans="1:40" ht="54" customHeight="1" x14ac:dyDescent="0.2">
      <c r="A364" s="67"/>
      <c r="B364" s="67"/>
      <c r="C364" s="67"/>
      <c r="D364" s="67"/>
      <c r="E364" s="67"/>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c r="AD364" s="67"/>
      <c r="AE364" s="67"/>
      <c r="AF364" s="67"/>
      <c r="AG364" s="67"/>
      <c r="AH364" s="67"/>
      <c r="AI364" s="67"/>
      <c r="AJ364" s="67"/>
      <c r="AK364" s="67"/>
      <c r="AL364" s="67"/>
      <c r="AM364" s="67"/>
      <c r="AN364" s="67"/>
    </row>
    <row r="365" spans="1:40" ht="54" customHeight="1" x14ac:dyDescent="0.2">
      <c r="A365" s="67"/>
      <c r="B365" s="67"/>
      <c r="C365" s="67"/>
      <c r="D365" s="67"/>
      <c r="E365" s="67"/>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c r="AD365" s="67"/>
      <c r="AE365" s="67"/>
      <c r="AF365" s="67"/>
      <c r="AG365" s="67"/>
      <c r="AH365" s="67"/>
      <c r="AI365" s="67"/>
      <c r="AJ365" s="67"/>
      <c r="AK365" s="67"/>
      <c r="AL365" s="67"/>
      <c r="AM365" s="67"/>
      <c r="AN365" s="67"/>
    </row>
    <row r="366" spans="1:40" ht="54" customHeight="1" x14ac:dyDescent="0.2">
      <c r="A366" s="67"/>
      <c r="B366" s="67"/>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c r="AD366" s="67"/>
      <c r="AE366" s="67"/>
      <c r="AF366" s="67"/>
      <c r="AG366" s="67"/>
      <c r="AH366" s="67"/>
      <c r="AI366" s="67"/>
      <c r="AJ366" s="67"/>
      <c r="AK366" s="67"/>
      <c r="AL366" s="67"/>
      <c r="AM366" s="67"/>
      <c r="AN366" s="67"/>
    </row>
    <row r="367" spans="1:40" ht="54" customHeight="1" x14ac:dyDescent="0.2">
      <c r="A367" s="67"/>
      <c r="B367" s="67"/>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c r="AG367" s="67"/>
      <c r="AH367" s="67"/>
      <c r="AI367" s="67"/>
      <c r="AJ367" s="67"/>
      <c r="AK367" s="67"/>
      <c r="AL367" s="67"/>
      <c r="AM367" s="67"/>
      <c r="AN367" s="67"/>
    </row>
    <row r="368" spans="1:40" ht="54" customHeight="1" x14ac:dyDescent="0.2">
      <c r="A368" s="67"/>
      <c r="B368" s="67"/>
      <c r="C368" s="67"/>
      <c r="D368" s="67"/>
      <c r="E368" s="67"/>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c r="AG368" s="67"/>
      <c r="AH368" s="67"/>
      <c r="AI368" s="67"/>
      <c r="AJ368" s="67"/>
      <c r="AK368" s="67"/>
      <c r="AL368" s="67"/>
      <c r="AM368" s="67"/>
      <c r="AN368" s="67"/>
    </row>
    <row r="369" spans="1:40" ht="54" customHeight="1" x14ac:dyDescent="0.2">
      <c r="A369" s="67"/>
      <c r="B369" s="67"/>
      <c r="C369" s="67"/>
      <c r="D369" s="67"/>
      <c r="E369" s="67"/>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c r="AD369" s="67"/>
      <c r="AE369" s="67"/>
      <c r="AF369" s="67"/>
      <c r="AG369" s="67"/>
      <c r="AH369" s="67"/>
      <c r="AI369" s="67"/>
      <c r="AJ369" s="67"/>
      <c r="AK369" s="67"/>
      <c r="AL369" s="67"/>
      <c r="AM369" s="67"/>
      <c r="AN369" s="67"/>
    </row>
    <row r="370" spans="1:40" ht="54" customHeight="1" x14ac:dyDescent="0.2">
      <c r="A370" s="67"/>
      <c r="B370" s="67"/>
      <c r="C370" s="67"/>
      <c r="D370" s="67"/>
      <c r="E370" s="67"/>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c r="AG370" s="67"/>
      <c r="AH370" s="67"/>
      <c r="AI370" s="67"/>
      <c r="AJ370" s="67"/>
      <c r="AK370" s="67"/>
      <c r="AL370" s="67"/>
      <c r="AM370" s="67"/>
      <c r="AN370" s="67"/>
    </row>
    <row r="371" spans="1:40" ht="54" customHeight="1" x14ac:dyDescent="0.2">
      <c r="A371" s="67"/>
      <c r="B371" s="67"/>
      <c r="C371" s="67"/>
      <c r="D371" s="67"/>
      <c r="E371" s="67"/>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c r="AD371" s="67"/>
      <c r="AE371" s="67"/>
      <c r="AF371" s="67"/>
      <c r="AG371" s="67"/>
      <c r="AH371" s="67"/>
      <c r="AI371" s="67"/>
      <c r="AJ371" s="67"/>
      <c r="AK371" s="67"/>
      <c r="AL371" s="67"/>
      <c r="AM371" s="67"/>
      <c r="AN371" s="67"/>
    </row>
    <row r="372" spans="1:40" ht="54" customHeight="1" x14ac:dyDescent="0.2">
      <c r="A372" s="67"/>
      <c r="B372" s="67"/>
      <c r="C372" s="67"/>
      <c r="D372" s="67"/>
      <c r="E372" s="67"/>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67"/>
      <c r="AH372" s="67"/>
      <c r="AI372" s="67"/>
      <c r="AJ372" s="67"/>
      <c r="AK372" s="67"/>
      <c r="AL372" s="67"/>
      <c r="AM372" s="67"/>
      <c r="AN372" s="67"/>
    </row>
    <row r="373" spans="1:40" ht="54" customHeight="1" x14ac:dyDescent="0.2">
      <c r="A373" s="67"/>
      <c r="B373" s="67"/>
      <c r="C373" s="67"/>
      <c r="D373" s="67"/>
      <c r="E373" s="67"/>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c r="AD373" s="67"/>
      <c r="AE373" s="67"/>
      <c r="AF373" s="67"/>
      <c r="AG373" s="67"/>
      <c r="AH373" s="67"/>
      <c r="AI373" s="67"/>
      <c r="AJ373" s="67"/>
      <c r="AK373" s="67"/>
      <c r="AL373" s="67"/>
      <c r="AM373" s="67"/>
      <c r="AN373" s="67"/>
    </row>
    <row r="374" spans="1:40" ht="54" customHeight="1" x14ac:dyDescent="0.2">
      <c r="A374" s="67"/>
      <c r="B374" s="67"/>
      <c r="C374" s="67"/>
      <c r="D374" s="67"/>
      <c r="E374" s="67"/>
      <c r="F374" s="67"/>
      <c r="G374" s="67"/>
      <c r="H374" s="67"/>
      <c r="I374" s="67"/>
      <c r="J374" s="67"/>
      <c r="K374" s="67"/>
      <c r="L374" s="67"/>
      <c r="M374" s="67"/>
      <c r="N374" s="67"/>
      <c r="O374" s="67"/>
      <c r="P374" s="67"/>
      <c r="Q374" s="67"/>
      <c r="R374" s="67"/>
      <c r="S374" s="67"/>
      <c r="T374" s="67"/>
      <c r="U374" s="67"/>
      <c r="V374" s="67"/>
      <c r="W374" s="67"/>
      <c r="X374" s="67"/>
      <c r="Y374" s="67"/>
      <c r="Z374" s="67"/>
      <c r="AA374" s="67"/>
      <c r="AB374" s="67"/>
      <c r="AC374" s="67"/>
      <c r="AD374" s="67"/>
      <c r="AE374" s="67"/>
      <c r="AF374" s="67"/>
      <c r="AG374" s="67"/>
      <c r="AH374" s="67"/>
      <c r="AI374" s="67"/>
      <c r="AJ374" s="67"/>
      <c r="AK374" s="67"/>
      <c r="AL374" s="67"/>
      <c r="AM374" s="67"/>
      <c r="AN374" s="67"/>
    </row>
    <row r="375" spans="1:40" ht="54" customHeight="1" x14ac:dyDescent="0.2">
      <c r="A375" s="67"/>
      <c r="B375" s="67"/>
      <c r="C375" s="67"/>
      <c r="D375" s="67"/>
      <c r="E375" s="67"/>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c r="AD375" s="67"/>
      <c r="AE375" s="67"/>
      <c r="AF375" s="67"/>
      <c r="AG375" s="67"/>
      <c r="AH375" s="67"/>
      <c r="AI375" s="67"/>
      <c r="AJ375" s="67"/>
      <c r="AK375" s="67"/>
      <c r="AL375" s="67"/>
      <c r="AM375" s="67"/>
      <c r="AN375" s="67"/>
    </row>
    <row r="376" spans="1:40" ht="54" customHeight="1" x14ac:dyDescent="0.2">
      <c r="A376" s="67"/>
      <c r="B376" s="67"/>
      <c r="C376" s="67"/>
      <c r="D376" s="67"/>
      <c r="E376" s="67"/>
      <c r="F376" s="67"/>
      <c r="G376" s="67"/>
      <c r="H376" s="67"/>
      <c r="I376" s="67"/>
      <c r="J376" s="67"/>
      <c r="K376" s="67"/>
      <c r="L376" s="67"/>
      <c r="M376" s="67"/>
      <c r="N376" s="67"/>
      <c r="O376" s="67"/>
      <c r="P376" s="67"/>
      <c r="Q376" s="67"/>
      <c r="R376" s="67"/>
      <c r="S376" s="67"/>
      <c r="T376" s="67"/>
      <c r="U376" s="67"/>
      <c r="V376" s="67"/>
      <c r="W376" s="67"/>
      <c r="X376" s="67"/>
      <c r="Y376" s="67"/>
      <c r="Z376" s="67"/>
      <c r="AA376" s="67"/>
      <c r="AB376" s="67"/>
      <c r="AC376" s="67"/>
      <c r="AD376" s="67"/>
      <c r="AE376" s="67"/>
      <c r="AF376" s="67"/>
      <c r="AG376" s="67"/>
      <c r="AH376" s="67"/>
      <c r="AI376" s="67"/>
      <c r="AJ376" s="67"/>
      <c r="AK376" s="67"/>
      <c r="AL376" s="67"/>
      <c r="AM376" s="67"/>
      <c r="AN376" s="67"/>
    </row>
    <row r="377" spans="1:40" ht="54" customHeight="1" x14ac:dyDescent="0.2">
      <c r="A377" s="67"/>
      <c r="B377" s="67"/>
      <c r="C377" s="67"/>
      <c r="D377" s="67"/>
      <c r="E377" s="67"/>
      <c r="F377" s="67"/>
      <c r="G377" s="67"/>
      <c r="H377" s="67"/>
      <c r="I377" s="67"/>
      <c r="J377" s="67"/>
      <c r="K377" s="67"/>
      <c r="L377" s="67"/>
      <c r="M377" s="67"/>
      <c r="N377" s="67"/>
      <c r="O377" s="67"/>
      <c r="P377" s="67"/>
      <c r="Q377" s="67"/>
      <c r="R377" s="67"/>
      <c r="S377" s="67"/>
      <c r="T377" s="67"/>
      <c r="U377" s="67"/>
      <c r="V377" s="67"/>
      <c r="W377" s="67"/>
      <c r="X377" s="67"/>
      <c r="Y377" s="67"/>
      <c r="Z377" s="67"/>
      <c r="AA377" s="67"/>
      <c r="AB377" s="67"/>
      <c r="AC377" s="67"/>
      <c r="AD377" s="67"/>
      <c r="AE377" s="67"/>
      <c r="AF377" s="67"/>
      <c r="AG377" s="67"/>
      <c r="AH377" s="67"/>
      <c r="AI377" s="67"/>
      <c r="AJ377" s="67"/>
      <c r="AK377" s="67"/>
      <c r="AL377" s="67"/>
      <c r="AM377" s="67"/>
      <c r="AN377" s="67"/>
    </row>
    <row r="378" spans="1:40" ht="54" customHeight="1" x14ac:dyDescent="0.2">
      <c r="A378" s="67"/>
      <c r="B378" s="67"/>
      <c r="C378" s="67"/>
      <c r="D378" s="67"/>
      <c r="E378" s="67"/>
      <c r="F378" s="67"/>
      <c r="G378" s="67"/>
      <c r="H378" s="67"/>
      <c r="I378" s="67"/>
      <c r="J378" s="67"/>
      <c r="K378" s="67"/>
      <c r="L378" s="67"/>
      <c r="M378" s="67"/>
      <c r="N378" s="67"/>
      <c r="O378" s="67"/>
      <c r="P378" s="67"/>
      <c r="Q378" s="67"/>
      <c r="R378" s="67"/>
      <c r="S378" s="67"/>
      <c r="T378" s="67"/>
      <c r="U378" s="67"/>
      <c r="V378" s="67"/>
      <c r="W378" s="67"/>
      <c r="X378" s="67"/>
      <c r="Y378" s="67"/>
      <c r="Z378" s="67"/>
      <c r="AA378" s="67"/>
      <c r="AB378" s="67"/>
      <c r="AC378" s="67"/>
      <c r="AD378" s="67"/>
      <c r="AE378" s="67"/>
      <c r="AF378" s="67"/>
      <c r="AG378" s="67"/>
      <c r="AH378" s="67"/>
      <c r="AI378" s="67"/>
      <c r="AJ378" s="67"/>
      <c r="AK378" s="67"/>
      <c r="AL378" s="67"/>
      <c r="AM378" s="67"/>
      <c r="AN378" s="67"/>
    </row>
    <row r="379" spans="1:40" ht="54" customHeight="1" x14ac:dyDescent="0.2">
      <c r="A379" s="67"/>
      <c r="B379" s="67"/>
      <c r="C379" s="67"/>
      <c r="D379" s="67"/>
      <c r="E379" s="67"/>
      <c r="F379" s="67"/>
      <c r="G379" s="67"/>
      <c r="H379" s="67"/>
      <c r="I379" s="67"/>
      <c r="J379" s="67"/>
      <c r="K379" s="67"/>
      <c r="L379" s="67"/>
      <c r="M379" s="67"/>
      <c r="N379" s="67"/>
      <c r="O379" s="67"/>
      <c r="P379" s="67"/>
      <c r="Q379" s="67"/>
      <c r="R379" s="67"/>
      <c r="S379" s="67"/>
      <c r="T379" s="67"/>
      <c r="U379" s="67"/>
      <c r="V379" s="67"/>
      <c r="W379" s="67"/>
      <c r="X379" s="67"/>
      <c r="Y379" s="67"/>
      <c r="Z379" s="67"/>
      <c r="AA379" s="67"/>
      <c r="AB379" s="67"/>
      <c r="AC379" s="67"/>
      <c r="AD379" s="67"/>
      <c r="AE379" s="67"/>
      <c r="AF379" s="67"/>
      <c r="AG379" s="67"/>
      <c r="AH379" s="67"/>
      <c r="AI379" s="67"/>
      <c r="AJ379" s="67"/>
      <c r="AK379" s="67"/>
      <c r="AL379" s="67"/>
      <c r="AM379" s="67"/>
      <c r="AN379" s="67"/>
    </row>
    <row r="380" spans="1:40" ht="54" customHeight="1" x14ac:dyDescent="0.2">
      <c r="A380" s="67"/>
      <c r="B380" s="67"/>
      <c r="C380" s="67"/>
      <c r="D380" s="67"/>
      <c r="E380" s="67"/>
      <c r="F380" s="67"/>
      <c r="G380" s="67"/>
      <c r="H380" s="67"/>
      <c r="I380" s="67"/>
      <c r="J380" s="67"/>
      <c r="K380" s="67"/>
      <c r="L380" s="67"/>
      <c r="M380" s="67"/>
      <c r="N380" s="67"/>
      <c r="O380" s="67"/>
      <c r="P380" s="67"/>
      <c r="Q380" s="67"/>
      <c r="R380" s="67"/>
      <c r="S380" s="67"/>
      <c r="T380" s="67"/>
      <c r="U380" s="67"/>
      <c r="V380" s="67"/>
      <c r="W380" s="67"/>
      <c r="X380" s="67"/>
      <c r="Y380" s="67"/>
      <c r="Z380" s="67"/>
      <c r="AA380" s="67"/>
      <c r="AB380" s="67"/>
      <c r="AC380" s="67"/>
      <c r="AD380" s="67"/>
      <c r="AE380" s="67"/>
      <c r="AF380" s="67"/>
      <c r="AG380" s="67"/>
      <c r="AH380" s="67"/>
      <c r="AI380" s="67"/>
      <c r="AJ380" s="67"/>
      <c r="AK380" s="67"/>
      <c r="AL380" s="67"/>
      <c r="AM380" s="67"/>
      <c r="AN380" s="67"/>
    </row>
    <row r="381" spans="1:40" ht="54" customHeight="1" x14ac:dyDescent="0.2">
      <c r="A381" s="67"/>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c r="AH381" s="67"/>
      <c r="AI381" s="67"/>
      <c r="AJ381" s="67"/>
      <c r="AK381" s="67"/>
      <c r="AL381" s="67"/>
      <c r="AM381" s="67"/>
      <c r="AN381" s="67"/>
    </row>
    <row r="382" spans="1:40" ht="54" customHeight="1" x14ac:dyDescent="0.2">
      <c r="A382" s="67"/>
      <c r="B382" s="67"/>
      <c r="C382" s="67"/>
      <c r="D382" s="67"/>
      <c r="E382" s="67"/>
      <c r="F382" s="67"/>
      <c r="G382" s="67"/>
      <c r="H382" s="67"/>
      <c r="I382" s="67"/>
      <c r="J382" s="67"/>
      <c r="K382" s="67"/>
      <c r="L382" s="67"/>
      <c r="M382" s="67"/>
      <c r="N382" s="67"/>
      <c r="O382" s="67"/>
      <c r="P382" s="67"/>
      <c r="Q382" s="67"/>
      <c r="R382" s="67"/>
      <c r="S382" s="67"/>
      <c r="T382" s="67"/>
      <c r="U382" s="67"/>
      <c r="V382" s="67"/>
      <c r="W382" s="67"/>
      <c r="X382" s="67"/>
      <c r="Y382" s="67"/>
      <c r="Z382" s="67"/>
      <c r="AA382" s="67"/>
      <c r="AB382" s="67"/>
      <c r="AC382" s="67"/>
      <c r="AD382" s="67"/>
      <c r="AE382" s="67"/>
      <c r="AF382" s="67"/>
      <c r="AG382" s="67"/>
      <c r="AH382" s="67"/>
      <c r="AI382" s="67"/>
      <c r="AJ382" s="67"/>
      <c r="AK382" s="67"/>
      <c r="AL382" s="67"/>
      <c r="AM382" s="67"/>
      <c r="AN382" s="67"/>
    </row>
    <row r="383" spans="1:40" ht="54" customHeight="1" x14ac:dyDescent="0.2">
      <c r="A383" s="67"/>
      <c r="B383" s="67"/>
      <c r="C383" s="67"/>
      <c r="D383" s="67"/>
      <c r="E383" s="67"/>
      <c r="F383" s="67"/>
      <c r="G383" s="67"/>
      <c r="H383" s="67"/>
      <c r="I383" s="67"/>
      <c r="J383" s="67"/>
      <c r="K383" s="67"/>
      <c r="L383" s="67"/>
      <c r="M383" s="67"/>
      <c r="N383" s="67"/>
      <c r="O383" s="67"/>
      <c r="P383" s="67"/>
      <c r="Q383" s="67"/>
      <c r="R383" s="67"/>
      <c r="S383" s="67"/>
      <c r="T383" s="67"/>
      <c r="U383" s="67"/>
      <c r="V383" s="67"/>
      <c r="W383" s="67"/>
      <c r="X383" s="67"/>
      <c r="Y383" s="67"/>
      <c r="Z383" s="67"/>
      <c r="AA383" s="67"/>
      <c r="AB383" s="67"/>
      <c r="AC383" s="67"/>
      <c r="AD383" s="67"/>
      <c r="AE383" s="67"/>
      <c r="AF383" s="67"/>
      <c r="AG383" s="67"/>
      <c r="AH383" s="67"/>
      <c r="AI383" s="67"/>
      <c r="AJ383" s="67"/>
      <c r="AK383" s="67"/>
      <c r="AL383" s="67"/>
      <c r="AM383" s="67"/>
      <c r="AN383" s="67"/>
    </row>
    <row r="384" spans="1:40" ht="54" customHeight="1" x14ac:dyDescent="0.2">
      <c r="A384" s="67"/>
      <c r="B384" s="67"/>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67"/>
      <c r="AH384" s="67"/>
      <c r="AI384" s="67"/>
      <c r="AJ384" s="67"/>
      <c r="AK384" s="67"/>
      <c r="AL384" s="67"/>
      <c r="AM384" s="67"/>
      <c r="AN384" s="67"/>
    </row>
    <row r="385" spans="1:40" ht="54" customHeight="1" x14ac:dyDescent="0.2">
      <c r="A385" s="67"/>
      <c r="B385" s="67"/>
      <c r="C385" s="67"/>
      <c r="D385" s="67"/>
      <c r="E385" s="67"/>
      <c r="F385" s="67"/>
      <c r="G385" s="67"/>
      <c r="H385" s="67"/>
      <c r="I385" s="67"/>
      <c r="J385" s="67"/>
      <c r="K385" s="67"/>
      <c r="L385" s="67"/>
      <c r="M385" s="67"/>
      <c r="N385" s="67"/>
      <c r="O385" s="67"/>
      <c r="P385" s="67"/>
      <c r="Q385" s="67"/>
      <c r="R385" s="67"/>
      <c r="S385" s="67"/>
      <c r="T385" s="67"/>
      <c r="U385" s="67"/>
      <c r="V385" s="67"/>
      <c r="W385" s="67"/>
      <c r="X385" s="67"/>
      <c r="Y385" s="67"/>
      <c r="Z385" s="67"/>
      <c r="AA385" s="67"/>
      <c r="AB385" s="67"/>
      <c r="AC385" s="67"/>
      <c r="AD385" s="67"/>
      <c r="AE385" s="67"/>
      <c r="AF385" s="67"/>
      <c r="AG385" s="67"/>
      <c r="AH385" s="67"/>
      <c r="AI385" s="67"/>
      <c r="AJ385" s="67"/>
      <c r="AK385" s="67"/>
      <c r="AL385" s="67"/>
      <c r="AM385" s="67"/>
      <c r="AN385" s="67"/>
    </row>
    <row r="386" spans="1:40" ht="54" customHeight="1" x14ac:dyDescent="0.2">
      <c r="A386" s="67"/>
      <c r="B386" s="67"/>
      <c r="C386" s="67"/>
      <c r="D386" s="67"/>
      <c r="E386" s="67"/>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c r="AD386" s="67"/>
      <c r="AE386" s="67"/>
      <c r="AF386" s="67"/>
      <c r="AG386" s="67"/>
      <c r="AH386" s="67"/>
      <c r="AI386" s="67"/>
      <c r="AJ386" s="67"/>
      <c r="AK386" s="67"/>
      <c r="AL386" s="67"/>
      <c r="AM386" s="67"/>
      <c r="AN386" s="67"/>
    </row>
    <row r="387" spans="1:40" ht="54" customHeight="1" x14ac:dyDescent="0.2">
      <c r="A387" s="67"/>
      <c r="B387" s="67"/>
      <c r="C387" s="67"/>
      <c r="D387" s="67"/>
      <c r="E387" s="67"/>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c r="AD387" s="67"/>
      <c r="AE387" s="67"/>
      <c r="AF387" s="67"/>
      <c r="AG387" s="67"/>
      <c r="AH387" s="67"/>
      <c r="AI387" s="67"/>
      <c r="AJ387" s="67"/>
      <c r="AK387" s="67"/>
      <c r="AL387" s="67"/>
      <c r="AM387" s="67"/>
      <c r="AN387" s="67"/>
    </row>
    <row r="388" spans="1:40" ht="54" customHeight="1" x14ac:dyDescent="0.2">
      <c r="A388" s="67"/>
      <c r="B388" s="67"/>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c r="AG388" s="67"/>
      <c r="AH388" s="67"/>
      <c r="AI388" s="67"/>
      <c r="AJ388" s="67"/>
      <c r="AK388" s="67"/>
      <c r="AL388" s="67"/>
      <c r="AM388" s="67"/>
      <c r="AN388" s="67"/>
    </row>
    <row r="389" spans="1:40" ht="54" customHeight="1" x14ac:dyDescent="0.2">
      <c r="A389" s="67"/>
      <c r="B389" s="67"/>
      <c r="C389" s="67"/>
      <c r="D389" s="67"/>
      <c r="E389" s="67"/>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c r="AG389" s="67"/>
      <c r="AH389" s="67"/>
      <c r="AI389" s="67"/>
      <c r="AJ389" s="67"/>
      <c r="AK389" s="67"/>
      <c r="AL389" s="67"/>
      <c r="AM389" s="67"/>
      <c r="AN389" s="67"/>
    </row>
    <row r="390" spans="1:40" ht="54" customHeight="1" x14ac:dyDescent="0.2">
      <c r="A390" s="67"/>
      <c r="B390" s="67"/>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67"/>
      <c r="AH390" s="67"/>
      <c r="AI390" s="67"/>
      <c r="AJ390" s="67"/>
      <c r="AK390" s="67"/>
      <c r="AL390" s="67"/>
      <c r="AM390" s="67"/>
      <c r="AN390" s="67"/>
    </row>
    <row r="391" spans="1:40" ht="54" customHeight="1" x14ac:dyDescent="0.2">
      <c r="A391" s="67"/>
      <c r="B391" s="67"/>
      <c r="C391" s="67"/>
      <c r="D391" s="67"/>
      <c r="E391" s="67"/>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c r="AG391" s="67"/>
      <c r="AH391" s="67"/>
      <c r="AI391" s="67"/>
      <c r="AJ391" s="67"/>
      <c r="AK391" s="67"/>
      <c r="AL391" s="67"/>
      <c r="AM391" s="67"/>
      <c r="AN391" s="67"/>
    </row>
    <row r="392" spans="1:40" ht="54" customHeight="1" x14ac:dyDescent="0.2">
      <c r="A392" s="67"/>
      <c r="B392" s="67"/>
      <c r="C392" s="67"/>
      <c r="D392" s="67"/>
      <c r="E392" s="67"/>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c r="AG392" s="67"/>
      <c r="AH392" s="67"/>
      <c r="AI392" s="67"/>
      <c r="AJ392" s="67"/>
      <c r="AK392" s="67"/>
      <c r="AL392" s="67"/>
      <c r="AM392" s="67"/>
      <c r="AN392" s="67"/>
    </row>
    <row r="393" spans="1:40" ht="54" customHeight="1" x14ac:dyDescent="0.2">
      <c r="A393" s="67"/>
      <c r="B393" s="67"/>
      <c r="C393" s="67"/>
      <c r="D393" s="67"/>
      <c r="E393" s="67"/>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c r="AD393" s="67"/>
      <c r="AE393" s="67"/>
      <c r="AF393" s="67"/>
      <c r="AG393" s="67"/>
      <c r="AH393" s="67"/>
      <c r="AI393" s="67"/>
      <c r="AJ393" s="67"/>
      <c r="AK393" s="67"/>
      <c r="AL393" s="67"/>
      <c r="AM393" s="67"/>
      <c r="AN393" s="67"/>
    </row>
    <row r="394" spans="1:40" ht="54" customHeight="1" x14ac:dyDescent="0.2">
      <c r="A394" s="67"/>
      <c r="B394" s="67"/>
      <c r="C394" s="67"/>
      <c r="D394" s="67"/>
      <c r="E394" s="67"/>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c r="AD394" s="67"/>
      <c r="AE394" s="67"/>
      <c r="AF394" s="67"/>
      <c r="AG394" s="67"/>
      <c r="AH394" s="67"/>
      <c r="AI394" s="67"/>
      <c r="AJ394" s="67"/>
      <c r="AK394" s="67"/>
      <c r="AL394" s="67"/>
      <c r="AM394" s="67"/>
      <c r="AN394" s="67"/>
    </row>
    <row r="395" spans="1:40" ht="54" customHeight="1" x14ac:dyDescent="0.2">
      <c r="A395" s="67"/>
      <c r="B395" s="67"/>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67"/>
      <c r="AH395" s="67"/>
      <c r="AI395" s="67"/>
      <c r="AJ395" s="67"/>
      <c r="AK395" s="67"/>
      <c r="AL395" s="67"/>
      <c r="AM395" s="67"/>
      <c r="AN395" s="67"/>
    </row>
    <row r="396" spans="1:40" ht="54" customHeight="1" x14ac:dyDescent="0.2">
      <c r="A396" s="67"/>
      <c r="B396" s="67"/>
      <c r="C396" s="67"/>
      <c r="D396" s="67"/>
      <c r="E396" s="67"/>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c r="AD396" s="67"/>
      <c r="AE396" s="67"/>
      <c r="AF396" s="67"/>
      <c r="AG396" s="67"/>
      <c r="AH396" s="67"/>
      <c r="AI396" s="67"/>
      <c r="AJ396" s="67"/>
      <c r="AK396" s="67"/>
      <c r="AL396" s="67"/>
      <c r="AM396" s="67"/>
      <c r="AN396" s="67"/>
    </row>
    <row r="397" spans="1:40" ht="54" customHeight="1" x14ac:dyDescent="0.2">
      <c r="A397" s="67"/>
      <c r="B397" s="67"/>
      <c r="C397" s="67"/>
      <c r="D397" s="67"/>
      <c r="E397" s="67"/>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c r="AD397" s="67"/>
      <c r="AE397" s="67"/>
      <c r="AF397" s="67"/>
      <c r="AG397" s="67"/>
      <c r="AH397" s="67"/>
      <c r="AI397" s="67"/>
      <c r="AJ397" s="67"/>
      <c r="AK397" s="67"/>
      <c r="AL397" s="67"/>
      <c r="AM397" s="67"/>
      <c r="AN397" s="67"/>
    </row>
    <row r="398" spans="1:40" ht="54" customHeight="1" x14ac:dyDescent="0.2">
      <c r="A398" s="67"/>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c r="AD398" s="67"/>
      <c r="AE398" s="67"/>
      <c r="AF398" s="67"/>
      <c r="AG398" s="67"/>
      <c r="AH398" s="67"/>
      <c r="AI398" s="67"/>
      <c r="AJ398" s="67"/>
      <c r="AK398" s="67"/>
      <c r="AL398" s="67"/>
      <c r="AM398" s="67"/>
      <c r="AN398" s="67"/>
    </row>
    <row r="399" spans="1:40" ht="54" customHeight="1" x14ac:dyDescent="0.2">
      <c r="A399" s="67"/>
      <c r="B399" s="67"/>
      <c r="C399" s="67"/>
      <c r="D399" s="67"/>
      <c r="E399" s="67"/>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c r="AD399" s="67"/>
      <c r="AE399" s="67"/>
      <c r="AF399" s="67"/>
      <c r="AG399" s="67"/>
      <c r="AH399" s="67"/>
      <c r="AI399" s="67"/>
      <c r="AJ399" s="67"/>
      <c r="AK399" s="67"/>
      <c r="AL399" s="67"/>
      <c r="AM399" s="67"/>
      <c r="AN399" s="67"/>
    </row>
    <row r="400" spans="1:40" ht="54" customHeight="1" x14ac:dyDescent="0.2">
      <c r="A400" s="67"/>
      <c r="B400" s="67"/>
      <c r="C400" s="67"/>
      <c r="D400" s="67"/>
      <c r="E400" s="67"/>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c r="AD400" s="67"/>
      <c r="AE400" s="67"/>
      <c r="AF400" s="67"/>
      <c r="AG400" s="67"/>
      <c r="AH400" s="67"/>
      <c r="AI400" s="67"/>
      <c r="AJ400" s="67"/>
      <c r="AK400" s="67"/>
      <c r="AL400" s="67"/>
      <c r="AM400" s="67"/>
      <c r="AN400" s="67"/>
    </row>
    <row r="401" spans="1:40" ht="54" customHeight="1" x14ac:dyDescent="0.2">
      <c r="A401" s="67"/>
      <c r="B401" s="67"/>
      <c r="C401" s="67"/>
      <c r="D401" s="67"/>
      <c r="E401" s="67"/>
      <c r="F401" s="67"/>
      <c r="G401" s="67"/>
      <c r="H401" s="67"/>
      <c r="I401" s="67"/>
      <c r="J401" s="67"/>
      <c r="K401" s="67"/>
      <c r="L401" s="67"/>
      <c r="M401" s="67"/>
      <c r="N401" s="67"/>
      <c r="O401" s="67"/>
      <c r="P401" s="67"/>
      <c r="Q401" s="67"/>
      <c r="R401" s="67"/>
      <c r="S401" s="67"/>
      <c r="T401" s="67"/>
      <c r="U401" s="67"/>
      <c r="V401" s="67"/>
      <c r="W401" s="67"/>
      <c r="X401" s="67"/>
      <c r="Y401" s="67"/>
      <c r="Z401" s="67"/>
      <c r="AA401" s="67"/>
      <c r="AB401" s="67"/>
      <c r="AC401" s="67"/>
      <c r="AD401" s="67"/>
      <c r="AE401" s="67"/>
      <c r="AF401" s="67"/>
      <c r="AG401" s="67"/>
      <c r="AH401" s="67"/>
      <c r="AI401" s="67"/>
      <c r="AJ401" s="67"/>
      <c r="AK401" s="67"/>
      <c r="AL401" s="67"/>
      <c r="AM401" s="67"/>
      <c r="AN401" s="67"/>
    </row>
    <row r="402" spans="1:40" ht="54" customHeight="1" x14ac:dyDescent="0.2">
      <c r="A402" s="67"/>
      <c r="B402" s="67"/>
      <c r="C402" s="67"/>
      <c r="D402" s="67"/>
      <c r="E402" s="67"/>
      <c r="F402" s="67"/>
      <c r="G402" s="67"/>
      <c r="H402" s="67"/>
      <c r="I402" s="67"/>
      <c r="J402" s="67"/>
      <c r="K402" s="67"/>
      <c r="L402" s="67"/>
      <c r="M402" s="67"/>
      <c r="N402" s="67"/>
      <c r="O402" s="67"/>
      <c r="P402" s="67"/>
      <c r="Q402" s="67"/>
      <c r="R402" s="67"/>
      <c r="S402" s="67"/>
      <c r="T402" s="67"/>
      <c r="U402" s="67"/>
      <c r="V402" s="67"/>
      <c r="W402" s="67"/>
      <c r="X402" s="67"/>
      <c r="Y402" s="67"/>
      <c r="Z402" s="67"/>
      <c r="AA402" s="67"/>
      <c r="AB402" s="67"/>
      <c r="AC402" s="67"/>
      <c r="AD402" s="67"/>
      <c r="AE402" s="67"/>
      <c r="AF402" s="67"/>
      <c r="AG402" s="67"/>
      <c r="AH402" s="67"/>
      <c r="AI402" s="67"/>
      <c r="AJ402" s="67"/>
      <c r="AK402" s="67"/>
      <c r="AL402" s="67"/>
      <c r="AM402" s="67"/>
      <c r="AN402" s="67"/>
    </row>
    <row r="403" spans="1:40" ht="54" customHeight="1" x14ac:dyDescent="0.2">
      <c r="A403" s="67"/>
      <c r="B403" s="67"/>
      <c r="C403" s="67"/>
      <c r="D403" s="67"/>
      <c r="E403" s="67"/>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c r="AD403" s="67"/>
      <c r="AE403" s="67"/>
      <c r="AF403" s="67"/>
      <c r="AG403" s="67"/>
      <c r="AH403" s="67"/>
      <c r="AI403" s="67"/>
      <c r="AJ403" s="67"/>
      <c r="AK403" s="67"/>
      <c r="AL403" s="67"/>
      <c r="AM403" s="67"/>
      <c r="AN403" s="67"/>
    </row>
    <row r="404" spans="1:40" ht="54" customHeight="1" x14ac:dyDescent="0.2">
      <c r="A404" s="67"/>
      <c r="B404" s="67"/>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c r="AD404" s="67"/>
      <c r="AE404" s="67"/>
      <c r="AF404" s="67"/>
      <c r="AG404" s="67"/>
      <c r="AH404" s="67"/>
      <c r="AI404" s="67"/>
      <c r="AJ404" s="67"/>
      <c r="AK404" s="67"/>
      <c r="AL404" s="67"/>
      <c r="AM404" s="67"/>
      <c r="AN404" s="67"/>
    </row>
    <row r="405" spans="1:40" ht="54" customHeight="1" x14ac:dyDescent="0.2">
      <c r="A405" s="67"/>
      <c r="B405" s="67"/>
      <c r="C405" s="67"/>
      <c r="D405" s="67"/>
      <c r="E405" s="67"/>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c r="AD405" s="67"/>
      <c r="AE405" s="67"/>
      <c r="AF405" s="67"/>
      <c r="AG405" s="67"/>
      <c r="AH405" s="67"/>
      <c r="AI405" s="67"/>
      <c r="AJ405" s="67"/>
      <c r="AK405" s="67"/>
      <c r="AL405" s="67"/>
      <c r="AM405" s="67"/>
      <c r="AN405" s="67"/>
    </row>
    <row r="406" spans="1:40" ht="54" customHeight="1" x14ac:dyDescent="0.2">
      <c r="A406" s="67"/>
      <c r="B406" s="67"/>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c r="AG406" s="67"/>
      <c r="AH406" s="67"/>
      <c r="AI406" s="67"/>
      <c r="AJ406" s="67"/>
      <c r="AK406" s="67"/>
      <c r="AL406" s="67"/>
      <c r="AM406" s="67"/>
      <c r="AN406" s="67"/>
    </row>
    <row r="407" spans="1:40" ht="54" customHeight="1" x14ac:dyDescent="0.2">
      <c r="A407" s="67"/>
      <c r="B407" s="67"/>
      <c r="C407" s="67"/>
      <c r="D407" s="67"/>
      <c r="E407" s="67"/>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67"/>
      <c r="AD407" s="67"/>
      <c r="AE407" s="67"/>
      <c r="AF407" s="67"/>
      <c r="AG407" s="67"/>
      <c r="AH407" s="67"/>
      <c r="AI407" s="67"/>
      <c r="AJ407" s="67"/>
      <c r="AK407" s="67"/>
      <c r="AL407" s="67"/>
      <c r="AM407" s="67"/>
      <c r="AN407" s="67"/>
    </row>
    <row r="408" spans="1:40" ht="54" customHeight="1" x14ac:dyDescent="0.2">
      <c r="A408" s="67"/>
      <c r="B408" s="67"/>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c r="AD408" s="67"/>
      <c r="AE408" s="67"/>
      <c r="AF408" s="67"/>
      <c r="AG408" s="67"/>
      <c r="AH408" s="67"/>
      <c r="AI408" s="67"/>
      <c r="AJ408" s="67"/>
      <c r="AK408" s="67"/>
      <c r="AL408" s="67"/>
      <c r="AM408" s="67"/>
      <c r="AN408" s="67"/>
    </row>
    <row r="409" spans="1:40" ht="54" customHeight="1" x14ac:dyDescent="0.2">
      <c r="A409" s="67"/>
      <c r="B409" s="67"/>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c r="AD409" s="67"/>
      <c r="AE409" s="67"/>
      <c r="AF409" s="67"/>
      <c r="AG409" s="67"/>
      <c r="AH409" s="67"/>
      <c r="AI409" s="67"/>
      <c r="AJ409" s="67"/>
      <c r="AK409" s="67"/>
      <c r="AL409" s="67"/>
      <c r="AM409" s="67"/>
      <c r="AN409" s="67"/>
    </row>
    <row r="410" spans="1:40" ht="54" customHeight="1" x14ac:dyDescent="0.2">
      <c r="A410" s="67"/>
      <c r="B410" s="67"/>
      <c r="C410" s="67"/>
      <c r="D410" s="67"/>
      <c r="E410" s="67"/>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67"/>
      <c r="AD410" s="67"/>
      <c r="AE410" s="67"/>
      <c r="AF410" s="67"/>
      <c r="AG410" s="67"/>
      <c r="AH410" s="67"/>
      <c r="AI410" s="67"/>
      <c r="AJ410" s="67"/>
      <c r="AK410" s="67"/>
      <c r="AL410" s="67"/>
      <c r="AM410" s="67"/>
      <c r="AN410" s="67"/>
    </row>
    <row r="411" spans="1:40" ht="54" customHeight="1" x14ac:dyDescent="0.2">
      <c r="A411" s="67"/>
      <c r="B411" s="67"/>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67"/>
      <c r="AE411" s="67"/>
      <c r="AF411" s="67"/>
      <c r="AG411" s="67"/>
      <c r="AH411" s="67"/>
      <c r="AI411" s="67"/>
      <c r="AJ411" s="67"/>
      <c r="AK411" s="67"/>
      <c r="AL411" s="67"/>
      <c r="AM411" s="67"/>
      <c r="AN411" s="67"/>
    </row>
    <row r="412" spans="1:40" ht="54" customHeight="1" x14ac:dyDescent="0.2">
      <c r="A412" s="67"/>
      <c r="B412" s="67"/>
      <c r="C412" s="67"/>
      <c r="D412" s="67"/>
      <c r="E412" s="67"/>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67"/>
      <c r="AE412" s="67"/>
      <c r="AF412" s="67"/>
      <c r="AG412" s="67"/>
      <c r="AH412" s="67"/>
      <c r="AI412" s="67"/>
      <c r="AJ412" s="67"/>
      <c r="AK412" s="67"/>
      <c r="AL412" s="67"/>
      <c r="AM412" s="67"/>
      <c r="AN412" s="67"/>
    </row>
    <row r="413" spans="1:40" ht="54" customHeight="1" x14ac:dyDescent="0.2">
      <c r="A413" s="67"/>
      <c r="B413" s="67"/>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c r="AG413" s="67"/>
      <c r="AH413" s="67"/>
      <c r="AI413" s="67"/>
      <c r="AJ413" s="67"/>
      <c r="AK413" s="67"/>
      <c r="AL413" s="67"/>
      <c r="AM413" s="67"/>
      <c r="AN413" s="67"/>
    </row>
    <row r="414" spans="1:40" ht="54" customHeight="1" x14ac:dyDescent="0.2">
      <c r="A414" s="67"/>
      <c r="B414" s="67"/>
      <c r="C414" s="67"/>
      <c r="D414" s="67"/>
      <c r="E414" s="67"/>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c r="AD414" s="67"/>
      <c r="AE414" s="67"/>
      <c r="AF414" s="67"/>
      <c r="AG414" s="67"/>
      <c r="AH414" s="67"/>
      <c r="AI414" s="67"/>
      <c r="AJ414" s="67"/>
      <c r="AK414" s="67"/>
      <c r="AL414" s="67"/>
      <c r="AM414" s="67"/>
      <c r="AN414" s="67"/>
    </row>
    <row r="415" spans="1:40" ht="54" customHeight="1" x14ac:dyDescent="0.2">
      <c r="A415" s="67"/>
      <c r="B415" s="67"/>
      <c r="C415" s="67"/>
      <c r="D415" s="67"/>
      <c r="E415" s="67"/>
      <c r="F415" s="67"/>
      <c r="G415" s="67"/>
      <c r="H415" s="67"/>
      <c r="I415" s="67"/>
      <c r="J415" s="67"/>
      <c r="K415" s="67"/>
      <c r="L415" s="67"/>
      <c r="M415" s="67"/>
      <c r="N415" s="67"/>
      <c r="O415" s="67"/>
      <c r="P415" s="67"/>
      <c r="Q415" s="67"/>
      <c r="R415" s="67"/>
      <c r="S415" s="67"/>
      <c r="T415" s="67"/>
      <c r="U415" s="67"/>
      <c r="V415" s="67"/>
      <c r="W415" s="67"/>
      <c r="X415" s="67"/>
      <c r="Y415" s="67"/>
      <c r="Z415" s="67"/>
      <c r="AA415" s="67"/>
      <c r="AB415" s="67"/>
      <c r="AC415" s="67"/>
      <c r="AD415" s="67"/>
      <c r="AE415" s="67"/>
      <c r="AF415" s="67"/>
      <c r="AG415" s="67"/>
      <c r="AH415" s="67"/>
      <c r="AI415" s="67"/>
      <c r="AJ415" s="67"/>
      <c r="AK415" s="67"/>
      <c r="AL415" s="67"/>
      <c r="AM415" s="67"/>
      <c r="AN415" s="67"/>
    </row>
    <row r="416" spans="1:40" ht="54" customHeight="1" x14ac:dyDescent="0.2">
      <c r="A416" s="67"/>
      <c r="B416" s="67"/>
      <c r="C416" s="67"/>
      <c r="D416" s="67"/>
      <c r="E416" s="67"/>
      <c r="F416" s="67"/>
      <c r="G416" s="67"/>
      <c r="H416" s="67"/>
      <c r="I416" s="67"/>
      <c r="J416" s="67"/>
      <c r="K416" s="67"/>
      <c r="L416" s="67"/>
      <c r="M416" s="67"/>
      <c r="N416" s="67"/>
      <c r="O416" s="67"/>
      <c r="P416" s="67"/>
      <c r="Q416" s="67"/>
      <c r="R416" s="67"/>
      <c r="S416" s="67"/>
      <c r="T416" s="67"/>
      <c r="U416" s="67"/>
      <c r="V416" s="67"/>
      <c r="W416" s="67"/>
      <c r="X416" s="67"/>
      <c r="Y416" s="67"/>
      <c r="Z416" s="67"/>
      <c r="AA416" s="67"/>
      <c r="AB416" s="67"/>
      <c r="AC416" s="67"/>
      <c r="AD416" s="67"/>
      <c r="AE416" s="67"/>
      <c r="AF416" s="67"/>
      <c r="AG416" s="67"/>
      <c r="AH416" s="67"/>
      <c r="AI416" s="67"/>
      <c r="AJ416" s="67"/>
      <c r="AK416" s="67"/>
      <c r="AL416" s="67"/>
      <c r="AM416" s="67"/>
      <c r="AN416" s="67"/>
    </row>
    <row r="417" spans="1:40" ht="54" customHeight="1" x14ac:dyDescent="0.2">
      <c r="A417" s="67"/>
      <c r="B417" s="67"/>
      <c r="C417" s="67"/>
      <c r="D417" s="67"/>
      <c r="E417" s="67"/>
      <c r="F417" s="67"/>
      <c r="G417" s="67"/>
      <c r="H417" s="67"/>
      <c r="I417" s="67"/>
      <c r="J417" s="67"/>
      <c r="K417" s="67"/>
      <c r="L417" s="67"/>
      <c r="M417" s="67"/>
      <c r="N417" s="67"/>
      <c r="O417" s="67"/>
      <c r="P417" s="67"/>
      <c r="Q417" s="67"/>
      <c r="R417" s="67"/>
      <c r="S417" s="67"/>
      <c r="T417" s="67"/>
      <c r="U417" s="67"/>
      <c r="V417" s="67"/>
      <c r="W417" s="67"/>
      <c r="X417" s="67"/>
      <c r="Y417" s="67"/>
      <c r="Z417" s="67"/>
      <c r="AA417" s="67"/>
      <c r="AB417" s="67"/>
      <c r="AC417" s="67"/>
      <c r="AD417" s="67"/>
      <c r="AE417" s="67"/>
      <c r="AF417" s="67"/>
      <c r="AG417" s="67"/>
      <c r="AH417" s="67"/>
      <c r="AI417" s="67"/>
      <c r="AJ417" s="67"/>
      <c r="AK417" s="67"/>
      <c r="AL417" s="67"/>
      <c r="AM417" s="67"/>
      <c r="AN417" s="67"/>
    </row>
    <row r="418" spans="1:40" ht="54" customHeight="1" x14ac:dyDescent="0.2">
      <c r="A418" s="67"/>
      <c r="B418" s="67"/>
      <c r="C418" s="67"/>
      <c r="D418" s="67"/>
      <c r="E418" s="67"/>
      <c r="F418" s="67"/>
      <c r="G418" s="67"/>
      <c r="H418" s="67"/>
      <c r="I418" s="67"/>
      <c r="J418" s="67"/>
      <c r="K418" s="67"/>
      <c r="L418" s="67"/>
      <c r="M418" s="67"/>
      <c r="N418" s="67"/>
      <c r="O418" s="67"/>
      <c r="P418" s="67"/>
      <c r="Q418" s="67"/>
      <c r="R418" s="67"/>
      <c r="S418" s="67"/>
      <c r="T418" s="67"/>
      <c r="U418" s="67"/>
      <c r="V418" s="67"/>
      <c r="W418" s="67"/>
      <c r="X418" s="67"/>
      <c r="Y418" s="67"/>
      <c r="Z418" s="67"/>
      <c r="AA418" s="67"/>
      <c r="AB418" s="67"/>
      <c r="AC418" s="67"/>
      <c r="AD418" s="67"/>
      <c r="AE418" s="67"/>
      <c r="AF418" s="67"/>
      <c r="AG418" s="67"/>
      <c r="AH418" s="67"/>
      <c r="AI418" s="67"/>
      <c r="AJ418" s="67"/>
      <c r="AK418" s="67"/>
      <c r="AL418" s="67"/>
      <c r="AM418" s="67"/>
      <c r="AN418" s="67"/>
    </row>
    <row r="419" spans="1:40" ht="54" customHeight="1" x14ac:dyDescent="0.2">
      <c r="A419" s="67"/>
      <c r="B419" s="67"/>
      <c r="C419" s="67"/>
      <c r="D419" s="67"/>
      <c r="E419" s="67"/>
      <c r="F419" s="67"/>
      <c r="G419" s="67"/>
      <c r="H419" s="67"/>
      <c r="I419" s="67"/>
      <c r="J419" s="67"/>
      <c r="K419" s="67"/>
      <c r="L419" s="67"/>
      <c r="M419" s="67"/>
      <c r="N419" s="67"/>
      <c r="O419" s="67"/>
      <c r="P419" s="67"/>
      <c r="Q419" s="67"/>
      <c r="R419" s="67"/>
      <c r="S419" s="67"/>
      <c r="T419" s="67"/>
      <c r="U419" s="67"/>
      <c r="V419" s="67"/>
      <c r="W419" s="67"/>
      <c r="X419" s="67"/>
      <c r="Y419" s="67"/>
      <c r="Z419" s="67"/>
      <c r="AA419" s="67"/>
      <c r="AB419" s="67"/>
      <c r="AC419" s="67"/>
      <c r="AD419" s="67"/>
      <c r="AE419" s="67"/>
      <c r="AF419" s="67"/>
      <c r="AG419" s="67"/>
      <c r="AH419" s="67"/>
      <c r="AI419" s="67"/>
      <c r="AJ419" s="67"/>
      <c r="AK419" s="67"/>
      <c r="AL419" s="67"/>
      <c r="AM419" s="67"/>
      <c r="AN419" s="67"/>
    </row>
    <row r="420" spans="1:40" ht="54" customHeight="1" x14ac:dyDescent="0.2">
      <c r="A420" s="67"/>
      <c r="B420" s="67"/>
      <c r="C420" s="67"/>
      <c r="D420" s="67"/>
      <c r="E420" s="67"/>
      <c r="F420" s="67"/>
      <c r="G420" s="67"/>
      <c r="H420" s="67"/>
      <c r="I420" s="67"/>
      <c r="J420" s="67"/>
      <c r="K420" s="67"/>
      <c r="L420" s="67"/>
      <c r="M420" s="67"/>
      <c r="N420" s="67"/>
      <c r="O420" s="67"/>
      <c r="P420" s="67"/>
      <c r="Q420" s="67"/>
      <c r="R420" s="67"/>
      <c r="S420" s="67"/>
      <c r="T420" s="67"/>
      <c r="U420" s="67"/>
      <c r="V420" s="67"/>
      <c r="W420" s="67"/>
      <c r="X420" s="67"/>
      <c r="Y420" s="67"/>
      <c r="Z420" s="67"/>
      <c r="AA420" s="67"/>
      <c r="AB420" s="67"/>
      <c r="AC420" s="67"/>
      <c r="AD420" s="67"/>
      <c r="AE420" s="67"/>
      <c r="AF420" s="67"/>
      <c r="AG420" s="67"/>
      <c r="AH420" s="67"/>
      <c r="AI420" s="67"/>
      <c r="AJ420" s="67"/>
      <c r="AK420" s="67"/>
      <c r="AL420" s="67"/>
      <c r="AM420" s="67"/>
      <c r="AN420" s="67"/>
    </row>
    <row r="421" spans="1:40" ht="54" customHeight="1" x14ac:dyDescent="0.2">
      <c r="A421" s="67"/>
      <c r="B421" s="67"/>
      <c r="C421" s="67"/>
      <c r="D421" s="67"/>
      <c r="E421" s="67"/>
      <c r="F421" s="67"/>
      <c r="G421" s="67"/>
      <c r="H421" s="67"/>
      <c r="I421" s="67"/>
      <c r="J421" s="67"/>
      <c r="K421" s="67"/>
      <c r="L421" s="67"/>
      <c r="M421" s="67"/>
      <c r="N421" s="67"/>
      <c r="O421" s="67"/>
      <c r="P421" s="67"/>
      <c r="Q421" s="67"/>
      <c r="R421" s="67"/>
      <c r="S421" s="67"/>
      <c r="T421" s="67"/>
      <c r="U421" s="67"/>
      <c r="V421" s="67"/>
      <c r="W421" s="67"/>
      <c r="X421" s="67"/>
      <c r="Y421" s="67"/>
      <c r="Z421" s="67"/>
      <c r="AA421" s="67"/>
      <c r="AB421" s="67"/>
      <c r="AC421" s="67"/>
      <c r="AD421" s="67"/>
      <c r="AE421" s="67"/>
      <c r="AF421" s="67"/>
      <c r="AG421" s="67"/>
      <c r="AH421" s="67"/>
      <c r="AI421" s="67"/>
      <c r="AJ421" s="67"/>
      <c r="AK421" s="67"/>
      <c r="AL421" s="67"/>
      <c r="AM421" s="67"/>
      <c r="AN421" s="67"/>
    </row>
    <row r="422" spans="1:40" ht="54" customHeight="1" x14ac:dyDescent="0.2">
      <c r="A422" s="67"/>
      <c r="B422" s="67"/>
      <c r="C422" s="67"/>
      <c r="D422" s="67"/>
      <c r="E422" s="67"/>
      <c r="F422" s="67"/>
      <c r="G422" s="67"/>
      <c r="H422" s="67"/>
      <c r="I422" s="67"/>
      <c r="J422" s="67"/>
      <c r="K422" s="67"/>
      <c r="L422" s="67"/>
      <c r="M422" s="67"/>
      <c r="N422" s="67"/>
      <c r="O422" s="67"/>
      <c r="P422" s="67"/>
      <c r="Q422" s="67"/>
      <c r="R422" s="67"/>
      <c r="S422" s="67"/>
      <c r="T422" s="67"/>
      <c r="U422" s="67"/>
      <c r="V422" s="67"/>
      <c r="W422" s="67"/>
      <c r="X422" s="67"/>
      <c r="Y422" s="67"/>
      <c r="Z422" s="67"/>
      <c r="AA422" s="67"/>
      <c r="AB422" s="67"/>
      <c r="AC422" s="67"/>
      <c r="AD422" s="67"/>
      <c r="AE422" s="67"/>
      <c r="AF422" s="67"/>
      <c r="AG422" s="67"/>
      <c r="AH422" s="67"/>
      <c r="AI422" s="67"/>
      <c r="AJ422" s="67"/>
      <c r="AK422" s="67"/>
      <c r="AL422" s="67"/>
      <c r="AM422" s="67"/>
      <c r="AN422" s="67"/>
    </row>
    <row r="423" spans="1:40" ht="54" customHeight="1" x14ac:dyDescent="0.2">
      <c r="A423" s="67"/>
      <c r="B423" s="67"/>
      <c r="C423" s="67"/>
      <c r="D423" s="67"/>
      <c r="E423" s="67"/>
      <c r="F423" s="67"/>
      <c r="G423" s="67"/>
      <c r="H423" s="67"/>
      <c r="I423" s="67"/>
      <c r="J423" s="67"/>
      <c r="K423" s="67"/>
      <c r="L423" s="67"/>
      <c r="M423" s="67"/>
      <c r="N423" s="67"/>
      <c r="O423" s="67"/>
      <c r="P423" s="67"/>
      <c r="Q423" s="67"/>
      <c r="R423" s="67"/>
      <c r="S423" s="67"/>
      <c r="T423" s="67"/>
      <c r="U423" s="67"/>
      <c r="V423" s="67"/>
      <c r="W423" s="67"/>
      <c r="X423" s="67"/>
      <c r="Y423" s="67"/>
      <c r="Z423" s="67"/>
      <c r="AA423" s="67"/>
      <c r="AB423" s="67"/>
      <c r="AC423" s="67"/>
      <c r="AD423" s="67"/>
      <c r="AE423" s="67"/>
      <c r="AF423" s="67"/>
      <c r="AG423" s="67"/>
      <c r="AH423" s="67"/>
      <c r="AI423" s="67"/>
      <c r="AJ423" s="67"/>
      <c r="AK423" s="67"/>
      <c r="AL423" s="67"/>
      <c r="AM423" s="67"/>
      <c r="AN423" s="67"/>
    </row>
    <row r="424" spans="1:40" ht="54" customHeight="1" x14ac:dyDescent="0.2">
      <c r="A424" s="67"/>
      <c r="B424" s="67"/>
      <c r="C424" s="67"/>
      <c r="D424" s="67"/>
      <c r="E424" s="67"/>
      <c r="F424" s="67"/>
      <c r="G424" s="67"/>
      <c r="H424" s="67"/>
      <c r="I424" s="67"/>
      <c r="J424" s="67"/>
      <c r="K424" s="67"/>
      <c r="L424" s="67"/>
      <c r="M424" s="67"/>
      <c r="N424" s="67"/>
      <c r="O424" s="67"/>
      <c r="P424" s="67"/>
      <c r="Q424" s="67"/>
      <c r="R424" s="67"/>
      <c r="S424" s="67"/>
      <c r="T424" s="67"/>
      <c r="U424" s="67"/>
      <c r="V424" s="67"/>
      <c r="W424" s="67"/>
      <c r="X424" s="67"/>
      <c r="Y424" s="67"/>
      <c r="Z424" s="67"/>
      <c r="AA424" s="67"/>
      <c r="AB424" s="67"/>
      <c r="AC424" s="67"/>
      <c r="AD424" s="67"/>
      <c r="AE424" s="67"/>
      <c r="AF424" s="67"/>
      <c r="AG424" s="67"/>
      <c r="AH424" s="67"/>
      <c r="AI424" s="67"/>
      <c r="AJ424" s="67"/>
      <c r="AK424" s="67"/>
      <c r="AL424" s="67"/>
      <c r="AM424" s="67"/>
      <c r="AN424" s="67"/>
    </row>
    <row r="425" spans="1:40" ht="54" customHeight="1" x14ac:dyDescent="0.2">
      <c r="A425" s="67"/>
      <c r="B425" s="67"/>
      <c r="C425" s="67"/>
      <c r="D425" s="67"/>
      <c r="E425" s="67"/>
      <c r="F425" s="67"/>
      <c r="G425" s="67"/>
      <c r="H425" s="67"/>
      <c r="I425" s="67"/>
      <c r="J425" s="67"/>
      <c r="K425" s="67"/>
      <c r="L425" s="67"/>
      <c r="M425" s="67"/>
      <c r="N425" s="67"/>
      <c r="O425" s="67"/>
      <c r="P425" s="67"/>
      <c r="Q425" s="67"/>
      <c r="R425" s="67"/>
      <c r="S425" s="67"/>
      <c r="T425" s="67"/>
      <c r="U425" s="67"/>
      <c r="V425" s="67"/>
      <c r="W425" s="67"/>
      <c r="X425" s="67"/>
      <c r="Y425" s="67"/>
      <c r="Z425" s="67"/>
      <c r="AA425" s="67"/>
      <c r="AB425" s="67"/>
      <c r="AC425" s="67"/>
      <c r="AD425" s="67"/>
      <c r="AE425" s="67"/>
      <c r="AF425" s="67"/>
      <c r="AG425" s="67"/>
      <c r="AH425" s="67"/>
      <c r="AI425" s="67"/>
      <c r="AJ425" s="67"/>
      <c r="AK425" s="67"/>
      <c r="AL425" s="67"/>
      <c r="AM425" s="67"/>
      <c r="AN425" s="67"/>
    </row>
    <row r="426" spans="1:40" ht="54" customHeight="1" x14ac:dyDescent="0.2">
      <c r="A426" s="67"/>
      <c r="B426" s="67"/>
      <c r="C426" s="67"/>
      <c r="D426" s="67"/>
      <c r="E426" s="67"/>
      <c r="F426" s="67"/>
      <c r="G426" s="67"/>
      <c r="H426" s="67"/>
      <c r="I426" s="67"/>
      <c r="J426" s="67"/>
      <c r="K426" s="67"/>
      <c r="L426" s="67"/>
      <c r="M426" s="67"/>
      <c r="N426" s="67"/>
      <c r="O426" s="67"/>
      <c r="P426" s="67"/>
      <c r="Q426" s="67"/>
      <c r="R426" s="67"/>
      <c r="S426" s="67"/>
      <c r="T426" s="67"/>
      <c r="U426" s="67"/>
      <c r="V426" s="67"/>
      <c r="W426" s="67"/>
      <c r="X426" s="67"/>
      <c r="Y426" s="67"/>
      <c r="Z426" s="67"/>
      <c r="AA426" s="67"/>
      <c r="AB426" s="67"/>
      <c r="AC426" s="67"/>
      <c r="AD426" s="67"/>
      <c r="AE426" s="67"/>
      <c r="AF426" s="67"/>
      <c r="AG426" s="67"/>
      <c r="AH426" s="67"/>
      <c r="AI426" s="67"/>
      <c r="AJ426" s="67"/>
      <c r="AK426" s="67"/>
      <c r="AL426" s="67"/>
      <c r="AM426" s="67"/>
      <c r="AN426" s="67"/>
    </row>
    <row r="427" spans="1:40" ht="54" customHeight="1" x14ac:dyDescent="0.2">
      <c r="A427" s="67"/>
      <c r="B427" s="67"/>
      <c r="C427" s="67"/>
      <c r="D427" s="67"/>
      <c r="E427" s="67"/>
      <c r="F427" s="67"/>
      <c r="G427" s="67"/>
      <c r="H427" s="67"/>
      <c r="I427" s="67"/>
      <c r="J427" s="67"/>
      <c r="K427" s="67"/>
      <c r="L427" s="67"/>
      <c r="M427" s="67"/>
      <c r="N427" s="67"/>
      <c r="O427" s="67"/>
      <c r="P427" s="67"/>
      <c r="Q427" s="67"/>
      <c r="R427" s="67"/>
      <c r="S427" s="67"/>
      <c r="T427" s="67"/>
      <c r="U427" s="67"/>
      <c r="V427" s="67"/>
      <c r="W427" s="67"/>
      <c r="X427" s="67"/>
      <c r="Y427" s="67"/>
      <c r="Z427" s="67"/>
      <c r="AA427" s="67"/>
      <c r="AB427" s="67"/>
      <c r="AC427" s="67"/>
      <c r="AD427" s="67"/>
      <c r="AE427" s="67"/>
      <c r="AF427" s="67"/>
      <c r="AG427" s="67"/>
      <c r="AH427" s="67"/>
      <c r="AI427" s="67"/>
      <c r="AJ427" s="67"/>
      <c r="AK427" s="67"/>
      <c r="AL427" s="67"/>
      <c r="AM427" s="67"/>
      <c r="AN427" s="67"/>
    </row>
    <row r="428" spans="1:40" ht="54" customHeight="1" x14ac:dyDescent="0.2">
      <c r="A428" s="67"/>
      <c r="B428" s="67"/>
      <c r="C428" s="67"/>
      <c r="D428" s="67"/>
      <c r="E428" s="67"/>
      <c r="F428" s="67"/>
      <c r="G428" s="67"/>
      <c r="H428" s="67"/>
      <c r="I428" s="67"/>
      <c r="J428" s="67"/>
      <c r="K428" s="67"/>
      <c r="L428" s="67"/>
      <c r="M428" s="67"/>
      <c r="N428" s="67"/>
      <c r="O428" s="67"/>
      <c r="P428" s="67"/>
      <c r="Q428" s="67"/>
      <c r="R428" s="67"/>
      <c r="S428" s="67"/>
      <c r="T428" s="67"/>
      <c r="U428" s="67"/>
      <c r="V428" s="67"/>
      <c r="W428" s="67"/>
      <c r="X428" s="67"/>
      <c r="Y428" s="67"/>
      <c r="Z428" s="67"/>
      <c r="AA428" s="67"/>
      <c r="AB428" s="67"/>
      <c r="AC428" s="67"/>
      <c r="AD428" s="67"/>
      <c r="AE428" s="67"/>
      <c r="AF428" s="67"/>
      <c r="AG428" s="67"/>
      <c r="AH428" s="67"/>
      <c r="AI428" s="67"/>
      <c r="AJ428" s="67"/>
      <c r="AK428" s="67"/>
      <c r="AL428" s="67"/>
      <c r="AM428" s="67"/>
      <c r="AN428" s="67"/>
    </row>
    <row r="429" spans="1:40" ht="54" customHeight="1" x14ac:dyDescent="0.2">
      <c r="A429" s="67"/>
      <c r="B429" s="67"/>
      <c r="C429" s="67"/>
      <c r="D429" s="67"/>
      <c r="E429" s="67"/>
      <c r="F429" s="67"/>
      <c r="G429" s="67"/>
      <c r="H429" s="67"/>
      <c r="I429" s="67"/>
      <c r="J429" s="67"/>
      <c r="K429" s="67"/>
      <c r="L429" s="67"/>
      <c r="M429" s="67"/>
      <c r="N429" s="67"/>
      <c r="O429" s="67"/>
      <c r="P429" s="67"/>
      <c r="Q429" s="67"/>
      <c r="R429" s="67"/>
      <c r="S429" s="67"/>
      <c r="T429" s="67"/>
      <c r="U429" s="67"/>
      <c r="V429" s="67"/>
      <c r="W429" s="67"/>
      <c r="X429" s="67"/>
      <c r="Y429" s="67"/>
      <c r="Z429" s="67"/>
      <c r="AA429" s="67"/>
      <c r="AB429" s="67"/>
      <c r="AC429" s="67"/>
      <c r="AD429" s="67"/>
      <c r="AE429" s="67"/>
      <c r="AF429" s="67"/>
      <c r="AG429" s="67"/>
      <c r="AH429" s="67"/>
      <c r="AI429" s="67"/>
      <c r="AJ429" s="67"/>
      <c r="AK429" s="67"/>
      <c r="AL429" s="67"/>
      <c r="AM429" s="67"/>
      <c r="AN429" s="67"/>
    </row>
    <row r="430" spans="1:40" ht="54" customHeight="1" x14ac:dyDescent="0.2">
      <c r="A430" s="67"/>
      <c r="B430" s="67"/>
      <c r="C430" s="67"/>
      <c r="D430" s="67"/>
      <c r="E430" s="67"/>
      <c r="F430" s="67"/>
      <c r="G430" s="67"/>
      <c r="H430" s="67"/>
      <c r="I430" s="67"/>
      <c r="J430" s="67"/>
      <c r="K430" s="67"/>
      <c r="L430" s="67"/>
      <c r="M430" s="67"/>
      <c r="N430" s="67"/>
      <c r="O430" s="67"/>
      <c r="P430" s="67"/>
      <c r="Q430" s="67"/>
      <c r="R430" s="67"/>
      <c r="S430" s="67"/>
      <c r="T430" s="67"/>
      <c r="U430" s="67"/>
      <c r="V430" s="67"/>
      <c r="W430" s="67"/>
      <c r="X430" s="67"/>
      <c r="Y430" s="67"/>
      <c r="Z430" s="67"/>
      <c r="AA430" s="67"/>
      <c r="AB430" s="67"/>
      <c r="AC430" s="67"/>
      <c r="AD430" s="67"/>
      <c r="AE430" s="67"/>
      <c r="AF430" s="67"/>
      <c r="AG430" s="67"/>
      <c r="AH430" s="67"/>
      <c r="AI430" s="67"/>
      <c r="AJ430" s="67"/>
      <c r="AK430" s="67"/>
      <c r="AL430" s="67"/>
      <c r="AM430" s="67"/>
      <c r="AN430" s="67"/>
    </row>
    <row r="431" spans="1:40" ht="54" customHeight="1" x14ac:dyDescent="0.2">
      <c r="A431" s="67"/>
      <c r="B431" s="67"/>
      <c r="C431" s="67"/>
      <c r="D431" s="67"/>
      <c r="E431" s="67"/>
      <c r="F431" s="67"/>
      <c r="G431" s="67"/>
      <c r="H431" s="67"/>
      <c r="I431" s="67"/>
      <c r="J431" s="67"/>
      <c r="K431" s="67"/>
      <c r="L431" s="67"/>
      <c r="M431" s="67"/>
      <c r="N431" s="67"/>
      <c r="O431" s="67"/>
      <c r="P431" s="67"/>
      <c r="Q431" s="67"/>
      <c r="R431" s="67"/>
      <c r="S431" s="67"/>
      <c r="T431" s="67"/>
      <c r="U431" s="67"/>
      <c r="V431" s="67"/>
      <c r="W431" s="67"/>
      <c r="X431" s="67"/>
      <c r="Y431" s="67"/>
      <c r="Z431" s="67"/>
      <c r="AA431" s="67"/>
      <c r="AB431" s="67"/>
      <c r="AC431" s="67"/>
      <c r="AD431" s="67"/>
      <c r="AE431" s="67"/>
      <c r="AF431" s="67"/>
      <c r="AG431" s="67"/>
      <c r="AH431" s="67"/>
      <c r="AI431" s="67"/>
      <c r="AJ431" s="67"/>
      <c r="AK431" s="67"/>
      <c r="AL431" s="67"/>
      <c r="AM431" s="67"/>
      <c r="AN431" s="67"/>
    </row>
    <row r="432" spans="1:40" ht="54" customHeight="1" x14ac:dyDescent="0.2">
      <c r="A432" s="67"/>
      <c r="B432" s="67"/>
      <c r="C432" s="67"/>
      <c r="D432" s="67"/>
      <c r="E432" s="67"/>
      <c r="F432" s="67"/>
      <c r="G432" s="67"/>
      <c r="H432" s="67"/>
      <c r="I432" s="67"/>
      <c r="J432" s="67"/>
      <c r="K432" s="67"/>
      <c r="L432" s="67"/>
      <c r="M432" s="67"/>
      <c r="N432" s="67"/>
      <c r="O432" s="67"/>
      <c r="P432" s="67"/>
      <c r="Q432" s="67"/>
      <c r="R432" s="67"/>
      <c r="S432" s="67"/>
      <c r="T432" s="67"/>
      <c r="U432" s="67"/>
      <c r="V432" s="67"/>
      <c r="W432" s="67"/>
      <c r="X432" s="67"/>
      <c r="Y432" s="67"/>
      <c r="Z432" s="67"/>
      <c r="AA432" s="67"/>
      <c r="AB432" s="67"/>
      <c r="AC432" s="67"/>
      <c r="AD432" s="67"/>
      <c r="AE432" s="67"/>
      <c r="AF432" s="67"/>
      <c r="AG432" s="67"/>
      <c r="AH432" s="67"/>
      <c r="AI432" s="67"/>
      <c r="AJ432" s="67"/>
      <c r="AK432" s="67"/>
      <c r="AL432" s="67"/>
      <c r="AM432" s="67"/>
      <c r="AN432" s="67"/>
    </row>
    <row r="433" spans="1:40" ht="54" customHeight="1" x14ac:dyDescent="0.2">
      <c r="A433" s="67"/>
      <c r="B433" s="67"/>
      <c r="C433" s="67"/>
      <c r="D433" s="67"/>
      <c r="E433" s="67"/>
      <c r="F433" s="67"/>
      <c r="G433" s="67"/>
      <c r="H433" s="67"/>
      <c r="I433" s="67"/>
      <c r="J433" s="67"/>
      <c r="K433" s="67"/>
      <c r="L433" s="67"/>
      <c r="M433" s="67"/>
      <c r="N433" s="67"/>
      <c r="O433" s="67"/>
      <c r="P433" s="67"/>
      <c r="Q433" s="67"/>
      <c r="R433" s="67"/>
      <c r="S433" s="67"/>
      <c r="T433" s="67"/>
      <c r="U433" s="67"/>
      <c r="V433" s="67"/>
      <c r="W433" s="67"/>
      <c r="X433" s="67"/>
      <c r="Y433" s="67"/>
      <c r="Z433" s="67"/>
      <c r="AA433" s="67"/>
      <c r="AB433" s="67"/>
      <c r="AC433" s="67"/>
      <c r="AD433" s="67"/>
      <c r="AE433" s="67"/>
      <c r="AF433" s="67"/>
      <c r="AG433" s="67"/>
      <c r="AH433" s="67"/>
      <c r="AI433" s="67"/>
      <c r="AJ433" s="67"/>
      <c r="AK433" s="67"/>
      <c r="AL433" s="67"/>
      <c r="AM433" s="67"/>
      <c r="AN433" s="67"/>
    </row>
    <row r="434" spans="1:40" ht="54" customHeight="1" x14ac:dyDescent="0.2">
      <c r="A434" s="67"/>
      <c r="B434" s="67"/>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c r="AA434" s="67"/>
      <c r="AB434" s="67"/>
      <c r="AC434" s="67"/>
      <c r="AD434" s="67"/>
      <c r="AE434" s="67"/>
      <c r="AF434" s="67"/>
      <c r="AG434" s="67"/>
      <c r="AH434" s="67"/>
      <c r="AI434" s="67"/>
      <c r="AJ434" s="67"/>
      <c r="AK434" s="67"/>
      <c r="AL434" s="67"/>
      <c r="AM434" s="67"/>
      <c r="AN434" s="67"/>
    </row>
    <row r="435" spans="1:40" ht="54" customHeight="1" x14ac:dyDescent="0.2">
      <c r="A435" s="67"/>
      <c r="B435" s="67"/>
      <c r="C435" s="67"/>
      <c r="D435" s="67"/>
      <c r="E435" s="67"/>
      <c r="F435" s="67"/>
      <c r="G435" s="67"/>
      <c r="H435" s="67"/>
      <c r="I435" s="67"/>
      <c r="J435" s="67"/>
      <c r="K435" s="67"/>
      <c r="L435" s="67"/>
      <c r="M435" s="67"/>
      <c r="N435" s="67"/>
      <c r="O435" s="67"/>
      <c r="P435" s="67"/>
      <c r="Q435" s="67"/>
      <c r="R435" s="67"/>
      <c r="S435" s="67"/>
      <c r="T435" s="67"/>
      <c r="U435" s="67"/>
      <c r="V435" s="67"/>
      <c r="W435" s="67"/>
      <c r="X435" s="67"/>
      <c r="Y435" s="67"/>
      <c r="Z435" s="67"/>
      <c r="AA435" s="67"/>
      <c r="AB435" s="67"/>
      <c r="AC435" s="67"/>
      <c r="AD435" s="67"/>
      <c r="AE435" s="67"/>
      <c r="AF435" s="67"/>
      <c r="AG435" s="67"/>
      <c r="AH435" s="67"/>
      <c r="AI435" s="67"/>
      <c r="AJ435" s="67"/>
      <c r="AK435" s="67"/>
      <c r="AL435" s="67"/>
      <c r="AM435" s="67"/>
      <c r="AN435" s="67"/>
    </row>
    <row r="436" spans="1:40" ht="54" customHeight="1" x14ac:dyDescent="0.2">
      <c r="A436" s="67"/>
      <c r="B436" s="67"/>
      <c r="C436" s="67"/>
      <c r="D436" s="67"/>
      <c r="E436" s="67"/>
      <c r="F436" s="67"/>
      <c r="G436" s="67"/>
      <c r="H436" s="67"/>
      <c r="I436" s="67"/>
      <c r="J436" s="67"/>
      <c r="K436" s="67"/>
      <c r="L436" s="67"/>
      <c r="M436" s="67"/>
      <c r="N436" s="67"/>
      <c r="O436" s="67"/>
      <c r="P436" s="67"/>
      <c r="Q436" s="67"/>
      <c r="R436" s="67"/>
      <c r="S436" s="67"/>
      <c r="T436" s="67"/>
      <c r="U436" s="67"/>
      <c r="V436" s="67"/>
      <c r="W436" s="67"/>
      <c r="X436" s="67"/>
      <c r="Y436" s="67"/>
      <c r="Z436" s="67"/>
      <c r="AA436" s="67"/>
      <c r="AB436" s="67"/>
      <c r="AC436" s="67"/>
      <c r="AD436" s="67"/>
      <c r="AE436" s="67"/>
      <c r="AF436" s="67"/>
      <c r="AG436" s="67"/>
      <c r="AH436" s="67"/>
      <c r="AI436" s="67"/>
      <c r="AJ436" s="67"/>
      <c r="AK436" s="67"/>
      <c r="AL436" s="67"/>
      <c r="AM436" s="67"/>
      <c r="AN436" s="67"/>
    </row>
    <row r="437" spans="1:40" ht="54" customHeight="1" x14ac:dyDescent="0.2">
      <c r="A437" s="67"/>
      <c r="B437" s="67"/>
      <c r="C437" s="67"/>
      <c r="D437" s="67"/>
      <c r="E437" s="67"/>
      <c r="F437" s="67"/>
      <c r="G437" s="67"/>
      <c r="H437" s="67"/>
      <c r="I437" s="67"/>
      <c r="J437" s="67"/>
      <c r="K437" s="67"/>
      <c r="L437" s="67"/>
      <c r="M437" s="67"/>
      <c r="N437" s="67"/>
      <c r="O437" s="67"/>
      <c r="P437" s="67"/>
      <c r="Q437" s="67"/>
      <c r="R437" s="67"/>
      <c r="S437" s="67"/>
      <c r="T437" s="67"/>
      <c r="U437" s="67"/>
      <c r="V437" s="67"/>
      <c r="W437" s="67"/>
      <c r="X437" s="67"/>
      <c r="Y437" s="67"/>
      <c r="Z437" s="67"/>
      <c r="AA437" s="67"/>
      <c r="AB437" s="67"/>
      <c r="AC437" s="67"/>
      <c r="AD437" s="67"/>
      <c r="AE437" s="67"/>
      <c r="AF437" s="67"/>
      <c r="AG437" s="67"/>
      <c r="AH437" s="67"/>
      <c r="AI437" s="67"/>
      <c r="AJ437" s="67"/>
      <c r="AK437" s="67"/>
      <c r="AL437" s="67"/>
      <c r="AM437" s="67"/>
      <c r="AN437" s="67"/>
    </row>
    <row r="438" spans="1:40" ht="54" customHeight="1" x14ac:dyDescent="0.2">
      <c r="A438" s="67"/>
      <c r="B438" s="67"/>
      <c r="C438" s="67"/>
      <c r="D438" s="67"/>
      <c r="E438" s="67"/>
      <c r="F438" s="67"/>
      <c r="G438" s="67"/>
      <c r="H438" s="67"/>
      <c r="I438" s="67"/>
      <c r="J438" s="67"/>
      <c r="K438" s="67"/>
      <c r="L438" s="67"/>
      <c r="M438" s="67"/>
      <c r="N438" s="67"/>
      <c r="O438" s="67"/>
      <c r="P438" s="67"/>
      <c r="Q438" s="67"/>
      <c r="R438" s="67"/>
      <c r="S438" s="67"/>
      <c r="T438" s="67"/>
      <c r="U438" s="67"/>
      <c r="V438" s="67"/>
      <c r="W438" s="67"/>
      <c r="X438" s="67"/>
      <c r="Y438" s="67"/>
      <c r="Z438" s="67"/>
      <c r="AA438" s="67"/>
      <c r="AB438" s="67"/>
      <c r="AC438" s="67"/>
      <c r="AD438" s="67"/>
      <c r="AE438" s="67"/>
      <c r="AF438" s="67"/>
      <c r="AG438" s="67"/>
      <c r="AH438" s="67"/>
      <c r="AI438" s="67"/>
      <c r="AJ438" s="67"/>
      <c r="AK438" s="67"/>
      <c r="AL438" s="67"/>
      <c r="AM438" s="67"/>
      <c r="AN438" s="67"/>
    </row>
    <row r="439" spans="1:40" ht="54" customHeight="1" x14ac:dyDescent="0.2">
      <c r="A439" s="67"/>
      <c r="B439" s="67"/>
      <c r="C439" s="67"/>
      <c r="D439" s="67"/>
      <c r="E439" s="67"/>
      <c r="F439" s="67"/>
      <c r="G439" s="67"/>
      <c r="H439" s="67"/>
      <c r="I439" s="67"/>
      <c r="J439" s="67"/>
      <c r="K439" s="67"/>
      <c r="L439" s="67"/>
      <c r="M439" s="67"/>
      <c r="N439" s="67"/>
      <c r="O439" s="67"/>
      <c r="P439" s="67"/>
      <c r="Q439" s="67"/>
      <c r="R439" s="67"/>
      <c r="S439" s="67"/>
      <c r="T439" s="67"/>
      <c r="U439" s="67"/>
      <c r="V439" s="67"/>
      <c r="W439" s="67"/>
      <c r="X439" s="67"/>
      <c r="Y439" s="67"/>
      <c r="Z439" s="67"/>
      <c r="AA439" s="67"/>
      <c r="AB439" s="67"/>
      <c r="AC439" s="67"/>
      <c r="AD439" s="67"/>
      <c r="AE439" s="67"/>
      <c r="AF439" s="67"/>
      <c r="AG439" s="67"/>
      <c r="AH439" s="67"/>
      <c r="AI439" s="67"/>
      <c r="AJ439" s="67"/>
      <c r="AK439" s="67"/>
      <c r="AL439" s="67"/>
      <c r="AM439" s="67"/>
      <c r="AN439" s="67"/>
    </row>
    <row r="440" spans="1:40" ht="54" customHeight="1" x14ac:dyDescent="0.2">
      <c r="A440" s="67"/>
      <c r="B440" s="67"/>
      <c r="C440" s="67"/>
      <c r="D440" s="67"/>
      <c r="E440" s="67"/>
      <c r="F440" s="67"/>
      <c r="G440" s="67"/>
      <c r="H440" s="67"/>
      <c r="I440" s="67"/>
      <c r="J440" s="67"/>
      <c r="K440" s="67"/>
      <c r="L440" s="67"/>
      <c r="M440" s="67"/>
      <c r="N440" s="67"/>
      <c r="O440" s="67"/>
      <c r="P440" s="67"/>
      <c r="Q440" s="67"/>
      <c r="R440" s="67"/>
      <c r="S440" s="67"/>
      <c r="T440" s="67"/>
      <c r="U440" s="67"/>
      <c r="V440" s="67"/>
      <c r="W440" s="67"/>
      <c r="X440" s="67"/>
      <c r="Y440" s="67"/>
      <c r="Z440" s="67"/>
      <c r="AA440" s="67"/>
      <c r="AB440" s="67"/>
      <c r="AC440" s="67"/>
      <c r="AD440" s="67"/>
      <c r="AE440" s="67"/>
      <c r="AF440" s="67"/>
      <c r="AG440" s="67"/>
      <c r="AH440" s="67"/>
      <c r="AI440" s="67"/>
      <c r="AJ440" s="67"/>
      <c r="AK440" s="67"/>
      <c r="AL440" s="67"/>
      <c r="AM440" s="67"/>
      <c r="AN440" s="67"/>
    </row>
    <row r="441" spans="1:40" ht="54" customHeight="1" x14ac:dyDescent="0.2">
      <c r="A441" s="67"/>
      <c r="B441" s="67"/>
      <c r="C441" s="67"/>
      <c r="D441" s="67"/>
      <c r="E441" s="67"/>
      <c r="F441" s="67"/>
      <c r="G441" s="67"/>
      <c r="H441" s="67"/>
      <c r="I441" s="67"/>
      <c r="J441" s="67"/>
      <c r="K441" s="67"/>
      <c r="L441" s="67"/>
      <c r="M441" s="67"/>
      <c r="N441" s="67"/>
      <c r="O441" s="67"/>
      <c r="P441" s="67"/>
      <c r="Q441" s="67"/>
      <c r="R441" s="67"/>
      <c r="S441" s="67"/>
      <c r="T441" s="67"/>
      <c r="U441" s="67"/>
      <c r="V441" s="67"/>
      <c r="W441" s="67"/>
      <c r="X441" s="67"/>
      <c r="Y441" s="67"/>
      <c r="Z441" s="67"/>
      <c r="AA441" s="67"/>
      <c r="AB441" s="67"/>
      <c r="AC441" s="67"/>
      <c r="AD441" s="67"/>
      <c r="AE441" s="67"/>
      <c r="AF441" s="67"/>
      <c r="AG441" s="67"/>
      <c r="AH441" s="67"/>
      <c r="AI441" s="67"/>
      <c r="AJ441" s="67"/>
      <c r="AK441" s="67"/>
      <c r="AL441" s="67"/>
      <c r="AM441" s="67"/>
      <c r="AN441" s="67"/>
    </row>
    <row r="442" spans="1:40" ht="54" customHeight="1" x14ac:dyDescent="0.2">
      <c r="A442" s="67"/>
      <c r="B442" s="67"/>
      <c r="C442" s="67"/>
      <c r="D442" s="67"/>
      <c r="E442" s="67"/>
      <c r="F442" s="67"/>
      <c r="G442" s="67"/>
      <c r="H442" s="67"/>
      <c r="I442" s="67"/>
      <c r="J442" s="67"/>
      <c r="K442" s="67"/>
      <c r="L442" s="67"/>
      <c r="M442" s="67"/>
      <c r="N442" s="67"/>
      <c r="O442" s="67"/>
      <c r="P442" s="67"/>
      <c r="Q442" s="67"/>
      <c r="R442" s="67"/>
      <c r="S442" s="67"/>
      <c r="T442" s="67"/>
      <c r="U442" s="67"/>
      <c r="V442" s="67"/>
      <c r="W442" s="67"/>
      <c r="X442" s="67"/>
      <c r="Y442" s="67"/>
      <c r="Z442" s="67"/>
      <c r="AA442" s="67"/>
      <c r="AB442" s="67"/>
      <c r="AC442" s="67"/>
      <c r="AD442" s="67"/>
      <c r="AE442" s="67"/>
      <c r="AF442" s="67"/>
      <c r="AG442" s="67"/>
      <c r="AH442" s="67"/>
      <c r="AI442" s="67"/>
      <c r="AJ442" s="67"/>
      <c r="AK442" s="67"/>
      <c r="AL442" s="67"/>
      <c r="AM442" s="67"/>
      <c r="AN442" s="67"/>
    </row>
    <row r="443" spans="1:40" ht="54" customHeight="1" x14ac:dyDescent="0.2">
      <c r="A443" s="67"/>
      <c r="B443" s="67"/>
      <c r="C443" s="67"/>
      <c r="D443" s="67"/>
      <c r="E443" s="67"/>
      <c r="F443" s="67"/>
      <c r="G443" s="67"/>
      <c r="H443" s="67"/>
      <c r="I443" s="67"/>
      <c r="J443" s="67"/>
      <c r="K443" s="67"/>
      <c r="L443" s="67"/>
      <c r="M443" s="67"/>
      <c r="N443" s="67"/>
      <c r="O443" s="67"/>
      <c r="P443" s="67"/>
      <c r="Q443" s="67"/>
      <c r="R443" s="67"/>
      <c r="S443" s="67"/>
      <c r="T443" s="67"/>
      <c r="U443" s="67"/>
      <c r="V443" s="67"/>
      <c r="W443" s="67"/>
      <c r="X443" s="67"/>
      <c r="Y443" s="67"/>
      <c r="Z443" s="67"/>
      <c r="AA443" s="67"/>
      <c r="AB443" s="67"/>
      <c r="AC443" s="67"/>
      <c r="AD443" s="67"/>
      <c r="AE443" s="67"/>
      <c r="AF443" s="67"/>
      <c r="AG443" s="67"/>
      <c r="AH443" s="67"/>
      <c r="AI443" s="67"/>
      <c r="AJ443" s="67"/>
      <c r="AK443" s="67"/>
      <c r="AL443" s="67"/>
      <c r="AM443" s="67"/>
      <c r="AN443" s="67"/>
    </row>
    <row r="444" spans="1:40" ht="54" customHeight="1" x14ac:dyDescent="0.2">
      <c r="A444" s="67"/>
      <c r="B444" s="67"/>
      <c r="C444" s="67"/>
      <c r="D444" s="67"/>
      <c r="E444" s="67"/>
      <c r="F444" s="67"/>
      <c r="G444" s="67"/>
      <c r="H444" s="67"/>
      <c r="I444" s="67"/>
      <c r="J444" s="67"/>
      <c r="K444" s="67"/>
      <c r="L444" s="67"/>
      <c r="M444" s="67"/>
      <c r="N444" s="67"/>
      <c r="O444" s="67"/>
      <c r="P444" s="67"/>
      <c r="Q444" s="67"/>
      <c r="R444" s="67"/>
      <c r="S444" s="67"/>
      <c r="T444" s="67"/>
      <c r="U444" s="67"/>
      <c r="V444" s="67"/>
      <c r="W444" s="67"/>
      <c r="X444" s="67"/>
      <c r="Y444" s="67"/>
      <c r="Z444" s="67"/>
      <c r="AA444" s="67"/>
      <c r="AB444" s="67"/>
      <c r="AC444" s="67"/>
      <c r="AD444" s="67"/>
      <c r="AE444" s="67"/>
      <c r="AF444" s="67"/>
      <c r="AG444" s="67"/>
      <c r="AH444" s="67"/>
      <c r="AI444" s="67"/>
      <c r="AJ444" s="67"/>
      <c r="AK444" s="67"/>
      <c r="AL444" s="67"/>
      <c r="AM444" s="67"/>
      <c r="AN444" s="67"/>
    </row>
    <row r="445" spans="1:40" ht="54" customHeight="1" x14ac:dyDescent="0.2">
      <c r="A445" s="67"/>
      <c r="B445" s="67"/>
      <c r="C445" s="67"/>
      <c r="D445" s="67"/>
      <c r="E445" s="67"/>
      <c r="F445" s="67"/>
      <c r="G445" s="67"/>
      <c r="H445" s="67"/>
      <c r="I445" s="67"/>
      <c r="J445" s="67"/>
      <c r="K445" s="67"/>
      <c r="L445" s="67"/>
      <c r="M445" s="67"/>
      <c r="N445" s="67"/>
      <c r="O445" s="67"/>
      <c r="P445" s="67"/>
      <c r="Q445" s="67"/>
      <c r="R445" s="67"/>
      <c r="S445" s="67"/>
      <c r="T445" s="67"/>
      <c r="U445" s="67"/>
      <c r="V445" s="67"/>
      <c r="W445" s="67"/>
      <c r="X445" s="67"/>
      <c r="Y445" s="67"/>
      <c r="Z445" s="67"/>
      <c r="AA445" s="67"/>
      <c r="AB445" s="67"/>
      <c r="AC445" s="67"/>
      <c r="AD445" s="67"/>
      <c r="AE445" s="67"/>
      <c r="AF445" s="67"/>
      <c r="AG445" s="67"/>
      <c r="AH445" s="67"/>
      <c r="AI445" s="67"/>
      <c r="AJ445" s="67"/>
      <c r="AK445" s="67"/>
      <c r="AL445" s="67"/>
      <c r="AM445" s="67"/>
      <c r="AN445" s="67"/>
    </row>
    <row r="446" spans="1:40" ht="54" customHeight="1" x14ac:dyDescent="0.2">
      <c r="A446" s="67"/>
      <c r="B446" s="67"/>
      <c r="C446" s="67"/>
      <c r="D446" s="67"/>
      <c r="E446" s="67"/>
      <c r="F446" s="67"/>
      <c r="G446" s="67"/>
      <c r="H446" s="67"/>
      <c r="I446" s="67"/>
      <c r="J446" s="67"/>
      <c r="K446" s="67"/>
      <c r="L446" s="67"/>
      <c r="M446" s="67"/>
      <c r="N446" s="67"/>
      <c r="O446" s="67"/>
      <c r="P446" s="67"/>
      <c r="Q446" s="67"/>
      <c r="R446" s="67"/>
      <c r="S446" s="67"/>
      <c r="T446" s="67"/>
      <c r="U446" s="67"/>
      <c r="V446" s="67"/>
      <c r="W446" s="67"/>
      <c r="X446" s="67"/>
      <c r="Y446" s="67"/>
      <c r="Z446" s="67"/>
      <c r="AA446" s="67"/>
      <c r="AB446" s="67"/>
      <c r="AC446" s="67"/>
      <c r="AD446" s="67"/>
      <c r="AE446" s="67"/>
      <c r="AF446" s="67"/>
      <c r="AG446" s="67"/>
      <c r="AH446" s="67"/>
      <c r="AI446" s="67"/>
      <c r="AJ446" s="67"/>
      <c r="AK446" s="67"/>
      <c r="AL446" s="67"/>
      <c r="AM446" s="67"/>
      <c r="AN446" s="67"/>
    </row>
    <row r="447" spans="1:40" ht="54" customHeight="1" x14ac:dyDescent="0.2">
      <c r="A447" s="67"/>
      <c r="B447" s="67"/>
      <c r="C447" s="67"/>
      <c r="D447" s="67"/>
      <c r="E447" s="67"/>
      <c r="F447" s="67"/>
      <c r="G447" s="67"/>
      <c r="H447" s="67"/>
      <c r="I447" s="67"/>
      <c r="J447" s="67"/>
      <c r="K447" s="67"/>
      <c r="L447" s="67"/>
      <c r="M447" s="67"/>
      <c r="N447" s="67"/>
      <c r="O447" s="67"/>
      <c r="P447" s="67"/>
      <c r="Q447" s="67"/>
      <c r="R447" s="67"/>
      <c r="S447" s="67"/>
      <c r="T447" s="67"/>
      <c r="U447" s="67"/>
      <c r="V447" s="67"/>
      <c r="W447" s="67"/>
      <c r="X447" s="67"/>
      <c r="Y447" s="67"/>
      <c r="Z447" s="67"/>
      <c r="AA447" s="67"/>
      <c r="AB447" s="67"/>
      <c r="AC447" s="67"/>
      <c r="AD447" s="67"/>
      <c r="AE447" s="67"/>
      <c r="AF447" s="67"/>
      <c r="AG447" s="67"/>
      <c r="AH447" s="67"/>
      <c r="AI447" s="67"/>
      <c r="AJ447" s="67"/>
      <c r="AK447" s="67"/>
      <c r="AL447" s="67"/>
      <c r="AM447" s="67"/>
      <c r="AN447" s="67"/>
    </row>
    <row r="448" spans="1:40" ht="54" customHeight="1" x14ac:dyDescent="0.2">
      <c r="A448" s="67"/>
      <c r="B448" s="67"/>
      <c r="C448" s="67"/>
      <c r="D448" s="67"/>
      <c r="E448" s="67"/>
      <c r="F448" s="67"/>
      <c r="G448" s="67"/>
      <c r="H448" s="67"/>
      <c r="I448" s="67"/>
      <c r="J448" s="67"/>
      <c r="K448" s="67"/>
      <c r="L448" s="67"/>
      <c r="M448" s="67"/>
      <c r="N448" s="67"/>
      <c r="O448" s="67"/>
      <c r="P448" s="67"/>
      <c r="Q448" s="67"/>
      <c r="R448" s="67"/>
      <c r="S448" s="67"/>
      <c r="T448" s="67"/>
      <c r="U448" s="67"/>
      <c r="V448" s="67"/>
      <c r="W448" s="67"/>
      <c r="X448" s="67"/>
      <c r="Y448" s="67"/>
      <c r="Z448" s="67"/>
      <c r="AA448" s="67"/>
      <c r="AB448" s="67"/>
      <c r="AC448" s="67"/>
      <c r="AD448" s="67"/>
      <c r="AE448" s="67"/>
      <c r="AF448" s="67"/>
      <c r="AG448" s="67"/>
      <c r="AH448" s="67"/>
      <c r="AI448" s="67"/>
      <c r="AJ448" s="67"/>
      <c r="AK448" s="67"/>
      <c r="AL448" s="67"/>
      <c r="AM448" s="67"/>
      <c r="AN448" s="67"/>
    </row>
    <row r="449" spans="1:40" ht="54" customHeight="1" x14ac:dyDescent="0.2">
      <c r="A449" s="67"/>
      <c r="B449" s="67"/>
      <c r="C449" s="67"/>
      <c r="D449" s="67"/>
      <c r="E449" s="67"/>
      <c r="F449" s="67"/>
      <c r="G449" s="67"/>
      <c r="H449" s="67"/>
      <c r="I449" s="67"/>
      <c r="J449" s="67"/>
      <c r="K449" s="67"/>
      <c r="L449" s="67"/>
      <c r="M449" s="67"/>
      <c r="N449" s="67"/>
      <c r="O449" s="67"/>
      <c r="P449" s="67"/>
      <c r="Q449" s="67"/>
      <c r="R449" s="67"/>
      <c r="S449" s="67"/>
      <c r="T449" s="67"/>
      <c r="U449" s="67"/>
      <c r="V449" s="67"/>
      <c r="W449" s="67"/>
      <c r="X449" s="67"/>
      <c r="Y449" s="67"/>
      <c r="Z449" s="67"/>
      <c r="AA449" s="67"/>
      <c r="AB449" s="67"/>
      <c r="AC449" s="67"/>
      <c r="AD449" s="67"/>
      <c r="AE449" s="67"/>
      <c r="AF449" s="67"/>
      <c r="AG449" s="67"/>
      <c r="AH449" s="67"/>
      <c r="AI449" s="67"/>
      <c r="AJ449" s="67"/>
      <c r="AK449" s="67"/>
      <c r="AL449" s="67"/>
      <c r="AM449" s="67"/>
      <c r="AN449" s="67"/>
    </row>
    <row r="450" spans="1:40" ht="54" customHeight="1" x14ac:dyDescent="0.2">
      <c r="A450" s="67"/>
      <c r="B450" s="67"/>
      <c r="C450" s="67"/>
      <c r="D450" s="67"/>
      <c r="E450" s="67"/>
      <c r="F450" s="67"/>
      <c r="G450" s="67"/>
      <c r="H450" s="67"/>
      <c r="I450" s="67"/>
      <c r="J450" s="67"/>
      <c r="K450" s="67"/>
      <c r="L450" s="67"/>
      <c r="M450" s="67"/>
      <c r="N450" s="67"/>
      <c r="O450" s="67"/>
      <c r="P450" s="67"/>
      <c r="Q450" s="67"/>
      <c r="R450" s="67"/>
      <c r="S450" s="67"/>
      <c r="T450" s="67"/>
      <c r="U450" s="67"/>
      <c r="V450" s="67"/>
      <c r="W450" s="67"/>
      <c r="X450" s="67"/>
      <c r="Y450" s="67"/>
      <c r="Z450" s="67"/>
      <c r="AA450" s="67"/>
      <c r="AB450" s="67"/>
      <c r="AC450" s="67"/>
      <c r="AD450" s="67"/>
      <c r="AE450" s="67"/>
      <c r="AF450" s="67"/>
      <c r="AG450" s="67"/>
      <c r="AH450" s="67"/>
      <c r="AI450" s="67"/>
      <c r="AJ450" s="67"/>
      <c r="AK450" s="67"/>
      <c r="AL450" s="67"/>
      <c r="AM450" s="67"/>
      <c r="AN450" s="67"/>
    </row>
    <row r="451" spans="1:40" ht="54" customHeight="1" x14ac:dyDescent="0.2">
      <c r="A451" s="67"/>
      <c r="B451" s="67"/>
      <c r="C451" s="67"/>
      <c r="D451" s="67"/>
      <c r="E451" s="67"/>
      <c r="F451" s="67"/>
      <c r="G451" s="67"/>
      <c r="H451" s="67"/>
      <c r="I451" s="67"/>
      <c r="J451" s="67"/>
      <c r="K451" s="67"/>
      <c r="L451" s="67"/>
      <c r="M451" s="67"/>
      <c r="N451" s="67"/>
      <c r="O451" s="67"/>
      <c r="P451" s="67"/>
      <c r="Q451" s="67"/>
      <c r="R451" s="67"/>
      <c r="S451" s="67"/>
      <c r="T451" s="67"/>
      <c r="U451" s="67"/>
      <c r="V451" s="67"/>
      <c r="W451" s="67"/>
      <c r="X451" s="67"/>
      <c r="Y451" s="67"/>
      <c r="Z451" s="67"/>
      <c r="AA451" s="67"/>
      <c r="AB451" s="67"/>
      <c r="AC451" s="67"/>
      <c r="AD451" s="67"/>
      <c r="AE451" s="67"/>
      <c r="AF451" s="67"/>
      <c r="AG451" s="67"/>
      <c r="AH451" s="67"/>
      <c r="AI451" s="67"/>
      <c r="AJ451" s="67"/>
      <c r="AK451" s="67"/>
      <c r="AL451" s="67"/>
      <c r="AM451" s="67"/>
      <c r="AN451" s="67"/>
    </row>
    <row r="452" spans="1:40" ht="54" customHeight="1" x14ac:dyDescent="0.2">
      <c r="A452" s="67"/>
      <c r="B452" s="67"/>
      <c r="C452" s="67"/>
      <c r="D452" s="67"/>
      <c r="E452" s="67"/>
      <c r="F452" s="67"/>
      <c r="G452" s="67"/>
      <c r="H452" s="67"/>
      <c r="I452" s="67"/>
      <c r="J452" s="67"/>
      <c r="K452" s="67"/>
      <c r="L452" s="67"/>
      <c r="M452" s="67"/>
      <c r="N452" s="67"/>
      <c r="O452" s="67"/>
      <c r="P452" s="67"/>
      <c r="Q452" s="67"/>
      <c r="R452" s="67"/>
      <c r="S452" s="67"/>
      <c r="T452" s="67"/>
      <c r="U452" s="67"/>
      <c r="V452" s="67"/>
      <c r="W452" s="67"/>
      <c r="X452" s="67"/>
      <c r="Y452" s="67"/>
      <c r="Z452" s="67"/>
      <c r="AA452" s="67"/>
      <c r="AB452" s="67"/>
      <c r="AC452" s="67"/>
      <c r="AD452" s="67"/>
      <c r="AE452" s="67"/>
      <c r="AF452" s="67"/>
      <c r="AG452" s="67"/>
      <c r="AH452" s="67"/>
      <c r="AI452" s="67"/>
      <c r="AJ452" s="67"/>
      <c r="AK452" s="67"/>
      <c r="AL452" s="67"/>
      <c r="AM452" s="67"/>
      <c r="AN452" s="67"/>
    </row>
    <row r="453" spans="1:40" ht="54" customHeight="1" x14ac:dyDescent="0.2">
      <c r="A453" s="67"/>
      <c r="B453" s="67"/>
      <c r="C453" s="67"/>
      <c r="D453" s="67"/>
      <c r="E453" s="67"/>
      <c r="F453" s="67"/>
      <c r="G453" s="67"/>
      <c r="H453" s="67"/>
      <c r="I453" s="67"/>
      <c r="J453" s="67"/>
      <c r="K453" s="67"/>
      <c r="L453" s="67"/>
      <c r="M453" s="67"/>
      <c r="N453" s="67"/>
      <c r="O453" s="67"/>
      <c r="P453" s="67"/>
      <c r="Q453" s="67"/>
      <c r="R453" s="67"/>
      <c r="S453" s="67"/>
      <c r="T453" s="67"/>
      <c r="U453" s="67"/>
      <c r="V453" s="67"/>
      <c r="W453" s="67"/>
      <c r="X453" s="67"/>
      <c r="Y453" s="67"/>
      <c r="Z453" s="67"/>
      <c r="AA453" s="67"/>
      <c r="AB453" s="67"/>
      <c r="AC453" s="67"/>
      <c r="AD453" s="67"/>
      <c r="AE453" s="67"/>
      <c r="AF453" s="67"/>
      <c r="AG453" s="67"/>
      <c r="AH453" s="67"/>
      <c r="AI453" s="67"/>
      <c r="AJ453" s="67"/>
      <c r="AK453" s="67"/>
      <c r="AL453" s="67"/>
      <c r="AM453" s="67"/>
      <c r="AN453" s="67"/>
    </row>
    <row r="454" spans="1:40" ht="54" customHeight="1" x14ac:dyDescent="0.2">
      <c r="A454" s="67"/>
      <c r="B454" s="67"/>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c r="AA454" s="67"/>
      <c r="AB454" s="67"/>
      <c r="AC454" s="67"/>
      <c r="AD454" s="67"/>
      <c r="AE454" s="67"/>
      <c r="AF454" s="67"/>
      <c r="AG454" s="67"/>
      <c r="AH454" s="67"/>
      <c r="AI454" s="67"/>
      <c r="AJ454" s="67"/>
      <c r="AK454" s="67"/>
      <c r="AL454" s="67"/>
      <c r="AM454" s="67"/>
      <c r="AN454" s="67"/>
    </row>
    <row r="455" spans="1:40" ht="54" customHeight="1" x14ac:dyDescent="0.2">
      <c r="A455" s="67"/>
      <c r="B455" s="67"/>
      <c r="C455" s="67"/>
      <c r="D455" s="67"/>
      <c r="E455" s="67"/>
      <c r="F455" s="67"/>
      <c r="G455" s="67"/>
      <c r="H455" s="67"/>
      <c r="I455" s="67"/>
      <c r="J455" s="67"/>
      <c r="K455" s="67"/>
      <c r="L455" s="67"/>
      <c r="M455" s="67"/>
      <c r="N455" s="67"/>
      <c r="O455" s="67"/>
      <c r="P455" s="67"/>
      <c r="Q455" s="67"/>
      <c r="R455" s="67"/>
      <c r="S455" s="67"/>
      <c r="T455" s="67"/>
      <c r="U455" s="67"/>
      <c r="V455" s="67"/>
      <c r="W455" s="67"/>
      <c r="X455" s="67"/>
      <c r="Y455" s="67"/>
      <c r="Z455" s="67"/>
      <c r="AA455" s="67"/>
      <c r="AB455" s="67"/>
      <c r="AC455" s="67"/>
      <c r="AD455" s="67"/>
      <c r="AE455" s="67"/>
      <c r="AF455" s="67"/>
      <c r="AG455" s="67"/>
      <c r="AH455" s="67"/>
      <c r="AI455" s="67"/>
      <c r="AJ455" s="67"/>
      <c r="AK455" s="67"/>
      <c r="AL455" s="67"/>
      <c r="AM455" s="67"/>
      <c r="AN455" s="67"/>
    </row>
    <row r="456" spans="1:40" ht="54" customHeight="1" x14ac:dyDescent="0.2">
      <c r="A456" s="67"/>
      <c r="B456" s="67"/>
      <c r="C456" s="67"/>
      <c r="D456" s="67"/>
      <c r="E456" s="67"/>
      <c r="F456" s="67"/>
      <c r="G456" s="67"/>
      <c r="H456" s="67"/>
      <c r="I456" s="67"/>
      <c r="J456" s="67"/>
      <c r="K456" s="67"/>
      <c r="L456" s="67"/>
      <c r="M456" s="67"/>
      <c r="N456" s="67"/>
      <c r="O456" s="67"/>
      <c r="P456" s="67"/>
      <c r="Q456" s="67"/>
      <c r="R456" s="67"/>
      <c r="S456" s="67"/>
      <c r="T456" s="67"/>
      <c r="U456" s="67"/>
      <c r="V456" s="67"/>
      <c r="W456" s="67"/>
      <c r="X456" s="67"/>
      <c r="Y456" s="67"/>
      <c r="Z456" s="67"/>
      <c r="AA456" s="67"/>
      <c r="AB456" s="67"/>
      <c r="AC456" s="67"/>
      <c r="AD456" s="67"/>
      <c r="AE456" s="67"/>
      <c r="AF456" s="67"/>
      <c r="AG456" s="67"/>
      <c r="AH456" s="67"/>
      <c r="AI456" s="67"/>
      <c r="AJ456" s="67"/>
      <c r="AK456" s="67"/>
      <c r="AL456" s="67"/>
      <c r="AM456" s="67"/>
      <c r="AN456" s="67"/>
    </row>
    <row r="457" spans="1:40" ht="54" customHeight="1" x14ac:dyDescent="0.2">
      <c r="A457" s="67"/>
      <c r="B457" s="67"/>
      <c r="C457" s="67"/>
      <c r="D457" s="67"/>
      <c r="E457" s="67"/>
      <c r="F457" s="67"/>
      <c r="G457" s="67"/>
      <c r="H457" s="67"/>
      <c r="I457" s="67"/>
      <c r="J457" s="67"/>
      <c r="K457" s="67"/>
      <c r="L457" s="67"/>
      <c r="M457" s="67"/>
      <c r="N457" s="67"/>
      <c r="O457" s="67"/>
      <c r="P457" s="67"/>
      <c r="Q457" s="67"/>
      <c r="R457" s="67"/>
      <c r="S457" s="67"/>
      <c r="T457" s="67"/>
      <c r="U457" s="67"/>
      <c r="V457" s="67"/>
      <c r="W457" s="67"/>
      <c r="X457" s="67"/>
      <c r="Y457" s="67"/>
      <c r="Z457" s="67"/>
      <c r="AA457" s="67"/>
      <c r="AB457" s="67"/>
      <c r="AC457" s="67"/>
      <c r="AD457" s="67"/>
      <c r="AE457" s="67"/>
      <c r="AF457" s="67"/>
      <c r="AG457" s="67"/>
      <c r="AH457" s="67"/>
      <c r="AI457" s="67"/>
      <c r="AJ457" s="67"/>
      <c r="AK457" s="67"/>
      <c r="AL457" s="67"/>
      <c r="AM457" s="67"/>
      <c r="AN457" s="67"/>
    </row>
    <row r="458" spans="1:40" ht="54" customHeight="1" x14ac:dyDescent="0.2">
      <c r="A458" s="67"/>
      <c r="B458" s="67"/>
      <c r="C458" s="67"/>
      <c r="D458" s="67"/>
      <c r="E458" s="67"/>
      <c r="F458" s="67"/>
      <c r="G458" s="67"/>
      <c r="H458" s="67"/>
      <c r="I458" s="67"/>
      <c r="J458" s="67"/>
      <c r="K458" s="67"/>
      <c r="L458" s="67"/>
      <c r="M458" s="67"/>
      <c r="N458" s="67"/>
      <c r="O458" s="67"/>
      <c r="P458" s="67"/>
      <c r="Q458" s="67"/>
      <c r="R458" s="67"/>
      <c r="S458" s="67"/>
      <c r="T458" s="67"/>
      <c r="U458" s="67"/>
      <c r="V458" s="67"/>
      <c r="W458" s="67"/>
      <c r="X458" s="67"/>
      <c r="Y458" s="67"/>
      <c r="Z458" s="67"/>
      <c r="AA458" s="67"/>
      <c r="AB458" s="67"/>
      <c r="AC458" s="67"/>
      <c r="AD458" s="67"/>
      <c r="AE458" s="67"/>
      <c r="AF458" s="67"/>
      <c r="AG458" s="67"/>
      <c r="AH458" s="67"/>
      <c r="AI458" s="67"/>
      <c r="AJ458" s="67"/>
      <c r="AK458" s="67"/>
      <c r="AL458" s="67"/>
      <c r="AM458" s="67"/>
      <c r="AN458" s="67"/>
    </row>
    <row r="459" spans="1:40" ht="54" customHeight="1" x14ac:dyDescent="0.2">
      <c r="A459" s="67"/>
      <c r="B459" s="67"/>
      <c r="C459" s="67"/>
      <c r="D459" s="67"/>
      <c r="E459" s="67"/>
      <c r="F459" s="67"/>
      <c r="G459" s="67"/>
      <c r="H459" s="67"/>
      <c r="I459" s="67"/>
      <c r="J459" s="67"/>
      <c r="K459" s="67"/>
      <c r="L459" s="67"/>
      <c r="M459" s="67"/>
      <c r="N459" s="67"/>
      <c r="O459" s="67"/>
      <c r="P459" s="67"/>
      <c r="Q459" s="67"/>
      <c r="R459" s="67"/>
      <c r="S459" s="67"/>
      <c r="T459" s="67"/>
      <c r="U459" s="67"/>
      <c r="V459" s="67"/>
      <c r="W459" s="67"/>
      <c r="X459" s="67"/>
      <c r="Y459" s="67"/>
      <c r="Z459" s="67"/>
      <c r="AA459" s="67"/>
      <c r="AB459" s="67"/>
      <c r="AC459" s="67"/>
      <c r="AD459" s="67"/>
      <c r="AE459" s="67"/>
      <c r="AF459" s="67"/>
      <c r="AG459" s="67"/>
      <c r="AH459" s="67"/>
      <c r="AI459" s="67"/>
      <c r="AJ459" s="67"/>
      <c r="AK459" s="67"/>
      <c r="AL459" s="67"/>
      <c r="AM459" s="67"/>
      <c r="AN459" s="67"/>
    </row>
    <row r="460" spans="1:40" ht="54" customHeight="1" x14ac:dyDescent="0.2">
      <c r="A460" s="67"/>
      <c r="B460" s="67"/>
      <c r="C460" s="67"/>
      <c r="D460" s="67"/>
      <c r="E460" s="67"/>
      <c r="F460" s="67"/>
      <c r="G460" s="67"/>
      <c r="H460" s="67"/>
      <c r="I460" s="67"/>
      <c r="J460" s="67"/>
      <c r="K460" s="67"/>
      <c r="L460" s="67"/>
      <c r="M460" s="67"/>
      <c r="N460" s="67"/>
      <c r="O460" s="67"/>
      <c r="P460" s="67"/>
      <c r="Q460" s="67"/>
      <c r="R460" s="67"/>
      <c r="S460" s="67"/>
      <c r="T460" s="67"/>
      <c r="U460" s="67"/>
      <c r="V460" s="67"/>
      <c r="W460" s="67"/>
      <c r="X460" s="67"/>
      <c r="Y460" s="67"/>
      <c r="Z460" s="67"/>
      <c r="AA460" s="67"/>
      <c r="AB460" s="67"/>
      <c r="AC460" s="67"/>
      <c r="AD460" s="67"/>
      <c r="AE460" s="67"/>
      <c r="AF460" s="67"/>
      <c r="AG460" s="67"/>
      <c r="AH460" s="67"/>
      <c r="AI460" s="67"/>
      <c r="AJ460" s="67"/>
      <c r="AK460" s="67"/>
      <c r="AL460" s="67"/>
      <c r="AM460" s="67"/>
      <c r="AN460" s="67"/>
    </row>
    <row r="461" spans="1:40" ht="54" customHeight="1" x14ac:dyDescent="0.2">
      <c r="A461" s="67"/>
      <c r="B461" s="67"/>
      <c r="C461" s="67"/>
      <c r="D461" s="67"/>
      <c r="E461" s="67"/>
      <c r="F461" s="67"/>
      <c r="G461" s="67"/>
      <c r="H461" s="67"/>
      <c r="I461" s="67"/>
      <c r="J461" s="67"/>
      <c r="K461" s="67"/>
      <c r="L461" s="67"/>
      <c r="M461" s="67"/>
      <c r="N461" s="67"/>
      <c r="O461" s="67"/>
      <c r="P461" s="67"/>
      <c r="Q461" s="67"/>
      <c r="R461" s="67"/>
      <c r="S461" s="67"/>
      <c r="T461" s="67"/>
      <c r="U461" s="67"/>
      <c r="V461" s="67"/>
      <c r="W461" s="67"/>
      <c r="X461" s="67"/>
      <c r="Y461" s="67"/>
      <c r="Z461" s="67"/>
      <c r="AA461" s="67"/>
      <c r="AB461" s="67"/>
      <c r="AC461" s="67"/>
      <c r="AD461" s="67"/>
      <c r="AE461" s="67"/>
      <c r="AF461" s="67"/>
      <c r="AG461" s="67"/>
      <c r="AH461" s="67"/>
      <c r="AI461" s="67"/>
      <c r="AJ461" s="67"/>
      <c r="AK461" s="67"/>
      <c r="AL461" s="67"/>
      <c r="AM461" s="67"/>
      <c r="AN461" s="67"/>
    </row>
    <row r="462" spans="1:40" ht="54" customHeight="1" x14ac:dyDescent="0.2">
      <c r="A462" s="67"/>
      <c r="B462" s="67"/>
      <c r="C462" s="67"/>
      <c r="D462" s="67"/>
      <c r="E462" s="67"/>
      <c r="F462" s="67"/>
      <c r="G462" s="67"/>
      <c r="H462" s="67"/>
      <c r="I462" s="67"/>
      <c r="J462" s="67"/>
      <c r="K462" s="67"/>
      <c r="L462" s="67"/>
      <c r="M462" s="67"/>
      <c r="N462" s="67"/>
      <c r="O462" s="67"/>
      <c r="P462" s="67"/>
      <c r="Q462" s="67"/>
      <c r="R462" s="67"/>
      <c r="S462" s="67"/>
      <c r="T462" s="67"/>
      <c r="U462" s="67"/>
      <c r="V462" s="67"/>
      <c r="W462" s="67"/>
      <c r="X462" s="67"/>
      <c r="Y462" s="67"/>
      <c r="Z462" s="67"/>
      <c r="AA462" s="67"/>
      <c r="AB462" s="67"/>
      <c r="AC462" s="67"/>
      <c r="AD462" s="67"/>
      <c r="AE462" s="67"/>
      <c r="AF462" s="67"/>
      <c r="AG462" s="67"/>
      <c r="AH462" s="67"/>
      <c r="AI462" s="67"/>
      <c r="AJ462" s="67"/>
      <c r="AK462" s="67"/>
      <c r="AL462" s="67"/>
      <c r="AM462" s="67"/>
      <c r="AN462" s="67"/>
    </row>
    <row r="463" spans="1:40" ht="54" customHeight="1" x14ac:dyDescent="0.2">
      <c r="A463" s="67"/>
      <c r="B463" s="67"/>
      <c r="C463" s="67"/>
      <c r="D463" s="67"/>
      <c r="E463" s="67"/>
      <c r="F463" s="67"/>
      <c r="G463" s="67"/>
      <c r="H463" s="67"/>
      <c r="I463" s="67"/>
      <c r="J463" s="67"/>
      <c r="K463" s="67"/>
      <c r="L463" s="67"/>
      <c r="M463" s="67"/>
      <c r="N463" s="67"/>
      <c r="O463" s="67"/>
      <c r="P463" s="67"/>
      <c r="Q463" s="67"/>
      <c r="R463" s="67"/>
      <c r="S463" s="67"/>
      <c r="T463" s="67"/>
      <c r="U463" s="67"/>
      <c r="V463" s="67"/>
      <c r="W463" s="67"/>
      <c r="X463" s="67"/>
      <c r="Y463" s="67"/>
      <c r="Z463" s="67"/>
      <c r="AA463" s="67"/>
      <c r="AB463" s="67"/>
      <c r="AC463" s="67"/>
      <c r="AD463" s="67"/>
      <c r="AE463" s="67"/>
      <c r="AF463" s="67"/>
      <c r="AG463" s="67"/>
      <c r="AH463" s="67"/>
      <c r="AI463" s="67"/>
      <c r="AJ463" s="67"/>
      <c r="AK463" s="67"/>
      <c r="AL463" s="67"/>
      <c r="AM463" s="67"/>
      <c r="AN463" s="67"/>
    </row>
    <row r="464" spans="1:40" ht="54" customHeight="1" x14ac:dyDescent="0.2">
      <c r="A464" s="67"/>
      <c r="B464" s="67"/>
      <c r="C464" s="67"/>
      <c r="D464" s="67"/>
      <c r="E464" s="67"/>
      <c r="F464" s="67"/>
      <c r="G464" s="67"/>
      <c r="H464" s="67"/>
      <c r="I464" s="67"/>
      <c r="J464" s="67"/>
      <c r="K464" s="67"/>
      <c r="L464" s="67"/>
      <c r="M464" s="67"/>
      <c r="N464" s="67"/>
      <c r="O464" s="67"/>
      <c r="P464" s="67"/>
      <c r="Q464" s="67"/>
      <c r="R464" s="67"/>
      <c r="S464" s="67"/>
      <c r="T464" s="67"/>
      <c r="U464" s="67"/>
      <c r="V464" s="67"/>
      <c r="W464" s="67"/>
      <c r="X464" s="67"/>
      <c r="Y464" s="67"/>
      <c r="Z464" s="67"/>
      <c r="AA464" s="67"/>
      <c r="AB464" s="67"/>
      <c r="AC464" s="67"/>
      <c r="AD464" s="67"/>
      <c r="AE464" s="67"/>
      <c r="AF464" s="67"/>
      <c r="AG464" s="67"/>
      <c r="AH464" s="67"/>
      <c r="AI464" s="67"/>
      <c r="AJ464" s="67"/>
      <c r="AK464" s="67"/>
      <c r="AL464" s="67"/>
      <c r="AM464" s="67"/>
      <c r="AN464" s="67"/>
    </row>
    <row r="465" spans="1:40" ht="54" customHeight="1" x14ac:dyDescent="0.2">
      <c r="A465" s="67"/>
      <c r="B465" s="67"/>
      <c r="C465" s="67"/>
      <c r="D465" s="67"/>
      <c r="E465" s="67"/>
      <c r="F465" s="67"/>
      <c r="G465" s="67"/>
      <c r="H465" s="67"/>
      <c r="I465" s="67"/>
      <c r="J465" s="67"/>
      <c r="K465" s="67"/>
      <c r="L465" s="67"/>
      <c r="M465" s="67"/>
      <c r="N465" s="67"/>
      <c r="O465" s="67"/>
      <c r="P465" s="67"/>
      <c r="Q465" s="67"/>
      <c r="R465" s="67"/>
      <c r="S465" s="67"/>
      <c r="T465" s="67"/>
      <c r="U465" s="67"/>
      <c r="V465" s="67"/>
      <c r="W465" s="67"/>
      <c r="X465" s="67"/>
      <c r="Y465" s="67"/>
      <c r="Z465" s="67"/>
      <c r="AA465" s="67"/>
      <c r="AB465" s="67"/>
      <c r="AC465" s="67"/>
      <c r="AD465" s="67"/>
      <c r="AE465" s="67"/>
      <c r="AF465" s="67"/>
      <c r="AG465" s="67"/>
      <c r="AH465" s="67"/>
      <c r="AI465" s="67"/>
      <c r="AJ465" s="67"/>
      <c r="AK465" s="67"/>
      <c r="AL465" s="67"/>
      <c r="AM465" s="67"/>
      <c r="AN465" s="67"/>
    </row>
    <row r="466" spans="1:40" ht="54" customHeight="1" x14ac:dyDescent="0.2">
      <c r="A466" s="67"/>
      <c r="B466" s="67"/>
      <c r="C466" s="67"/>
      <c r="D466" s="67"/>
      <c r="E466" s="67"/>
      <c r="F466" s="67"/>
      <c r="G466" s="67"/>
      <c r="H466" s="67"/>
      <c r="I466" s="67"/>
      <c r="J466" s="67"/>
      <c r="K466" s="67"/>
      <c r="L466" s="67"/>
      <c r="M466" s="67"/>
      <c r="N466" s="67"/>
      <c r="O466" s="67"/>
      <c r="P466" s="67"/>
      <c r="Q466" s="67"/>
      <c r="R466" s="67"/>
      <c r="S466" s="67"/>
      <c r="T466" s="67"/>
      <c r="U466" s="67"/>
      <c r="V466" s="67"/>
      <c r="W466" s="67"/>
      <c r="X466" s="67"/>
      <c r="Y466" s="67"/>
      <c r="Z466" s="67"/>
      <c r="AA466" s="67"/>
      <c r="AB466" s="67"/>
      <c r="AC466" s="67"/>
      <c r="AD466" s="67"/>
      <c r="AE466" s="67"/>
      <c r="AF466" s="67"/>
      <c r="AG466" s="67"/>
      <c r="AH466" s="67"/>
      <c r="AI466" s="67"/>
      <c r="AJ466" s="67"/>
      <c r="AK466" s="67"/>
      <c r="AL466" s="67"/>
      <c r="AM466" s="67"/>
      <c r="AN466" s="67"/>
    </row>
    <row r="467" spans="1:40" ht="54" customHeight="1" x14ac:dyDescent="0.2">
      <c r="A467" s="67"/>
      <c r="B467" s="67"/>
      <c r="C467" s="67"/>
      <c r="D467" s="67"/>
      <c r="E467" s="67"/>
      <c r="F467" s="67"/>
      <c r="G467" s="67"/>
      <c r="H467" s="67"/>
      <c r="I467" s="67"/>
      <c r="J467" s="67"/>
      <c r="K467" s="67"/>
      <c r="L467" s="67"/>
      <c r="M467" s="67"/>
      <c r="N467" s="67"/>
      <c r="O467" s="67"/>
      <c r="P467" s="67"/>
      <c r="Q467" s="67"/>
      <c r="R467" s="67"/>
      <c r="S467" s="67"/>
      <c r="T467" s="67"/>
      <c r="U467" s="67"/>
      <c r="V467" s="67"/>
      <c r="W467" s="67"/>
      <c r="X467" s="67"/>
      <c r="Y467" s="67"/>
      <c r="Z467" s="67"/>
      <c r="AA467" s="67"/>
      <c r="AB467" s="67"/>
      <c r="AC467" s="67"/>
      <c r="AD467" s="67"/>
      <c r="AE467" s="67"/>
      <c r="AF467" s="67"/>
      <c r="AG467" s="67"/>
      <c r="AH467" s="67"/>
      <c r="AI467" s="67"/>
      <c r="AJ467" s="67"/>
      <c r="AK467" s="67"/>
      <c r="AL467" s="67"/>
      <c r="AM467" s="67"/>
      <c r="AN467" s="67"/>
    </row>
    <row r="468" spans="1:40" ht="54" customHeight="1" x14ac:dyDescent="0.2">
      <c r="A468" s="67"/>
      <c r="B468" s="67"/>
      <c r="C468" s="67"/>
      <c r="D468" s="67"/>
      <c r="E468" s="67"/>
      <c r="F468" s="67"/>
      <c r="G468" s="67"/>
      <c r="H468" s="67"/>
      <c r="I468" s="67"/>
      <c r="J468" s="67"/>
      <c r="K468" s="67"/>
      <c r="L468" s="67"/>
      <c r="M468" s="67"/>
      <c r="N468" s="67"/>
      <c r="O468" s="67"/>
      <c r="P468" s="67"/>
      <c r="Q468" s="67"/>
      <c r="R468" s="67"/>
      <c r="S468" s="67"/>
      <c r="T468" s="67"/>
      <c r="U468" s="67"/>
      <c r="V468" s="67"/>
      <c r="W468" s="67"/>
      <c r="X468" s="67"/>
      <c r="Y468" s="67"/>
      <c r="Z468" s="67"/>
      <c r="AA468" s="67"/>
      <c r="AB468" s="67"/>
      <c r="AC468" s="67"/>
      <c r="AD468" s="67"/>
      <c r="AE468" s="67"/>
      <c r="AF468" s="67"/>
      <c r="AG468" s="67"/>
      <c r="AH468" s="67"/>
      <c r="AI468" s="67"/>
      <c r="AJ468" s="67"/>
      <c r="AK468" s="67"/>
      <c r="AL468" s="67"/>
      <c r="AM468" s="67"/>
      <c r="AN468" s="67"/>
    </row>
    <row r="469" spans="1:40" ht="54" customHeight="1" x14ac:dyDescent="0.2">
      <c r="A469" s="67"/>
      <c r="B469" s="67"/>
      <c r="C469" s="67"/>
      <c r="D469" s="67"/>
      <c r="E469" s="67"/>
      <c r="F469" s="67"/>
      <c r="G469" s="67"/>
      <c r="H469" s="67"/>
      <c r="I469" s="67"/>
      <c r="J469" s="67"/>
      <c r="K469" s="67"/>
      <c r="L469" s="67"/>
      <c r="M469" s="67"/>
      <c r="N469" s="67"/>
      <c r="O469" s="67"/>
      <c r="P469" s="67"/>
      <c r="Q469" s="67"/>
      <c r="R469" s="67"/>
      <c r="S469" s="67"/>
      <c r="T469" s="67"/>
      <c r="U469" s="67"/>
      <c r="V469" s="67"/>
      <c r="W469" s="67"/>
      <c r="X469" s="67"/>
      <c r="Y469" s="67"/>
      <c r="Z469" s="67"/>
      <c r="AA469" s="67"/>
      <c r="AB469" s="67"/>
      <c r="AC469" s="67"/>
      <c r="AD469" s="67"/>
      <c r="AE469" s="67"/>
      <c r="AF469" s="67"/>
      <c r="AG469" s="67"/>
      <c r="AH469" s="67"/>
      <c r="AI469" s="67"/>
      <c r="AJ469" s="67"/>
      <c r="AK469" s="67"/>
      <c r="AL469" s="67"/>
      <c r="AM469" s="67"/>
      <c r="AN469" s="67"/>
    </row>
    <row r="470" spans="1:40" ht="54" customHeight="1" x14ac:dyDescent="0.2">
      <c r="A470" s="67"/>
      <c r="B470" s="67"/>
      <c r="C470" s="67"/>
      <c r="D470" s="67"/>
      <c r="E470" s="67"/>
      <c r="F470" s="67"/>
      <c r="G470" s="67"/>
      <c r="H470" s="67"/>
      <c r="I470" s="67"/>
      <c r="J470" s="67"/>
      <c r="K470" s="67"/>
      <c r="L470" s="67"/>
      <c r="M470" s="67"/>
      <c r="N470" s="67"/>
      <c r="O470" s="67"/>
      <c r="P470" s="67"/>
      <c r="Q470" s="67"/>
      <c r="R470" s="67"/>
      <c r="S470" s="67"/>
      <c r="T470" s="67"/>
      <c r="U470" s="67"/>
      <c r="V470" s="67"/>
      <c r="W470" s="67"/>
      <c r="X470" s="67"/>
      <c r="Y470" s="67"/>
      <c r="Z470" s="67"/>
      <c r="AA470" s="67"/>
      <c r="AB470" s="67"/>
      <c r="AC470" s="67"/>
      <c r="AD470" s="67"/>
      <c r="AE470" s="67"/>
      <c r="AF470" s="67"/>
      <c r="AG470" s="67"/>
      <c r="AH470" s="67"/>
      <c r="AI470" s="67"/>
      <c r="AJ470" s="67"/>
      <c r="AK470" s="67"/>
      <c r="AL470" s="67"/>
      <c r="AM470" s="67"/>
      <c r="AN470" s="67"/>
    </row>
    <row r="471" spans="1:40" ht="54" customHeight="1" x14ac:dyDescent="0.2">
      <c r="A471" s="67"/>
      <c r="B471" s="67"/>
      <c r="C471" s="67"/>
      <c r="D471" s="67"/>
      <c r="E471" s="67"/>
      <c r="F471" s="67"/>
      <c r="G471" s="67"/>
      <c r="H471" s="67"/>
      <c r="I471" s="67"/>
      <c r="J471" s="67"/>
      <c r="K471" s="67"/>
      <c r="L471" s="67"/>
      <c r="M471" s="67"/>
      <c r="N471" s="67"/>
      <c r="O471" s="67"/>
      <c r="P471" s="67"/>
      <c r="Q471" s="67"/>
      <c r="R471" s="67"/>
      <c r="S471" s="67"/>
      <c r="T471" s="67"/>
      <c r="U471" s="67"/>
      <c r="V471" s="67"/>
      <c r="W471" s="67"/>
      <c r="X471" s="67"/>
      <c r="Y471" s="67"/>
      <c r="Z471" s="67"/>
      <c r="AA471" s="67"/>
      <c r="AB471" s="67"/>
      <c r="AC471" s="67"/>
      <c r="AD471" s="67"/>
      <c r="AE471" s="67"/>
      <c r="AF471" s="67"/>
      <c r="AG471" s="67"/>
      <c r="AH471" s="67"/>
      <c r="AI471" s="67"/>
      <c r="AJ471" s="67"/>
      <c r="AK471" s="67"/>
      <c r="AL471" s="67"/>
      <c r="AM471" s="67"/>
      <c r="AN471" s="67"/>
    </row>
    <row r="472" spans="1:40" ht="54" customHeight="1" x14ac:dyDescent="0.2">
      <c r="A472" s="67"/>
      <c r="B472" s="67"/>
      <c r="C472" s="67"/>
      <c r="D472" s="67"/>
      <c r="E472" s="67"/>
      <c r="F472" s="67"/>
      <c r="G472" s="67"/>
      <c r="H472" s="67"/>
      <c r="I472" s="67"/>
      <c r="J472" s="67"/>
      <c r="K472" s="67"/>
      <c r="L472" s="67"/>
      <c r="M472" s="67"/>
      <c r="N472" s="67"/>
      <c r="O472" s="67"/>
      <c r="P472" s="67"/>
      <c r="Q472" s="67"/>
      <c r="R472" s="67"/>
      <c r="S472" s="67"/>
      <c r="T472" s="67"/>
      <c r="U472" s="67"/>
      <c r="V472" s="67"/>
      <c r="W472" s="67"/>
      <c r="X472" s="67"/>
      <c r="Y472" s="67"/>
      <c r="Z472" s="67"/>
      <c r="AA472" s="67"/>
      <c r="AB472" s="67"/>
      <c r="AC472" s="67"/>
      <c r="AD472" s="67"/>
      <c r="AE472" s="67"/>
      <c r="AF472" s="67"/>
      <c r="AG472" s="67"/>
      <c r="AH472" s="67"/>
      <c r="AI472" s="67"/>
      <c r="AJ472" s="67"/>
      <c r="AK472" s="67"/>
      <c r="AL472" s="67"/>
      <c r="AM472" s="67"/>
      <c r="AN472" s="67"/>
    </row>
    <row r="473" spans="1:40" ht="54" customHeight="1" x14ac:dyDescent="0.2">
      <c r="A473" s="67"/>
      <c r="B473" s="67"/>
      <c r="C473" s="67"/>
      <c r="D473" s="67"/>
      <c r="E473" s="67"/>
      <c r="F473" s="67"/>
      <c r="G473" s="67"/>
      <c r="H473" s="67"/>
      <c r="I473" s="67"/>
      <c r="J473" s="67"/>
      <c r="K473" s="67"/>
      <c r="L473" s="67"/>
      <c r="M473" s="67"/>
      <c r="N473" s="67"/>
      <c r="O473" s="67"/>
      <c r="P473" s="67"/>
      <c r="Q473" s="67"/>
      <c r="R473" s="67"/>
      <c r="S473" s="67"/>
      <c r="T473" s="67"/>
      <c r="U473" s="67"/>
      <c r="V473" s="67"/>
      <c r="W473" s="67"/>
      <c r="X473" s="67"/>
      <c r="Y473" s="67"/>
      <c r="Z473" s="67"/>
      <c r="AA473" s="67"/>
      <c r="AB473" s="67"/>
      <c r="AC473" s="67"/>
      <c r="AD473" s="67"/>
      <c r="AE473" s="67"/>
      <c r="AF473" s="67"/>
      <c r="AG473" s="67"/>
      <c r="AH473" s="67"/>
      <c r="AI473" s="67"/>
      <c r="AJ473" s="67"/>
      <c r="AK473" s="67"/>
      <c r="AL473" s="67"/>
      <c r="AM473" s="67"/>
      <c r="AN473" s="67"/>
    </row>
    <row r="474" spans="1:40" ht="54" customHeight="1" x14ac:dyDescent="0.2">
      <c r="A474" s="67"/>
      <c r="B474" s="67"/>
      <c r="C474" s="67"/>
      <c r="D474" s="67"/>
      <c r="E474" s="67"/>
      <c r="F474" s="67"/>
      <c r="G474" s="67"/>
      <c r="H474" s="67"/>
      <c r="I474" s="67"/>
      <c r="J474" s="67"/>
      <c r="K474" s="67"/>
      <c r="L474" s="67"/>
      <c r="M474" s="67"/>
      <c r="N474" s="67"/>
      <c r="O474" s="67"/>
      <c r="P474" s="67"/>
      <c r="Q474" s="67"/>
      <c r="R474" s="67"/>
      <c r="S474" s="67"/>
      <c r="T474" s="67"/>
      <c r="U474" s="67"/>
      <c r="V474" s="67"/>
      <c r="W474" s="67"/>
      <c r="X474" s="67"/>
      <c r="Y474" s="67"/>
      <c r="Z474" s="67"/>
      <c r="AA474" s="67"/>
      <c r="AB474" s="67"/>
      <c r="AC474" s="67"/>
      <c r="AD474" s="67"/>
      <c r="AE474" s="67"/>
      <c r="AF474" s="67"/>
      <c r="AG474" s="67"/>
      <c r="AH474" s="67"/>
      <c r="AI474" s="67"/>
      <c r="AJ474" s="67"/>
      <c r="AK474" s="67"/>
      <c r="AL474" s="67"/>
      <c r="AM474" s="67"/>
      <c r="AN474" s="67"/>
    </row>
    <row r="475" spans="1:40" ht="54" customHeight="1" x14ac:dyDescent="0.2">
      <c r="A475" s="67"/>
      <c r="B475" s="67"/>
      <c r="C475" s="67"/>
      <c r="D475" s="67"/>
      <c r="E475" s="67"/>
      <c r="F475" s="67"/>
      <c r="G475" s="67"/>
      <c r="H475" s="67"/>
      <c r="I475" s="67"/>
      <c r="J475" s="67"/>
      <c r="K475" s="67"/>
      <c r="L475" s="67"/>
      <c r="M475" s="67"/>
      <c r="N475" s="67"/>
      <c r="O475" s="67"/>
      <c r="P475" s="67"/>
      <c r="Q475" s="67"/>
      <c r="R475" s="67"/>
      <c r="S475" s="67"/>
      <c r="T475" s="67"/>
      <c r="U475" s="67"/>
      <c r="V475" s="67"/>
      <c r="W475" s="67"/>
      <c r="X475" s="67"/>
      <c r="Y475" s="67"/>
      <c r="Z475" s="67"/>
      <c r="AA475" s="67"/>
      <c r="AB475" s="67"/>
      <c r="AC475" s="67"/>
      <c r="AD475" s="67"/>
      <c r="AE475" s="67"/>
      <c r="AF475" s="67"/>
      <c r="AG475" s="67"/>
      <c r="AH475" s="67"/>
      <c r="AI475" s="67"/>
      <c r="AJ475" s="67"/>
      <c r="AK475" s="67"/>
      <c r="AL475" s="67"/>
      <c r="AM475" s="67"/>
      <c r="AN475" s="67"/>
    </row>
    <row r="476" spans="1:40" ht="54" customHeight="1" x14ac:dyDescent="0.2">
      <c r="A476" s="67"/>
      <c r="B476" s="67"/>
      <c r="C476" s="67"/>
      <c r="D476" s="67"/>
      <c r="E476" s="67"/>
      <c r="F476" s="67"/>
      <c r="G476" s="67"/>
      <c r="H476" s="67"/>
      <c r="I476" s="67"/>
      <c r="J476" s="67"/>
      <c r="K476" s="67"/>
      <c r="L476" s="67"/>
      <c r="M476" s="67"/>
      <c r="N476" s="67"/>
      <c r="O476" s="67"/>
      <c r="P476" s="67"/>
      <c r="Q476" s="67"/>
      <c r="R476" s="67"/>
      <c r="S476" s="67"/>
      <c r="T476" s="67"/>
      <c r="U476" s="67"/>
      <c r="V476" s="67"/>
      <c r="W476" s="67"/>
      <c r="X476" s="67"/>
      <c r="Y476" s="67"/>
      <c r="Z476" s="67"/>
      <c r="AA476" s="67"/>
      <c r="AB476" s="67"/>
      <c r="AC476" s="67"/>
      <c r="AD476" s="67"/>
      <c r="AE476" s="67"/>
      <c r="AF476" s="67"/>
      <c r="AG476" s="67"/>
      <c r="AH476" s="67"/>
      <c r="AI476" s="67"/>
      <c r="AJ476" s="67"/>
      <c r="AK476" s="67"/>
      <c r="AL476" s="67"/>
      <c r="AM476" s="67"/>
      <c r="AN476" s="67"/>
    </row>
    <row r="477" spans="1:40" ht="54" customHeight="1" x14ac:dyDescent="0.2">
      <c r="A477" s="67"/>
      <c r="B477" s="67"/>
      <c r="C477" s="67"/>
      <c r="D477" s="67"/>
      <c r="E477" s="67"/>
      <c r="F477" s="67"/>
      <c r="G477" s="67"/>
      <c r="H477" s="67"/>
      <c r="I477" s="67"/>
      <c r="J477" s="67"/>
      <c r="K477" s="67"/>
      <c r="L477" s="67"/>
      <c r="M477" s="67"/>
      <c r="N477" s="67"/>
      <c r="O477" s="67"/>
      <c r="P477" s="67"/>
      <c r="Q477" s="67"/>
      <c r="R477" s="67"/>
      <c r="S477" s="67"/>
      <c r="T477" s="67"/>
      <c r="U477" s="67"/>
      <c r="V477" s="67"/>
      <c r="W477" s="67"/>
      <c r="X477" s="67"/>
      <c r="Y477" s="67"/>
      <c r="Z477" s="67"/>
      <c r="AA477" s="67"/>
      <c r="AB477" s="67"/>
      <c r="AC477" s="67"/>
      <c r="AD477" s="67"/>
      <c r="AE477" s="67"/>
      <c r="AF477" s="67"/>
      <c r="AG477" s="67"/>
      <c r="AH477" s="67"/>
      <c r="AI477" s="67"/>
      <c r="AJ477" s="67"/>
      <c r="AK477" s="67"/>
      <c r="AL477" s="67"/>
      <c r="AM477" s="67"/>
      <c r="AN477" s="67"/>
    </row>
    <row r="478" spans="1:40" ht="54" customHeight="1" x14ac:dyDescent="0.2">
      <c r="A478" s="67"/>
      <c r="B478" s="67"/>
      <c r="C478" s="67"/>
      <c r="D478" s="67"/>
      <c r="E478" s="67"/>
      <c r="F478" s="67"/>
      <c r="G478" s="67"/>
      <c r="H478" s="67"/>
      <c r="I478" s="67"/>
      <c r="J478" s="67"/>
      <c r="K478" s="67"/>
      <c r="L478" s="67"/>
      <c r="M478" s="67"/>
      <c r="N478" s="67"/>
      <c r="O478" s="67"/>
      <c r="P478" s="67"/>
      <c r="Q478" s="67"/>
      <c r="R478" s="67"/>
      <c r="S478" s="67"/>
      <c r="T478" s="67"/>
      <c r="U478" s="67"/>
      <c r="V478" s="67"/>
      <c r="W478" s="67"/>
      <c r="X478" s="67"/>
      <c r="Y478" s="67"/>
      <c r="Z478" s="67"/>
      <c r="AA478" s="67"/>
      <c r="AB478" s="67"/>
      <c r="AC478" s="67"/>
      <c r="AD478" s="67"/>
      <c r="AE478" s="67"/>
      <c r="AF478" s="67"/>
      <c r="AG478" s="67"/>
      <c r="AH478" s="67"/>
      <c r="AI478" s="67"/>
      <c r="AJ478" s="67"/>
      <c r="AK478" s="67"/>
      <c r="AL478" s="67"/>
      <c r="AM478" s="67"/>
      <c r="AN478" s="67"/>
    </row>
    <row r="479" spans="1:40" ht="54" customHeight="1" x14ac:dyDescent="0.2">
      <c r="A479" s="67"/>
      <c r="B479" s="67"/>
      <c r="C479" s="67"/>
      <c r="D479" s="67"/>
      <c r="E479" s="67"/>
      <c r="F479" s="67"/>
      <c r="G479" s="67"/>
      <c r="H479" s="67"/>
      <c r="I479" s="67"/>
      <c r="J479" s="67"/>
      <c r="K479" s="67"/>
      <c r="L479" s="67"/>
      <c r="M479" s="67"/>
      <c r="N479" s="67"/>
      <c r="O479" s="67"/>
      <c r="P479" s="67"/>
      <c r="Q479" s="67"/>
      <c r="R479" s="67"/>
      <c r="S479" s="67"/>
      <c r="T479" s="67"/>
      <c r="U479" s="67"/>
      <c r="V479" s="67"/>
      <c r="W479" s="67"/>
      <c r="X479" s="67"/>
      <c r="Y479" s="67"/>
      <c r="Z479" s="67"/>
      <c r="AA479" s="67"/>
      <c r="AB479" s="67"/>
      <c r="AC479" s="67"/>
      <c r="AD479" s="67"/>
      <c r="AE479" s="67"/>
      <c r="AF479" s="67"/>
      <c r="AG479" s="67"/>
      <c r="AH479" s="67"/>
      <c r="AI479" s="67"/>
      <c r="AJ479" s="67"/>
      <c r="AK479" s="67"/>
      <c r="AL479" s="67"/>
      <c r="AM479" s="67"/>
      <c r="AN479" s="67"/>
    </row>
    <row r="480" spans="1:40" ht="54" customHeight="1" x14ac:dyDescent="0.2">
      <c r="A480" s="67"/>
      <c r="B480" s="67"/>
      <c r="C480" s="67"/>
      <c r="D480" s="67"/>
      <c r="E480" s="67"/>
      <c r="F480" s="67"/>
      <c r="G480" s="67"/>
      <c r="H480" s="67"/>
      <c r="I480" s="67"/>
      <c r="J480" s="67"/>
      <c r="K480" s="67"/>
      <c r="L480" s="67"/>
      <c r="M480" s="67"/>
      <c r="N480" s="67"/>
      <c r="O480" s="67"/>
      <c r="P480" s="67"/>
      <c r="Q480" s="67"/>
      <c r="R480" s="67"/>
      <c r="S480" s="67"/>
      <c r="T480" s="67"/>
      <c r="U480" s="67"/>
      <c r="V480" s="67"/>
      <c r="W480" s="67"/>
      <c r="X480" s="67"/>
      <c r="Y480" s="67"/>
      <c r="Z480" s="67"/>
      <c r="AA480" s="67"/>
      <c r="AB480" s="67"/>
      <c r="AC480" s="67"/>
      <c r="AD480" s="67"/>
      <c r="AE480" s="67"/>
      <c r="AF480" s="67"/>
      <c r="AG480" s="67"/>
      <c r="AH480" s="67"/>
      <c r="AI480" s="67"/>
      <c r="AJ480" s="67"/>
      <c r="AK480" s="67"/>
      <c r="AL480" s="67"/>
      <c r="AM480" s="67"/>
      <c r="AN480" s="67"/>
    </row>
    <row r="481" spans="1:40" ht="54" customHeight="1" x14ac:dyDescent="0.2">
      <c r="A481" s="67"/>
      <c r="B481" s="67"/>
      <c r="C481" s="67"/>
      <c r="D481" s="67"/>
      <c r="E481" s="67"/>
      <c r="F481" s="67"/>
      <c r="G481" s="67"/>
      <c r="H481" s="67"/>
      <c r="I481" s="67"/>
      <c r="J481" s="67"/>
      <c r="K481" s="67"/>
      <c r="L481" s="67"/>
      <c r="M481" s="67"/>
      <c r="N481" s="67"/>
      <c r="O481" s="67"/>
      <c r="P481" s="67"/>
      <c r="Q481" s="67"/>
      <c r="R481" s="67"/>
      <c r="S481" s="67"/>
      <c r="T481" s="67"/>
      <c r="U481" s="67"/>
      <c r="V481" s="67"/>
      <c r="W481" s="67"/>
      <c r="X481" s="67"/>
      <c r="Y481" s="67"/>
      <c r="Z481" s="67"/>
      <c r="AA481" s="67"/>
      <c r="AB481" s="67"/>
      <c r="AC481" s="67"/>
      <c r="AD481" s="67"/>
      <c r="AE481" s="67"/>
      <c r="AF481" s="67"/>
      <c r="AG481" s="67"/>
      <c r="AH481" s="67"/>
      <c r="AI481" s="67"/>
      <c r="AJ481" s="67"/>
      <c r="AK481" s="67"/>
      <c r="AL481" s="67"/>
      <c r="AM481" s="67"/>
      <c r="AN481" s="67"/>
    </row>
    <row r="482" spans="1:40" ht="54" customHeight="1" x14ac:dyDescent="0.2">
      <c r="A482" s="67"/>
      <c r="B482" s="67"/>
      <c r="C482" s="67"/>
      <c r="D482" s="67"/>
      <c r="E482" s="67"/>
      <c r="F482" s="67"/>
      <c r="G482" s="67"/>
      <c r="H482" s="67"/>
      <c r="I482" s="67"/>
      <c r="J482" s="67"/>
      <c r="K482" s="67"/>
      <c r="L482" s="67"/>
      <c r="M482" s="67"/>
      <c r="N482" s="67"/>
      <c r="O482" s="67"/>
      <c r="P482" s="67"/>
      <c r="Q482" s="67"/>
      <c r="R482" s="67"/>
      <c r="S482" s="67"/>
      <c r="T482" s="67"/>
      <c r="U482" s="67"/>
      <c r="V482" s="67"/>
      <c r="W482" s="67"/>
      <c r="X482" s="67"/>
      <c r="Y482" s="67"/>
      <c r="Z482" s="67"/>
      <c r="AA482" s="67"/>
      <c r="AB482" s="67"/>
      <c r="AC482" s="67"/>
      <c r="AD482" s="67"/>
      <c r="AE482" s="67"/>
      <c r="AF482" s="67"/>
      <c r="AG482" s="67"/>
      <c r="AH482" s="67"/>
      <c r="AI482" s="67"/>
      <c r="AJ482" s="67"/>
      <c r="AK482" s="67"/>
      <c r="AL482" s="67"/>
      <c r="AM482" s="67"/>
      <c r="AN482" s="67"/>
    </row>
    <row r="483" spans="1:40" ht="54" customHeight="1" x14ac:dyDescent="0.2">
      <c r="A483" s="67"/>
      <c r="B483" s="67"/>
      <c r="C483" s="67"/>
      <c r="D483" s="67"/>
      <c r="E483" s="67"/>
      <c r="F483" s="67"/>
      <c r="G483" s="67"/>
      <c r="H483" s="67"/>
      <c r="I483" s="67"/>
      <c r="J483" s="67"/>
      <c r="K483" s="67"/>
      <c r="L483" s="67"/>
      <c r="M483" s="67"/>
      <c r="N483" s="67"/>
      <c r="O483" s="67"/>
      <c r="P483" s="67"/>
      <c r="Q483" s="67"/>
      <c r="R483" s="67"/>
      <c r="S483" s="67"/>
      <c r="T483" s="67"/>
      <c r="U483" s="67"/>
      <c r="V483" s="67"/>
      <c r="W483" s="67"/>
      <c r="X483" s="67"/>
      <c r="Y483" s="67"/>
      <c r="Z483" s="67"/>
      <c r="AA483" s="67"/>
      <c r="AB483" s="67"/>
      <c r="AC483" s="67"/>
      <c r="AD483" s="67"/>
      <c r="AE483" s="67"/>
      <c r="AF483" s="67"/>
      <c r="AG483" s="67"/>
      <c r="AH483" s="67"/>
      <c r="AI483" s="67"/>
      <c r="AJ483" s="67"/>
      <c r="AK483" s="67"/>
      <c r="AL483" s="67"/>
      <c r="AM483" s="67"/>
      <c r="AN483" s="67"/>
    </row>
    <row r="484" spans="1:40" ht="54" customHeight="1" x14ac:dyDescent="0.2">
      <c r="A484" s="67"/>
      <c r="B484" s="67"/>
      <c r="C484" s="67"/>
      <c r="D484" s="67"/>
      <c r="E484" s="67"/>
      <c r="F484" s="67"/>
      <c r="G484" s="67"/>
      <c r="H484" s="67"/>
      <c r="I484" s="67"/>
      <c r="J484" s="67"/>
      <c r="K484" s="67"/>
      <c r="L484" s="67"/>
      <c r="M484" s="67"/>
      <c r="N484" s="67"/>
      <c r="O484" s="67"/>
      <c r="P484" s="67"/>
      <c r="Q484" s="67"/>
      <c r="R484" s="67"/>
      <c r="S484" s="67"/>
      <c r="T484" s="67"/>
      <c r="U484" s="67"/>
      <c r="V484" s="67"/>
      <c r="W484" s="67"/>
      <c r="X484" s="67"/>
      <c r="Y484" s="67"/>
      <c r="Z484" s="67"/>
      <c r="AA484" s="67"/>
      <c r="AB484" s="67"/>
      <c r="AC484" s="67"/>
      <c r="AD484" s="67"/>
      <c r="AE484" s="67"/>
      <c r="AF484" s="67"/>
      <c r="AG484" s="67"/>
      <c r="AH484" s="67"/>
      <c r="AI484" s="67"/>
      <c r="AJ484" s="67"/>
      <c r="AK484" s="67"/>
      <c r="AL484" s="67"/>
      <c r="AM484" s="67"/>
      <c r="AN484" s="67"/>
    </row>
    <row r="485" spans="1:40" ht="54" customHeight="1" x14ac:dyDescent="0.2">
      <c r="A485" s="67"/>
      <c r="B485" s="67"/>
      <c r="C485" s="67"/>
      <c r="D485" s="67"/>
      <c r="E485" s="67"/>
      <c r="F485" s="67"/>
      <c r="G485" s="67"/>
      <c r="H485" s="67"/>
      <c r="I485" s="67"/>
      <c r="J485" s="67"/>
      <c r="K485" s="67"/>
      <c r="L485" s="67"/>
      <c r="M485" s="67"/>
      <c r="N485" s="67"/>
      <c r="O485" s="67"/>
      <c r="P485" s="67"/>
      <c r="Q485" s="67"/>
      <c r="R485" s="67"/>
      <c r="S485" s="67"/>
      <c r="T485" s="67"/>
      <c r="U485" s="67"/>
      <c r="V485" s="67"/>
      <c r="W485" s="67"/>
      <c r="X485" s="67"/>
      <c r="Y485" s="67"/>
      <c r="Z485" s="67"/>
      <c r="AA485" s="67"/>
      <c r="AB485" s="67"/>
      <c r="AC485" s="67"/>
      <c r="AD485" s="67"/>
      <c r="AE485" s="67"/>
      <c r="AF485" s="67"/>
      <c r="AG485" s="67"/>
      <c r="AH485" s="67"/>
      <c r="AI485" s="67"/>
      <c r="AJ485" s="67"/>
      <c r="AK485" s="67"/>
      <c r="AL485" s="67"/>
      <c r="AM485" s="67"/>
      <c r="AN485" s="67"/>
    </row>
    <row r="486" spans="1:40" ht="54" customHeight="1" x14ac:dyDescent="0.2">
      <c r="A486" s="67"/>
      <c r="B486" s="67"/>
      <c r="C486" s="67"/>
      <c r="D486" s="67"/>
      <c r="E486" s="67"/>
      <c r="F486" s="67"/>
      <c r="G486" s="67"/>
      <c r="H486" s="67"/>
      <c r="I486" s="67"/>
      <c r="J486" s="67"/>
      <c r="K486" s="67"/>
      <c r="L486" s="67"/>
      <c r="M486" s="67"/>
      <c r="N486" s="67"/>
      <c r="O486" s="67"/>
      <c r="P486" s="67"/>
      <c r="Q486" s="67"/>
      <c r="R486" s="67"/>
      <c r="S486" s="67"/>
      <c r="T486" s="67"/>
      <c r="U486" s="67"/>
      <c r="V486" s="67"/>
      <c r="W486" s="67"/>
      <c r="X486" s="67"/>
      <c r="Y486" s="67"/>
      <c r="Z486" s="67"/>
      <c r="AA486" s="67"/>
      <c r="AB486" s="67"/>
      <c r="AC486" s="67"/>
      <c r="AD486" s="67"/>
      <c r="AE486" s="67"/>
      <c r="AF486" s="67"/>
      <c r="AG486" s="67"/>
      <c r="AH486" s="67"/>
      <c r="AI486" s="67"/>
      <c r="AJ486" s="67"/>
      <c r="AK486" s="67"/>
      <c r="AL486" s="67"/>
      <c r="AM486" s="67"/>
      <c r="AN486" s="67"/>
    </row>
    <row r="487" spans="1:40" ht="54" customHeight="1" x14ac:dyDescent="0.2">
      <c r="A487" s="67"/>
      <c r="B487" s="67"/>
      <c r="C487" s="67"/>
      <c r="D487" s="67"/>
      <c r="E487" s="67"/>
      <c r="F487" s="67"/>
      <c r="G487" s="67"/>
      <c r="H487" s="67"/>
      <c r="I487" s="67"/>
      <c r="J487" s="67"/>
      <c r="K487" s="67"/>
      <c r="L487" s="67"/>
      <c r="M487" s="67"/>
      <c r="N487" s="67"/>
      <c r="O487" s="67"/>
      <c r="P487" s="67"/>
      <c r="Q487" s="67"/>
      <c r="R487" s="67"/>
      <c r="S487" s="67"/>
      <c r="T487" s="67"/>
      <c r="U487" s="67"/>
      <c r="V487" s="67"/>
      <c r="W487" s="67"/>
      <c r="X487" s="67"/>
      <c r="Y487" s="67"/>
      <c r="Z487" s="67"/>
      <c r="AA487" s="67"/>
      <c r="AB487" s="67"/>
      <c r="AC487" s="67"/>
      <c r="AD487" s="67"/>
      <c r="AE487" s="67"/>
      <c r="AF487" s="67"/>
      <c r="AG487" s="67"/>
      <c r="AH487" s="67"/>
      <c r="AI487" s="67"/>
      <c r="AJ487" s="67"/>
      <c r="AK487" s="67"/>
      <c r="AL487" s="67"/>
      <c r="AM487" s="67"/>
      <c r="AN487" s="67"/>
    </row>
    <row r="488" spans="1:40" ht="54" customHeight="1" x14ac:dyDescent="0.2">
      <c r="A488" s="67"/>
      <c r="B488" s="67"/>
      <c r="C488" s="67"/>
      <c r="D488" s="67"/>
      <c r="E488" s="67"/>
      <c r="F488" s="67"/>
      <c r="G488" s="67"/>
      <c r="H488" s="67"/>
      <c r="I488" s="67"/>
      <c r="J488" s="67"/>
      <c r="K488" s="67"/>
      <c r="L488" s="67"/>
      <c r="M488" s="67"/>
      <c r="N488" s="67"/>
      <c r="O488" s="67"/>
      <c r="P488" s="67"/>
      <c r="Q488" s="67"/>
      <c r="R488" s="67"/>
      <c r="S488" s="67"/>
      <c r="T488" s="67"/>
      <c r="U488" s="67"/>
      <c r="V488" s="67"/>
      <c r="W488" s="67"/>
      <c r="X488" s="67"/>
      <c r="Y488" s="67"/>
      <c r="Z488" s="67"/>
      <c r="AA488" s="67"/>
      <c r="AB488" s="67"/>
      <c r="AC488" s="67"/>
      <c r="AD488" s="67"/>
      <c r="AE488" s="67"/>
      <c r="AF488" s="67"/>
      <c r="AG488" s="67"/>
      <c r="AH488" s="67"/>
      <c r="AI488" s="67"/>
      <c r="AJ488" s="67"/>
      <c r="AK488" s="67"/>
      <c r="AL488" s="67"/>
      <c r="AM488" s="67"/>
      <c r="AN488" s="67"/>
    </row>
    <row r="489" spans="1:40" ht="54" customHeight="1" x14ac:dyDescent="0.2">
      <c r="A489" s="67"/>
      <c r="B489" s="67"/>
      <c r="C489" s="67"/>
      <c r="D489" s="67"/>
      <c r="E489" s="67"/>
      <c r="F489" s="67"/>
      <c r="G489" s="67"/>
      <c r="H489" s="67"/>
      <c r="I489" s="67"/>
      <c r="J489" s="67"/>
      <c r="K489" s="67"/>
      <c r="L489" s="67"/>
      <c r="M489" s="67"/>
      <c r="N489" s="67"/>
      <c r="O489" s="67"/>
      <c r="P489" s="67"/>
      <c r="Q489" s="67"/>
      <c r="R489" s="67"/>
      <c r="S489" s="67"/>
      <c r="T489" s="67"/>
      <c r="U489" s="67"/>
      <c r="V489" s="67"/>
      <c r="W489" s="67"/>
      <c r="X489" s="67"/>
      <c r="Y489" s="67"/>
      <c r="Z489" s="67"/>
      <c r="AA489" s="67"/>
      <c r="AB489" s="67"/>
      <c r="AC489" s="67"/>
      <c r="AD489" s="67"/>
      <c r="AE489" s="67"/>
      <c r="AF489" s="67"/>
      <c r="AG489" s="67"/>
      <c r="AH489" s="67"/>
      <c r="AI489" s="67"/>
      <c r="AJ489" s="67"/>
      <c r="AK489" s="67"/>
      <c r="AL489" s="67"/>
      <c r="AM489" s="67"/>
      <c r="AN489" s="67"/>
    </row>
    <row r="490" spans="1:40" ht="54" customHeight="1" x14ac:dyDescent="0.2">
      <c r="A490" s="67"/>
      <c r="B490" s="67"/>
      <c r="C490" s="67"/>
      <c r="D490" s="67"/>
      <c r="E490" s="67"/>
      <c r="F490" s="67"/>
      <c r="G490" s="67"/>
      <c r="H490" s="67"/>
      <c r="I490" s="67"/>
      <c r="J490" s="67"/>
      <c r="K490" s="67"/>
      <c r="L490" s="67"/>
      <c r="M490" s="67"/>
      <c r="N490" s="67"/>
      <c r="O490" s="67"/>
      <c r="P490" s="67"/>
      <c r="Q490" s="67"/>
      <c r="R490" s="67"/>
      <c r="S490" s="67"/>
      <c r="T490" s="67"/>
      <c r="U490" s="67"/>
      <c r="V490" s="67"/>
      <c r="W490" s="67"/>
      <c r="X490" s="67"/>
      <c r="Y490" s="67"/>
      <c r="Z490" s="67"/>
      <c r="AA490" s="67"/>
      <c r="AB490" s="67"/>
      <c r="AC490" s="67"/>
      <c r="AD490" s="67"/>
      <c r="AE490" s="67"/>
      <c r="AF490" s="67"/>
      <c r="AG490" s="67"/>
      <c r="AH490" s="67"/>
      <c r="AI490" s="67"/>
      <c r="AJ490" s="67"/>
      <c r="AK490" s="67"/>
      <c r="AL490" s="67"/>
      <c r="AM490" s="67"/>
      <c r="AN490" s="67"/>
    </row>
    <row r="491" spans="1:40" ht="54" customHeight="1" x14ac:dyDescent="0.2">
      <c r="A491" s="67"/>
      <c r="B491" s="67"/>
      <c r="C491" s="67"/>
      <c r="D491" s="67"/>
      <c r="E491" s="67"/>
      <c r="F491" s="67"/>
      <c r="G491" s="67"/>
      <c r="H491" s="67"/>
      <c r="I491" s="67"/>
      <c r="J491" s="67"/>
      <c r="K491" s="67"/>
      <c r="L491" s="67"/>
      <c r="M491" s="67"/>
      <c r="N491" s="67"/>
      <c r="O491" s="67"/>
      <c r="P491" s="67"/>
      <c r="Q491" s="67"/>
      <c r="R491" s="67"/>
      <c r="S491" s="67"/>
      <c r="T491" s="67"/>
      <c r="U491" s="67"/>
      <c r="V491" s="67"/>
      <c r="W491" s="67"/>
      <c r="X491" s="67"/>
      <c r="Y491" s="67"/>
      <c r="Z491" s="67"/>
      <c r="AA491" s="67"/>
      <c r="AB491" s="67"/>
      <c r="AC491" s="67"/>
      <c r="AD491" s="67"/>
      <c r="AE491" s="67"/>
      <c r="AF491" s="67"/>
      <c r="AG491" s="67"/>
      <c r="AH491" s="67"/>
      <c r="AI491" s="67"/>
      <c r="AJ491" s="67"/>
      <c r="AK491" s="67"/>
      <c r="AL491" s="67"/>
      <c r="AM491" s="67"/>
      <c r="AN491" s="67"/>
    </row>
    <row r="492" spans="1:40" ht="54" customHeight="1" x14ac:dyDescent="0.2">
      <c r="A492" s="67"/>
      <c r="B492" s="67"/>
      <c r="C492" s="67"/>
      <c r="D492" s="67"/>
      <c r="E492" s="67"/>
      <c r="F492" s="67"/>
      <c r="G492" s="67"/>
      <c r="H492" s="67"/>
      <c r="I492" s="67"/>
      <c r="J492" s="67"/>
      <c r="K492" s="67"/>
      <c r="L492" s="67"/>
      <c r="M492" s="67"/>
      <c r="N492" s="67"/>
      <c r="O492" s="67"/>
      <c r="P492" s="67"/>
      <c r="Q492" s="67"/>
      <c r="R492" s="67"/>
      <c r="S492" s="67"/>
      <c r="T492" s="67"/>
      <c r="U492" s="67"/>
      <c r="V492" s="67"/>
      <c r="W492" s="67"/>
      <c r="X492" s="67"/>
      <c r="Y492" s="67"/>
      <c r="Z492" s="67"/>
      <c r="AA492" s="67"/>
      <c r="AB492" s="67"/>
      <c r="AC492" s="67"/>
      <c r="AD492" s="67"/>
      <c r="AE492" s="67"/>
      <c r="AF492" s="67"/>
      <c r="AG492" s="67"/>
      <c r="AH492" s="67"/>
      <c r="AI492" s="67"/>
      <c r="AJ492" s="67"/>
      <c r="AK492" s="67"/>
      <c r="AL492" s="67"/>
      <c r="AM492" s="67"/>
      <c r="AN492" s="67"/>
    </row>
    <row r="493" spans="1:40" ht="54" customHeight="1" x14ac:dyDescent="0.2">
      <c r="A493" s="67"/>
      <c r="B493" s="67"/>
      <c r="C493" s="67"/>
      <c r="D493" s="67"/>
      <c r="E493" s="67"/>
      <c r="F493" s="67"/>
      <c r="G493" s="67"/>
      <c r="H493" s="67"/>
      <c r="I493" s="67"/>
      <c r="J493" s="67"/>
      <c r="K493" s="67"/>
      <c r="L493" s="67"/>
      <c r="M493" s="67"/>
      <c r="N493" s="67"/>
      <c r="O493" s="67"/>
      <c r="P493" s="67"/>
      <c r="Q493" s="67"/>
      <c r="R493" s="67"/>
      <c r="S493" s="67"/>
      <c r="T493" s="67"/>
      <c r="U493" s="67"/>
      <c r="V493" s="67"/>
      <c r="W493" s="67"/>
      <c r="X493" s="67"/>
      <c r="Y493" s="67"/>
      <c r="Z493" s="67"/>
      <c r="AA493" s="67"/>
      <c r="AB493" s="67"/>
      <c r="AC493" s="67"/>
      <c r="AD493" s="67"/>
      <c r="AE493" s="67"/>
      <c r="AF493" s="67"/>
      <c r="AG493" s="67"/>
      <c r="AH493" s="67"/>
      <c r="AI493" s="67"/>
      <c r="AJ493" s="67"/>
      <c r="AK493" s="67"/>
      <c r="AL493" s="67"/>
      <c r="AM493" s="67"/>
      <c r="AN493" s="67"/>
    </row>
    <row r="494" spans="1:40" ht="54" customHeight="1" x14ac:dyDescent="0.2">
      <c r="A494" s="67"/>
      <c r="B494" s="67"/>
      <c r="C494" s="67"/>
      <c r="D494" s="67"/>
      <c r="E494" s="67"/>
      <c r="F494" s="67"/>
      <c r="G494" s="67"/>
      <c r="H494" s="67"/>
      <c r="I494" s="67"/>
      <c r="J494" s="67"/>
      <c r="K494" s="67"/>
      <c r="L494" s="67"/>
      <c r="M494" s="67"/>
      <c r="N494" s="67"/>
      <c r="O494" s="67"/>
      <c r="P494" s="67"/>
      <c r="Q494" s="67"/>
      <c r="R494" s="67"/>
      <c r="S494" s="67"/>
      <c r="T494" s="67"/>
      <c r="U494" s="67"/>
      <c r="V494" s="67"/>
      <c r="W494" s="67"/>
      <c r="X494" s="67"/>
      <c r="Y494" s="67"/>
      <c r="Z494" s="67"/>
      <c r="AA494" s="67"/>
      <c r="AB494" s="67"/>
      <c r="AC494" s="67"/>
      <c r="AD494" s="67"/>
      <c r="AE494" s="67"/>
      <c r="AF494" s="67"/>
      <c r="AG494" s="67"/>
      <c r="AH494" s="67"/>
      <c r="AI494" s="67"/>
      <c r="AJ494" s="67"/>
      <c r="AK494" s="67"/>
      <c r="AL494" s="67"/>
      <c r="AM494" s="67"/>
      <c r="AN494" s="67"/>
    </row>
    <row r="495" spans="1:40" ht="54" customHeight="1" x14ac:dyDescent="0.2">
      <c r="A495" s="67"/>
      <c r="B495" s="67"/>
      <c r="C495" s="67"/>
      <c r="D495" s="67"/>
      <c r="E495" s="67"/>
      <c r="F495" s="67"/>
      <c r="G495" s="67"/>
      <c r="H495" s="67"/>
      <c r="I495" s="67"/>
      <c r="J495" s="67"/>
      <c r="K495" s="67"/>
      <c r="L495" s="67"/>
      <c r="M495" s="67"/>
      <c r="N495" s="67"/>
      <c r="O495" s="67"/>
      <c r="P495" s="67"/>
      <c r="Q495" s="67"/>
      <c r="R495" s="67"/>
      <c r="S495" s="67"/>
      <c r="T495" s="67"/>
      <c r="U495" s="67"/>
      <c r="V495" s="67"/>
      <c r="W495" s="67"/>
      <c r="X495" s="67"/>
      <c r="Y495" s="67"/>
      <c r="Z495" s="67"/>
      <c r="AA495" s="67"/>
      <c r="AB495" s="67"/>
      <c r="AC495" s="67"/>
      <c r="AD495" s="67"/>
      <c r="AE495" s="67"/>
      <c r="AF495" s="67"/>
      <c r="AG495" s="67"/>
      <c r="AH495" s="67"/>
      <c r="AI495" s="67"/>
      <c r="AJ495" s="67"/>
      <c r="AK495" s="67"/>
      <c r="AL495" s="67"/>
      <c r="AM495" s="67"/>
      <c r="AN495" s="67"/>
    </row>
    <row r="496" spans="1:40" ht="54" customHeight="1" x14ac:dyDescent="0.2">
      <c r="A496" s="67"/>
      <c r="B496" s="67"/>
      <c r="C496" s="67"/>
      <c r="D496" s="67"/>
      <c r="E496" s="67"/>
      <c r="F496" s="67"/>
      <c r="G496" s="67"/>
      <c r="H496" s="67"/>
      <c r="I496" s="67"/>
      <c r="J496" s="67"/>
      <c r="K496" s="67"/>
      <c r="L496" s="67"/>
      <c r="M496" s="67"/>
      <c r="N496" s="67"/>
      <c r="O496" s="67"/>
      <c r="P496" s="67"/>
      <c r="Q496" s="67"/>
      <c r="R496" s="67"/>
      <c r="S496" s="67"/>
      <c r="T496" s="67"/>
      <c r="U496" s="67"/>
      <c r="V496" s="67"/>
      <c r="W496" s="67"/>
      <c r="X496" s="67"/>
      <c r="Y496" s="67"/>
      <c r="Z496" s="67"/>
      <c r="AA496" s="67"/>
      <c r="AB496" s="67"/>
      <c r="AC496" s="67"/>
      <c r="AD496" s="67"/>
      <c r="AE496" s="67"/>
      <c r="AF496" s="67"/>
      <c r="AG496" s="67"/>
      <c r="AH496" s="67"/>
      <c r="AI496" s="67"/>
      <c r="AJ496" s="67"/>
      <c r="AK496" s="67"/>
      <c r="AL496" s="67"/>
      <c r="AM496" s="67"/>
      <c r="AN496" s="67"/>
    </row>
    <row r="497" spans="1:40" ht="54" customHeight="1" x14ac:dyDescent="0.2">
      <c r="A497" s="67"/>
      <c r="B497" s="67"/>
      <c r="C497" s="67"/>
      <c r="D497" s="67"/>
      <c r="E497" s="67"/>
      <c r="F497" s="67"/>
      <c r="G497" s="67"/>
      <c r="H497" s="67"/>
      <c r="I497" s="67"/>
      <c r="J497" s="67"/>
      <c r="K497" s="67"/>
      <c r="L497" s="67"/>
      <c r="M497" s="67"/>
      <c r="N497" s="67"/>
      <c r="O497" s="67"/>
      <c r="P497" s="67"/>
      <c r="Q497" s="67"/>
      <c r="R497" s="67"/>
      <c r="S497" s="67"/>
      <c r="T497" s="67"/>
      <c r="U497" s="67"/>
      <c r="V497" s="67"/>
      <c r="W497" s="67"/>
      <c r="X497" s="67"/>
      <c r="Y497" s="67"/>
      <c r="Z497" s="67"/>
      <c r="AA497" s="67"/>
      <c r="AB497" s="67"/>
      <c r="AC497" s="67"/>
      <c r="AD497" s="67"/>
      <c r="AE497" s="67"/>
      <c r="AF497" s="67"/>
      <c r="AG497" s="67"/>
      <c r="AH497" s="67"/>
      <c r="AI497" s="67"/>
      <c r="AJ497" s="67"/>
      <c r="AK497" s="67"/>
      <c r="AL497" s="67"/>
      <c r="AM497" s="67"/>
      <c r="AN497" s="67"/>
    </row>
    <row r="498" spans="1:40" ht="54" customHeight="1" x14ac:dyDescent="0.2">
      <c r="A498" s="67"/>
      <c r="B498" s="67"/>
      <c r="C498" s="67"/>
      <c r="D498" s="67"/>
      <c r="E498" s="67"/>
      <c r="F498" s="67"/>
      <c r="G498" s="67"/>
      <c r="H498" s="67"/>
      <c r="I498" s="67"/>
      <c r="J498" s="67"/>
      <c r="K498" s="67"/>
      <c r="L498" s="67"/>
      <c r="M498" s="67"/>
      <c r="N498" s="67"/>
      <c r="O498" s="67"/>
      <c r="P498" s="67"/>
      <c r="Q498" s="67"/>
      <c r="R498" s="67"/>
      <c r="S498" s="67"/>
      <c r="T498" s="67"/>
      <c r="U498" s="67"/>
      <c r="V498" s="67"/>
      <c r="W498" s="67"/>
      <c r="X498" s="67"/>
      <c r="Y498" s="67"/>
      <c r="Z498" s="67"/>
      <c r="AA498" s="67"/>
      <c r="AB498" s="67"/>
      <c r="AC498" s="67"/>
      <c r="AD498" s="67"/>
      <c r="AE498" s="67"/>
      <c r="AF498" s="67"/>
      <c r="AG498" s="67"/>
      <c r="AH498" s="67"/>
      <c r="AI498" s="67"/>
      <c r="AJ498" s="67"/>
      <c r="AK498" s="67"/>
      <c r="AL498" s="67"/>
      <c r="AM498" s="67"/>
      <c r="AN498" s="67"/>
    </row>
    <row r="499" spans="1:40" ht="54" customHeight="1" x14ac:dyDescent="0.2">
      <c r="A499" s="67"/>
      <c r="B499" s="67"/>
      <c r="C499" s="67"/>
      <c r="D499" s="67"/>
      <c r="E499" s="67"/>
      <c r="F499" s="67"/>
      <c r="G499" s="67"/>
      <c r="H499" s="67"/>
      <c r="I499" s="67"/>
      <c r="J499" s="67"/>
      <c r="K499" s="67"/>
      <c r="L499" s="67"/>
      <c r="M499" s="67"/>
      <c r="N499" s="67"/>
      <c r="O499" s="67"/>
      <c r="P499" s="67"/>
      <c r="Q499" s="67"/>
      <c r="R499" s="67"/>
      <c r="S499" s="67"/>
      <c r="T499" s="67"/>
      <c r="U499" s="67"/>
      <c r="V499" s="67"/>
      <c r="W499" s="67"/>
      <c r="X499" s="67"/>
      <c r="Y499" s="67"/>
      <c r="Z499" s="67"/>
      <c r="AA499" s="67"/>
      <c r="AB499" s="67"/>
      <c r="AC499" s="67"/>
      <c r="AD499" s="67"/>
      <c r="AE499" s="67"/>
      <c r="AF499" s="67"/>
      <c r="AG499" s="67"/>
      <c r="AH499" s="67"/>
      <c r="AI499" s="67"/>
      <c r="AJ499" s="67"/>
      <c r="AK499" s="67"/>
      <c r="AL499" s="67"/>
      <c r="AM499" s="67"/>
      <c r="AN499" s="67"/>
    </row>
    <row r="500" spans="1:40" ht="54" customHeight="1" x14ac:dyDescent="0.2">
      <c r="A500" s="67"/>
      <c r="B500" s="67"/>
      <c r="C500" s="67"/>
      <c r="D500" s="67"/>
      <c r="E500" s="67"/>
      <c r="F500" s="67"/>
      <c r="G500" s="67"/>
      <c r="H500" s="67"/>
      <c r="I500" s="67"/>
      <c r="J500" s="67"/>
      <c r="K500" s="67"/>
      <c r="L500" s="67"/>
      <c r="M500" s="67"/>
      <c r="N500" s="67"/>
      <c r="O500" s="67"/>
      <c r="P500" s="67"/>
      <c r="Q500" s="67"/>
      <c r="R500" s="67"/>
      <c r="S500" s="67"/>
      <c r="T500" s="67"/>
      <c r="U500" s="67"/>
      <c r="V500" s="67"/>
      <c r="W500" s="67"/>
      <c r="X500" s="67"/>
      <c r="Y500" s="67"/>
      <c r="Z500" s="67"/>
      <c r="AA500" s="67"/>
      <c r="AB500" s="67"/>
      <c r="AC500" s="67"/>
      <c r="AD500" s="67"/>
      <c r="AE500" s="67"/>
      <c r="AF500" s="67"/>
      <c r="AG500" s="67"/>
      <c r="AH500" s="67"/>
      <c r="AI500" s="67"/>
      <c r="AJ500" s="67"/>
      <c r="AK500" s="67"/>
      <c r="AL500" s="67"/>
      <c r="AM500" s="67"/>
      <c r="AN500" s="67"/>
    </row>
    <row r="501" spans="1:40" ht="54" customHeight="1" x14ac:dyDescent="0.2">
      <c r="A501" s="67"/>
      <c r="B501" s="67"/>
      <c r="C501" s="67"/>
      <c r="D501" s="67"/>
      <c r="E501" s="67"/>
      <c r="F501" s="67"/>
      <c r="G501" s="67"/>
      <c r="H501" s="67"/>
      <c r="I501" s="67"/>
      <c r="J501" s="67"/>
      <c r="K501" s="67"/>
      <c r="L501" s="67"/>
      <c r="M501" s="67"/>
      <c r="N501" s="67"/>
      <c r="O501" s="67"/>
      <c r="P501" s="67"/>
      <c r="Q501" s="67"/>
      <c r="R501" s="67"/>
      <c r="S501" s="67"/>
      <c r="T501" s="67"/>
      <c r="U501" s="67"/>
      <c r="V501" s="67"/>
      <c r="W501" s="67"/>
      <c r="X501" s="67"/>
      <c r="Y501" s="67"/>
      <c r="Z501" s="67"/>
      <c r="AA501" s="67"/>
      <c r="AB501" s="67"/>
      <c r="AC501" s="67"/>
      <c r="AD501" s="67"/>
      <c r="AE501" s="67"/>
      <c r="AF501" s="67"/>
      <c r="AG501" s="67"/>
      <c r="AH501" s="67"/>
      <c r="AI501" s="67"/>
      <c r="AJ501" s="67"/>
      <c r="AK501" s="67"/>
      <c r="AL501" s="67"/>
      <c r="AM501" s="67"/>
      <c r="AN501" s="67"/>
    </row>
    <row r="502" spans="1:40" ht="54" customHeight="1" x14ac:dyDescent="0.2">
      <c r="A502" s="67"/>
      <c r="B502" s="67"/>
      <c r="C502" s="67"/>
      <c r="D502" s="67"/>
      <c r="E502" s="67"/>
      <c r="F502" s="67"/>
      <c r="G502" s="67"/>
      <c r="H502" s="67"/>
      <c r="I502" s="67"/>
      <c r="J502" s="67"/>
      <c r="K502" s="67"/>
      <c r="L502" s="67"/>
      <c r="M502" s="67"/>
      <c r="N502" s="67"/>
      <c r="O502" s="67"/>
      <c r="P502" s="67"/>
      <c r="Q502" s="67"/>
      <c r="R502" s="67"/>
      <c r="S502" s="67"/>
      <c r="T502" s="67"/>
      <c r="U502" s="67"/>
      <c r="V502" s="67"/>
      <c r="W502" s="67"/>
      <c r="X502" s="67"/>
      <c r="Y502" s="67"/>
      <c r="Z502" s="67"/>
      <c r="AA502" s="67"/>
      <c r="AB502" s="67"/>
      <c r="AC502" s="67"/>
      <c r="AD502" s="67"/>
      <c r="AE502" s="67"/>
      <c r="AF502" s="67"/>
      <c r="AG502" s="67"/>
      <c r="AH502" s="67"/>
      <c r="AI502" s="67"/>
      <c r="AJ502" s="67"/>
      <c r="AK502" s="67"/>
      <c r="AL502" s="67"/>
      <c r="AM502" s="67"/>
      <c r="AN502" s="67"/>
    </row>
    <row r="503" spans="1:40" ht="54" customHeight="1" x14ac:dyDescent="0.2">
      <c r="A503" s="67"/>
      <c r="B503" s="67"/>
      <c r="C503" s="67"/>
      <c r="D503" s="67"/>
      <c r="E503" s="67"/>
      <c r="F503" s="67"/>
      <c r="G503" s="67"/>
      <c r="H503" s="67"/>
      <c r="I503" s="67"/>
      <c r="J503" s="67"/>
      <c r="K503" s="67"/>
      <c r="L503" s="67"/>
      <c r="M503" s="67"/>
      <c r="N503" s="67"/>
      <c r="O503" s="67"/>
      <c r="P503" s="67"/>
      <c r="Q503" s="67"/>
      <c r="R503" s="67"/>
      <c r="S503" s="67"/>
      <c r="T503" s="67"/>
      <c r="U503" s="67"/>
      <c r="V503" s="67"/>
      <c r="W503" s="67"/>
      <c r="X503" s="67"/>
      <c r="Y503" s="67"/>
      <c r="Z503" s="67"/>
      <c r="AA503" s="67"/>
      <c r="AB503" s="67"/>
      <c r="AC503" s="67"/>
      <c r="AD503" s="67"/>
      <c r="AE503" s="67"/>
      <c r="AF503" s="67"/>
      <c r="AG503" s="67"/>
      <c r="AH503" s="67"/>
      <c r="AI503" s="67"/>
      <c r="AJ503" s="67"/>
      <c r="AK503" s="67"/>
      <c r="AL503" s="67"/>
      <c r="AM503" s="67"/>
      <c r="AN503" s="67"/>
    </row>
    <row r="504" spans="1:40" ht="54" customHeight="1" x14ac:dyDescent="0.2">
      <c r="A504" s="67"/>
      <c r="B504" s="67"/>
      <c r="C504" s="67"/>
      <c r="D504" s="67"/>
      <c r="E504" s="67"/>
      <c r="F504" s="67"/>
      <c r="G504" s="67"/>
      <c r="H504" s="67"/>
      <c r="I504" s="67"/>
      <c r="J504" s="67"/>
      <c r="K504" s="67"/>
      <c r="L504" s="67"/>
      <c r="M504" s="67"/>
      <c r="N504" s="67"/>
      <c r="O504" s="67"/>
      <c r="P504" s="67"/>
      <c r="Q504" s="67"/>
      <c r="R504" s="67"/>
      <c r="S504" s="67"/>
      <c r="T504" s="67"/>
      <c r="U504" s="67"/>
      <c r="V504" s="67"/>
      <c r="W504" s="67"/>
      <c r="X504" s="67"/>
      <c r="Y504" s="67"/>
      <c r="Z504" s="67"/>
      <c r="AA504" s="67"/>
      <c r="AB504" s="67"/>
      <c r="AC504" s="67"/>
      <c r="AD504" s="67"/>
      <c r="AE504" s="67"/>
      <c r="AF504" s="67"/>
      <c r="AG504" s="67"/>
      <c r="AH504" s="67"/>
      <c r="AI504" s="67"/>
      <c r="AJ504" s="67"/>
      <c r="AK504" s="67"/>
      <c r="AL504" s="67"/>
      <c r="AM504" s="67"/>
      <c r="AN504" s="67"/>
    </row>
    <row r="505" spans="1:40" ht="54" customHeight="1" x14ac:dyDescent="0.2">
      <c r="A505" s="67"/>
      <c r="B505" s="67"/>
      <c r="C505" s="67"/>
      <c r="D505" s="67"/>
      <c r="E505" s="67"/>
      <c r="F505" s="67"/>
      <c r="G505" s="67"/>
      <c r="H505" s="67"/>
      <c r="I505" s="67"/>
      <c r="J505" s="67"/>
      <c r="K505" s="67"/>
      <c r="L505" s="67"/>
      <c r="M505" s="67"/>
      <c r="N505" s="67"/>
      <c r="O505" s="67"/>
      <c r="P505" s="67"/>
      <c r="Q505" s="67"/>
      <c r="R505" s="67"/>
      <c r="S505" s="67"/>
      <c r="T505" s="67"/>
      <c r="U505" s="67"/>
      <c r="V505" s="67"/>
      <c r="W505" s="67"/>
      <c r="X505" s="67"/>
      <c r="Y505" s="67"/>
      <c r="Z505" s="67"/>
      <c r="AA505" s="67"/>
      <c r="AB505" s="67"/>
      <c r="AC505" s="67"/>
      <c r="AD505" s="67"/>
      <c r="AE505" s="67"/>
      <c r="AF505" s="67"/>
      <c r="AG505" s="67"/>
      <c r="AH505" s="67"/>
      <c r="AI505" s="67"/>
      <c r="AJ505" s="67"/>
      <c r="AK505" s="67"/>
      <c r="AL505" s="67"/>
      <c r="AM505" s="67"/>
      <c r="AN505" s="67"/>
    </row>
    <row r="506" spans="1:40" ht="54" customHeight="1" x14ac:dyDescent="0.2">
      <c r="A506" s="67"/>
      <c r="B506" s="67"/>
      <c r="C506" s="67"/>
      <c r="D506" s="67"/>
      <c r="E506" s="67"/>
      <c r="F506" s="67"/>
      <c r="G506" s="67"/>
      <c r="H506" s="67"/>
      <c r="I506" s="67"/>
      <c r="J506" s="67"/>
      <c r="K506" s="67"/>
      <c r="L506" s="67"/>
      <c r="M506" s="67"/>
      <c r="N506" s="67"/>
      <c r="O506" s="67"/>
      <c r="P506" s="67"/>
      <c r="Q506" s="67"/>
      <c r="R506" s="67"/>
      <c r="S506" s="67"/>
      <c r="T506" s="67"/>
      <c r="U506" s="67"/>
      <c r="V506" s="67"/>
      <c r="W506" s="67"/>
      <c r="X506" s="67"/>
      <c r="Y506" s="67"/>
      <c r="Z506" s="67"/>
      <c r="AA506" s="67"/>
      <c r="AB506" s="67"/>
      <c r="AC506" s="67"/>
      <c r="AD506" s="67"/>
      <c r="AE506" s="67"/>
      <c r="AF506" s="67"/>
      <c r="AG506" s="67"/>
      <c r="AH506" s="67"/>
      <c r="AI506" s="67"/>
      <c r="AJ506" s="67"/>
      <c r="AK506" s="67"/>
      <c r="AL506" s="67"/>
      <c r="AM506" s="67"/>
      <c r="AN506" s="67"/>
    </row>
    <row r="507" spans="1:40" ht="54" customHeight="1" x14ac:dyDescent="0.2">
      <c r="A507" s="67"/>
      <c r="B507" s="67"/>
      <c r="C507" s="67"/>
      <c r="D507" s="67"/>
      <c r="E507" s="67"/>
      <c r="F507" s="67"/>
      <c r="G507" s="67"/>
      <c r="H507" s="67"/>
      <c r="I507" s="67"/>
      <c r="J507" s="67"/>
      <c r="K507" s="67"/>
      <c r="L507" s="67"/>
      <c r="M507" s="67"/>
      <c r="N507" s="67"/>
      <c r="O507" s="67"/>
      <c r="P507" s="67"/>
      <c r="Q507" s="67"/>
      <c r="R507" s="67"/>
      <c r="S507" s="67"/>
      <c r="T507" s="67"/>
      <c r="U507" s="67"/>
      <c r="V507" s="67"/>
      <c r="W507" s="67"/>
      <c r="X507" s="67"/>
      <c r="Y507" s="67"/>
      <c r="Z507" s="67"/>
      <c r="AA507" s="67"/>
      <c r="AB507" s="67"/>
      <c r="AC507" s="67"/>
      <c r="AD507" s="67"/>
      <c r="AE507" s="67"/>
      <c r="AF507" s="67"/>
      <c r="AG507" s="67"/>
      <c r="AH507" s="67"/>
      <c r="AI507" s="67"/>
      <c r="AJ507" s="67"/>
      <c r="AK507" s="67"/>
      <c r="AL507" s="67"/>
      <c r="AM507" s="67"/>
      <c r="AN507" s="67"/>
    </row>
    <row r="508" spans="1:40" ht="54" customHeight="1" x14ac:dyDescent="0.2">
      <c r="A508" s="67"/>
      <c r="B508" s="67"/>
      <c r="C508" s="67"/>
      <c r="D508" s="67"/>
      <c r="E508" s="67"/>
      <c r="F508" s="67"/>
      <c r="G508" s="67"/>
      <c r="H508" s="67"/>
      <c r="I508" s="67"/>
      <c r="J508" s="67"/>
      <c r="K508" s="67"/>
      <c r="L508" s="67"/>
      <c r="M508" s="67"/>
      <c r="N508" s="67"/>
      <c r="O508" s="67"/>
      <c r="P508" s="67"/>
      <c r="Q508" s="67"/>
      <c r="R508" s="67"/>
      <c r="S508" s="67"/>
      <c r="T508" s="67"/>
      <c r="U508" s="67"/>
      <c r="V508" s="67"/>
      <c r="W508" s="67"/>
      <c r="X508" s="67"/>
      <c r="Y508" s="67"/>
      <c r="Z508" s="67"/>
      <c r="AA508" s="67"/>
      <c r="AB508" s="67"/>
      <c r="AC508" s="67"/>
      <c r="AD508" s="67"/>
      <c r="AE508" s="67"/>
      <c r="AF508" s="67"/>
      <c r="AG508" s="67"/>
      <c r="AH508" s="67"/>
      <c r="AI508" s="67"/>
      <c r="AJ508" s="67"/>
      <c r="AK508" s="67"/>
      <c r="AL508" s="67"/>
      <c r="AM508" s="67"/>
      <c r="AN508" s="67"/>
    </row>
    <row r="509" spans="1:40" ht="54" customHeight="1" x14ac:dyDescent="0.2">
      <c r="A509" s="67"/>
      <c r="B509" s="67"/>
      <c r="C509" s="67"/>
      <c r="D509" s="67"/>
      <c r="E509" s="67"/>
      <c r="F509" s="67"/>
      <c r="G509" s="67"/>
      <c r="H509" s="67"/>
      <c r="I509" s="67"/>
      <c r="J509" s="67"/>
      <c r="K509" s="67"/>
      <c r="L509" s="67"/>
      <c r="M509" s="67"/>
      <c r="N509" s="67"/>
      <c r="O509" s="67"/>
      <c r="P509" s="67"/>
      <c r="Q509" s="67"/>
      <c r="R509" s="67"/>
      <c r="S509" s="67"/>
      <c r="T509" s="67"/>
      <c r="U509" s="67"/>
      <c r="V509" s="67"/>
      <c r="W509" s="67"/>
      <c r="X509" s="67"/>
      <c r="Y509" s="67"/>
      <c r="Z509" s="67"/>
      <c r="AA509" s="67"/>
      <c r="AB509" s="67"/>
      <c r="AC509" s="67"/>
      <c r="AD509" s="67"/>
      <c r="AE509" s="67"/>
      <c r="AF509" s="67"/>
      <c r="AG509" s="67"/>
      <c r="AH509" s="67"/>
      <c r="AI509" s="67"/>
      <c r="AJ509" s="67"/>
      <c r="AK509" s="67"/>
      <c r="AL509" s="67"/>
      <c r="AM509" s="67"/>
      <c r="AN509" s="67"/>
    </row>
    <row r="510" spans="1:40" ht="54" customHeight="1" x14ac:dyDescent="0.2">
      <c r="A510" s="67"/>
      <c r="B510" s="67"/>
      <c r="C510" s="67"/>
      <c r="D510" s="67"/>
      <c r="E510" s="67"/>
      <c r="F510" s="67"/>
      <c r="G510" s="67"/>
      <c r="H510" s="67"/>
      <c r="I510" s="67"/>
      <c r="J510" s="67"/>
      <c r="K510" s="67"/>
      <c r="L510" s="67"/>
      <c r="M510" s="67"/>
      <c r="N510" s="67"/>
      <c r="O510" s="67"/>
      <c r="P510" s="67"/>
      <c r="Q510" s="67"/>
      <c r="R510" s="67"/>
      <c r="S510" s="67"/>
      <c r="T510" s="67"/>
      <c r="U510" s="67"/>
      <c r="V510" s="67"/>
      <c r="W510" s="67"/>
      <c r="X510" s="67"/>
      <c r="Y510" s="67"/>
      <c r="Z510" s="67"/>
      <c r="AA510" s="67"/>
      <c r="AB510" s="67"/>
      <c r="AC510" s="67"/>
      <c r="AD510" s="67"/>
      <c r="AE510" s="67"/>
      <c r="AF510" s="67"/>
      <c r="AG510" s="67"/>
      <c r="AH510" s="67"/>
      <c r="AI510" s="67"/>
      <c r="AJ510" s="67"/>
      <c r="AK510" s="67"/>
      <c r="AL510" s="67"/>
      <c r="AM510" s="67"/>
      <c r="AN510" s="67"/>
    </row>
    <row r="511" spans="1:40" ht="54" customHeight="1" x14ac:dyDescent="0.2">
      <c r="A511" s="67"/>
      <c r="B511" s="67"/>
      <c r="C511" s="67"/>
      <c r="D511" s="67"/>
      <c r="E511" s="67"/>
      <c r="F511" s="67"/>
      <c r="G511" s="67"/>
      <c r="H511" s="67"/>
      <c r="I511" s="67"/>
      <c r="J511" s="67"/>
      <c r="K511" s="67"/>
      <c r="L511" s="67"/>
      <c r="M511" s="67"/>
      <c r="N511" s="67"/>
      <c r="O511" s="67"/>
      <c r="P511" s="67"/>
      <c r="Q511" s="67"/>
      <c r="R511" s="67"/>
      <c r="S511" s="67"/>
      <c r="T511" s="67"/>
      <c r="U511" s="67"/>
      <c r="V511" s="67"/>
      <c r="W511" s="67"/>
      <c r="X511" s="67"/>
      <c r="Y511" s="67"/>
      <c r="Z511" s="67"/>
      <c r="AA511" s="67"/>
      <c r="AB511" s="67"/>
      <c r="AC511" s="67"/>
      <c r="AD511" s="67"/>
      <c r="AE511" s="67"/>
      <c r="AF511" s="67"/>
      <c r="AG511" s="67"/>
      <c r="AH511" s="67"/>
      <c r="AI511" s="67"/>
      <c r="AJ511" s="67"/>
      <c r="AK511" s="67"/>
      <c r="AL511" s="67"/>
      <c r="AM511" s="67"/>
      <c r="AN511" s="67"/>
    </row>
    <row r="512" spans="1:40" ht="54" customHeight="1" x14ac:dyDescent="0.2">
      <c r="A512" s="67"/>
      <c r="B512" s="67"/>
      <c r="C512" s="67"/>
      <c r="D512" s="67"/>
      <c r="E512" s="67"/>
      <c r="F512" s="67"/>
      <c r="G512" s="67"/>
      <c r="H512" s="67"/>
      <c r="I512" s="67"/>
      <c r="J512" s="67"/>
      <c r="K512" s="67"/>
      <c r="L512" s="67"/>
      <c r="M512" s="67"/>
      <c r="N512" s="67"/>
      <c r="O512" s="67"/>
      <c r="P512" s="67"/>
      <c r="Q512" s="67"/>
      <c r="R512" s="67"/>
      <c r="S512" s="67"/>
      <c r="T512" s="67"/>
      <c r="U512" s="67"/>
      <c r="V512" s="67"/>
      <c r="W512" s="67"/>
      <c r="X512" s="67"/>
      <c r="Y512" s="67"/>
      <c r="Z512" s="67"/>
      <c r="AA512" s="67"/>
      <c r="AB512" s="67"/>
      <c r="AC512" s="67"/>
      <c r="AD512" s="67"/>
      <c r="AE512" s="67"/>
      <c r="AF512" s="67"/>
      <c r="AG512" s="67"/>
      <c r="AH512" s="67"/>
      <c r="AI512" s="67"/>
      <c r="AJ512" s="67"/>
      <c r="AK512" s="67"/>
      <c r="AL512" s="67"/>
      <c r="AM512" s="67"/>
      <c r="AN512" s="67"/>
    </row>
    <row r="513" spans="1:40" ht="54" customHeight="1" x14ac:dyDescent="0.2">
      <c r="A513" s="67"/>
      <c r="B513" s="67"/>
      <c r="C513" s="67"/>
      <c r="D513" s="67"/>
      <c r="E513" s="67"/>
      <c r="F513" s="67"/>
      <c r="G513" s="67"/>
      <c r="H513" s="67"/>
      <c r="I513" s="67"/>
      <c r="J513" s="67"/>
      <c r="K513" s="67"/>
      <c r="L513" s="67"/>
      <c r="M513" s="67"/>
      <c r="N513" s="67"/>
      <c r="O513" s="67"/>
      <c r="P513" s="67"/>
      <c r="Q513" s="67"/>
      <c r="R513" s="67"/>
      <c r="S513" s="67"/>
      <c r="T513" s="67"/>
      <c r="U513" s="67"/>
      <c r="V513" s="67"/>
      <c r="W513" s="67"/>
      <c r="X513" s="67"/>
      <c r="Y513" s="67"/>
      <c r="Z513" s="67"/>
      <c r="AA513" s="67"/>
      <c r="AB513" s="67"/>
      <c r="AC513" s="67"/>
      <c r="AD513" s="67"/>
      <c r="AE513" s="67"/>
      <c r="AF513" s="67"/>
      <c r="AG513" s="67"/>
      <c r="AH513" s="67"/>
      <c r="AI513" s="67"/>
      <c r="AJ513" s="67"/>
      <c r="AK513" s="67"/>
      <c r="AL513" s="67"/>
      <c r="AM513" s="67"/>
      <c r="AN513" s="67"/>
    </row>
    <row r="514" spans="1:40" ht="54" customHeight="1" x14ac:dyDescent="0.2">
      <c r="A514" s="67"/>
      <c r="B514" s="67"/>
      <c r="C514" s="67"/>
      <c r="D514" s="67"/>
      <c r="E514" s="67"/>
      <c r="F514" s="67"/>
      <c r="G514" s="67"/>
      <c r="H514" s="67"/>
      <c r="I514" s="67"/>
      <c r="J514" s="67"/>
      <c r="K514" s="67"/>
      <c r="L514" s="67"/>
      <c r="M514" s="67"/>
      <c r="N514" s="67"/>
      <c r="O514" s="67"/>
      <c r="P514" s="67"/>
      <c r="Q514" s="67"/>
      <c r="R514" s="67"/>
      <c r="S514" s="67"/>
      <c r="T514" s="67"/>
      <c r="U514" s="67"/>
      <c r="V514" s="67"/>
      <c r="W514" s="67"/>
      <c r="X514" s="67"/>
      <c r="Y514" s="67"/>
      <c r="Z514" s="67"/>
      <c r="AA514" s="67"/>
      <c r="AB514" s="67"/>
      <c r="AC514" s="67"/>
      <c r="AD514" s="67"/>
      <c r="AE514" s="67"/>
      <c r="AF514" s="67"/>
      <c r="AG514" s="67"/>
      <c r="AH514" s="67"/>
      <c r="AI514" s="67"/>
      <c r="AJ514" s="67"/>
      <c r="AK514" s="67"/>
      <c r="AL514" s="67"/>
      <c r="AM514" s="67"/>
      <c r="AN514" s="67"/>
    </row>
    <row r="515" spans="1:40" ht="54" customHeight="1" x14ac:dyDescent="0.2">
      <c r="A515" s="67"/>
      <c r="B515" s="67"/>
      <c r="C515" s="67"/>
      <c r="D515" s="67"/>
      <c r="E515" s="67"/>
      <c r="F515" s="67"/>
      <c r="G515" s="67"/>
      <c r="H515" s="67"/>
      <c r="I515" s="67"/>
      <c r="J515" s="67"/>
      <c r="K515" s="67"/>
      <c r="L515" s="67"/>
      <c r="M515" s="67"/>
      <c r="N515" s="67"/>
      <c r="O515" s="67"/>
      <c r="P515" s="67"/>
      <c r="Q515" s="67"/>
      <c r="R515" s="67"/>
      <c r="S515" s="67"/>
      <c r="T515" s="67"/>
      <c r="U515" s="67"/>
      <c r="V515" s="67"/>
      <c r="W515" s="67"/>
      <c r="X515" s="67"/>
      <c r="Y515" s="67"/>
      <c r="Z515" s="67"/>
      <c r="AA515" s="67"/>
      <c r="AB515" s="67"/>
      <c r="AC515" s="67"/>
      <c r="AD515" s="67"/>
      <c r="AE515" s="67"/>
      <c r="AF515" s="67"/>
      <c r="AG515" s="67"/>
      <c r="AH515" s="67"/>
      <c r="AI515" s="67"/>
      <c r="AJ515" s="67"/>
      <c r="AK515" s="67"/>
      <c r="AL515" s="67"/>
      <c r="AM515" s="67"/>
      <c r="AN515" s="67"/>
    </row>
    <row r="516" spans="1:40" ht="54" customHeight="1" x14ac:dyDescent="0.2">
      <c r="A516" s="67"/>
      <c r="B516" s="67"/>
      <c r="C516" s="67"/>
      <c r="D516" s="67"/>
      <c r="E516" s="67"/>
      <c r="F516" s="67"/>
      <c r="G516" s="67"/>
      <c r="H516" s="67"/>
      <c r="I516" s="67"/>
      <c r="J516" s="67"/>
      <c r="K516" s="67"/>
      <c r="L516" s="67"/>
      <c r="M516" s="67"/>
      <c r="N516" s="67"/>
      <c r="O516" s="67"/>
      <c r="P516" s="67"/>
      <c r="Q516" s="67"/>
      <c r="R516" s="67"/>
      <c r="S516" s="67"/>
      <c r="T516" s="67"/>
      <c r="U516" s="67"/>
      <c r="V516" s="67"/>
      <c r="W516" s="67"/>
      <c r="X516" s="67"/>
      <c r="Y516" s="67"/>
      <c r="Z516" s="67"/>
      <c r="AA516" s="67"/>
      <c r="AB516" s="67"/>
      <c r="AC516" s="67"/>
      <c r="AD516" s="67"/>
      <c r="AE516" s="67"/>
      <c r="AF516" s="67"/>
      <c r="AG516" s="67"/>
      <c r="AH516" s="67"/>
      <c r="AI516" s="67"/>
      <c r="AJ516" s="67"/>
      <c r="AK516" s="67"/>
      <c r="AL516" s="67"/>
      <c r="AM516" s="67"/>
      <c r="AN516" s="67"/>
    </row>
    <row r="517" spans="1:40" ht="54" customHeight="1" x14ac:dyDescent="0.2">
      <c r="A517" s="67"/>
      <c r="B517" s="67"/>
      <c r="C517" s="67"/>
      <c r="D517" s="67"/>
      <c r="E517" s="67"/>
      <c r="F517" s="67"/>
      <c r="G517" s="67"/>
      <c r="H517" s="67"/>
      <c r="I517" s="67"/>
      <c r="J517" s="67"/>
      <c r="K517" s="67"/>
      <c r="L517" s="67"/>
      <c r="M517" s="67"/>
      <c r="N517" s="67"/>
      <c r="O517" s="67"/>
      <c r="P517" s="67"/>
      <c r="Q517" s="67"/>
      <c r="R517" s="67"/>
      <c r="S517" s="67"/>
      <c r="T517" s="67"/>
      <c r="U517" s="67"/>
      <c r="V517" s="67"/>
      <c r="W517" s="67"/>
      <c r="X517" s="67"/>
      <c r="Y517" s="67"/>
      <c r="Z517" s="67"/>
      <c r="AA517" s="67"/>
      <c r="AB517" s="67"/>
      <c r="AC517" s="67"/>
      <c r="AD517" s="67"/>
      <c r="AE517" s="67"/>
      <c r="AF517" s="67"/>
      <c r="AG517" s="67"/>
      <c r="AH517" s="67"/>
      <c r="AI517" s="67"/>
      <c r="AJ517" s="67"/>
      <c r="AK517" s="67"/>
      <c r="AL517" s="67"/>
      <c r="AM517" s="67"/>
      <c r="AN517" s="67"/>
    </row>
    <row r="518" spans="1:40" ht="54" customHeight="1" x14ac:dyDescent="0.2">
      <c r="A518" s="67"/>
      <c r="B518" s="67"/>
      <c r="C518" s="67"/>
      <c r="D518" s="67"/>
      <c r="E518" s="67"/>
      <c r="F518" s="67"/>
      <c r="G518" s="67"/>
      <c r="H518" s="67"/>
      <c r="I518" s="67"/>
      <c r="J518" s="67"/>
      <c r="K518" s="67"/>
      <c r="L518" s="67"/>
      <c r="M518" s="67"/>
      <c r="N518" s="67"/>
      <c r="O518" s="67"/>
      <c r="P518" s="67"/>
      <c r="Q518" s="67"/>
      <c r="R518" s="67"/>
      <c r="S518" s="67"/>
      <c r="T518" s="67"/>
      <c r="U518" s="67"/>
      <c r="V518" s="67"/>
      <c r="W518" s="67"/>
      <c r="X518" s="67"/>
      <c r="Y518" s="67"/>
      <c r="Z518" s="67"/>
      <c r="AA518" s="67"/>
      <c r="AB518" s="67"/>
      <c r="AC518" s="67"/>
      <c r="AD518" s="67"/>
      <c r="AE518" s="67"/>
      <c r="AF518" s="67"/>
      <c r="AG518" s="67"/>
      <c r="AH518" s="67"/>
      <c r="AI518" s="67"/>
      <c r="AJ518" s="67"/>
      <c r="AK518" s="67"/>
      <c r="AL518" s="67"/>
      <c r="AM518" s="67"/>
      <c r="AN518" s="67"/>
    </row>
    <row r="519" spans="1:40" ht="54" customHeight="1" x14ac:dyDescent="0.2">
      <c r="A519" s="67"/>
      <c r="B519" s="67"/>
      <c r="C519" s="67"/>
      <c r="D519" s="67"/>
      <c r="E519" s="67"/>
      <c r="F519" s="67"/>
      <c r="G519" s="67"/>
      <c r="H519" s="67"/>
      <c r="I519" s="67"/>
      <c r="J519" s="67"/>
      <c r="K519" s="67"/>
      <c r="L519" s="67"/>
      <c r="M519" s="67"/>
      <c r="N519" s="67"/>
      <c r="O519" s="67"/>
      <c r="P519" s="67"/>
      <c r="Q519" s="67"/>
      <c r="R519" s="67"/>
      <c r="S519" s="67"/>
      <c r="T519" s="67"/>
      <c r="U519" s="67"/>
      <c r="V519" s="67"/>
      <c r="W519" s="67"/>
      <c r="X519" s="67"/>
      <c r="Y519" s="67"/>
      <c r="Z519" s="67"/>
      <c r="AA519" s="67"/>
      <c r="AB519" s="67"/>
      <c r="AC519" s="67"/>
      <c r="AD519" s="67"/>
      <c r="AE519" s="67"/>
      <c r="AF519" s="67"/>
      <c r="AG519" s="67"/>
      <c r="AH519" s="67"/>
      <c r="AI519" s="67"/>
      <c r="AJ519" s="67"/>
      <c r="AK519" s="67"/>
      <c r="AL519" s="67"/>
      <c r="AM519" s="67"/>
      <c r="AN519" s="67"/>
    </row>
    <row r="520" spans="1:40" ht="54" customHeight="1" x14ac:dyDescent="0.2">
      <c r="A520" s="67"/>
      <c r="B520" s="67"/>
      <c r="C520" s="67"/>
      <c r="D520" s="67"/>
      <c r="E520" s="67"/>
      <c r="F520" s="67"/>
      <c r="G520" s="67"/>
      <c r="H520" s="67"/>
      <c r="I520" s="67"/>
      <c r="J520" s="67"/>
      <c r="K520" s="67"/>
      <c r="L520" s="67"/>
      <c r="M520" s="67"/>
      <c r="N520" s="67"/>
      <c r="O520" s="67"/>
      <c r="P520" s="67"/>
      <c r="Q520" s="67"/>
      <c r="R520" s="67"/>
      <c r="S520" s="67"/>
      <c r="T520" s="67"/>
      <c r="U520" s="67"/>
      <c r="V520" s="67"/>
      <c r="W520" s="67"/>
      <c r="X520" s="67"/>
      <c r="Y520" s="67"/>
      <c r="Z520" s="67"/>
      <c r="AA520" s="67"/>
      <c r="AB520" s="67"/>
      <c r="AC520" s="67"/>
      <c r="AD520" s="67"/>
      <c r="AE520" s="67"/>
      <c r="AF520" s="67"/>
      <c r="AG520" s="67"/>
      <c r="AH520" s="67"/>
      <c r="AI520" s="67"/>
      <c r="AJ520" s="67"/>
      <c r="AK520" s="67"/>
      <c r="AL520" s="67"/>
      <c r="AM520" s="67"/>
      <c r="AN520" s="67"/>
    </row>
    <row r="521" spans="1:40" ht="54" customHeight="1" x14ac:dyDescent="0.2">
      <c r="A521" s="67"/>
      <c r="B521" s="67"/>
      <c r="C521" s="67"/>
      <c r="D521" s="67"/>
      <c r="E521" s="67"/>
      <c r="F521" s="67"/>
      <c r="G521" s="67"/>
      <c r="H521" s="67"/>
      <c r="I521" s="67"/>
      <c r="J521" s="67"/>
      <c r="K521" s="67"/>
      <c r="L521" s="67"/>
      <c r="M521" s="67"/>
      <c r="N521" s="67"/>
      <c r="O521" s="67"/>
      <c r="P521" s="67"/>
      <c r="Q521" s="67"/>
      <c r="R521" s="67"/>
      <c r="S521" s="67"/>
      <c r="T521" s="67"/>
      <c r="U521" s="67"/>
      <c r="V521" s="67"/>
      <c r="W521" s="67"/>
      <c r="X521" s="67"/>
      <c r="Y521" s="67"/>
      <c r="Z521" s="67"/>
      <c r="AA521" s="67"/>
      <c r="AB521" s="67"/>
      <c r="AC521" s="67"/>
      <c r="AD521" s="67"/>
      <c r="AE521" s="67"/>
      <c r="AF521" s="67"/>
      <c r="AG521" s="67"/>
      <c r="AH521" s="67"/>
      <c r="AI521" s="67"/>
      <c r="AJ521" s="67"/>
      <c r="AK521" s="67"/>
      <c r="AL521" s="67"/>
      <c r="AM521" s="67"/>
      <c r="AN521" s="67"/>
    </row>
    <row r="522" spans="1:40" ht="54" customHeight="1" x14ac:dyDescent="0.2">
      <c r="A522" s="67"/>
      <c r="B522" s="67"/>
      <c r="C522" s="67"/>
      <c r="D522" s="67"/>
      <c r="E522" s="67"/>
      <c r="F522" s="67"/>
      <c r="G522" s="67"/>
      <c r="H522" s="67"/>
      <c r="I522" s="67"/>
      <c r="J522" s="67"/>
      <c r="K522" s="67"/>
      <c r="L522" s="67"/>
      <c r="M522" s="67"/>
      <c r="N522" s="67"/>
      <c r="O522" s="67"/>
      <c r="P522" s="67"/>
      <c r="Q522" s="67"/>
      <c r="R522" s="67"/>
      <c r="S522" s="67"/>
      <c r="T522" s="67"/>
      <c r="U522" s="67"/>
      <c r="V522" s="67"/>
      <c r="W522" s="67"/>
      <c r="X522" s="67"/>
      <c r="Y522" s="67"/>
      <c r="Z522" s="67"/>
      <c r="AA522" s="67"/>
      <c r="AB522" s="67"/>
      <c r="AC522" s="67"/>
      <c r="AD522" s="67"/>
      <c r="AE522" s="67"/>
      <c r="AF522" s="67"/>
      <c r="AG522" s="67"/>
      <c r="AH522" s="67"/>
      <c r="AI522" s="67"/>
      <c r="AJ522" s="67"/>
      <c r="AK522" s="67"/>
      <c r="AL522" s="67"/>
      <c r="AM522" s="67"/>
      <c r="AN522" s="67"/>
    </row>
    <row r="523" spans="1:40" ht="54" customHeight="1" x14ac:dyDescent="0.2">
      <c r="A523" s="67"/>
      <c r="B523" s="67"/>
      <c r="C523" s="67"/>
      <c r="D523" s="67"/>
      <c r="E523" s="67"/>
      <c r="F523" s="67"/>
      <c r="G523" s="67"/>
      <c r="H523" s="67"/>
      <c r="I523" s="67"/>
      <c r="J523" s="67"/>
      <c r="K523" s="67"/>
      <c r="L523" s="67"/>
      <c r="M523" s="67"/>
      <c r="N523" s="67"/>
      <c r="O523" s="67"/>
      <c r="P523" s="67"/>
      <c r="Q523" s="67"/>
      <c r="R523" s="67"/>
      <c r="S523" s="67"/>
      <c r="T523" s="67"/>
      <c r="U523" s="67"/>
      <c r="V523" s="67"/>
      <c r="W523" s="67"/>
      <c r="X523" s="67"/>
      <c r="Y523" s="67"/>
      <c r="Z523" s="67"/>
      <c r="AA523" s="67"/>
      <c r="AB523" s="67"/>
      <c r="AC523" s="67"/>
      <c r="AD523" s="67"/>
      <c r="AE523" s="67"/>
      <c r="AF523" s="67"/>
      <c r="AG523" s="67"/>
      <c r="AH523" s="67"/>
      <c r="AI523" s="67"/>
      <c r="AJ523" s="67"/>
      <c r="AK523" s="67"/>
      <c r="AL523" s="67"/>
      <c r="AM523" s="67"/>
      <c r="AN523" s="67"/>
    </row>
    <row r="524" spans="1:40" ht="54" customHeight="1" x14ac:dyDescent="0.2">
      <c r="A524" s="67"/>
      <c r="B524" s="67"/>
      <c r="C524" s="67"/>
      <c r="D524" s="67"/>
      <c r="E524" s="67"/>
      <c r="F524" s="67"/>
      <c r="G524" s="67"/>
      <c r="H524" s="67"/>
      <c r="I524" s="67"/>
      <c r="J524" s="67"/>
      <c r="K524" s="67"/>
      <c r="L524" s="67"/>
      <c r="M524" s="67"/>
      <c r="N524" s="67"/>
      <c r="O524" s="67"/>
      <c r="P524" s="67"/>
      <c r="Q524" s="67"/>
      <c r="R524" s="67"/>
      <c r="S524" s="67"/>
      <c r="T524" s="67"/>
      <c r="U524" s="67"/>
      <c r="V524" s="67"/>
      <c r="W524" s="67"/>
      <c r="X524" s="67"/>
      <c r="Y524" s="67"/>
      <c r="Z524" s="67"/>
      <c r="AA524" s="67"/>
      <c r="AB524" s="67"/>
      <c r="AC524" s="67"/>
      <c r="AD524" s="67"/>
      <c r="AE524" s="67"/>
      <c r="AF524" s="67"/>
      <c r="AG524" s="67"/>
      <c r="AH524" s="67"/>
      <c r="AI524" s="67"/>
      <c r="AJ524" s="67"/>
      <c r="AK524" s="67"/>
      <c r="AL524" s="67"/>
      <c r="AM524" s="67"/>
      <c r="AN524" s="67"/>
    </row>
    <row r="525" spans="1:40" ht="54" customHeight="1" x14ac:dyDescent="0.2">
      <c r="A525" s="67"/>
      <c r="B525" s="67"/>
      <c r="C525" s="67"/>
      <c r="D525" s="67"/>
      <c r="E525" s="67"/>
      <c r="F525" s="67"/>
      <c r="G525" s="67"/>
      <c r="H525" s="67"/>
      <c r="I525" s="67"/>
      <c r="J525" s="67"/>
      <c r="K525" s="67"/>
      <c r="L525" s="67"/>
      <c r="M525" s="67"/>
      <c r="N525" s="67"/>
      <c r="O525" s="67"/>
      <c r="P525" s="67"/>
      <c r="Q525" s="67"/>
      <c r="R525" s="67"/>
      <c r="S525" s="67"/>
      <c r="T525" s="67"/>
      <c r="U525" s="67"/>
      <c r="V525" s="67"/>
      <c r="W525" s="67"/>
      <c r="X525" s="67"/>
      <c r="Y525" s="67"/>
      <c r="Z525" s="67"/>
      <c r="AA525" s="67"/>
      <c r="AB525" s="67"/>
      <c r="AC525" s="67"/>
      <c r="AD525" s="67"/>
      <c r="AE525" s="67"/>
      <c r="AF525" s="67"/>
      <c r="AG525" s="67"/>
      <c r="AH525" s="67"/>
      <c r="AI525" s="67"/>
      <c r="AJ525" s="67"/>
      <c r="AK525" s="67"/>
      <c r="AL525" s="67"/>
      <c r="AM525" s="67"/>
      <c r="AN525" s="67"/>
    </row>
    <row r="526" spans="1:40" ht="54" customHeight="1" x14ac:dyDescent="0.2">
      <c r="A526" s="67"/>
      <c r="B526" s="67"/>
      <c r="C526" s="67"/>
      <c r="D526" s="67"/>
      <c r="E526" s="67"/>
      <c r="F526" s="67"/>
      <c r="G526" s="67"/>
      <c r="H526" s="67"/>
      <c r="I526" s="67"/>
      <c r="J526" s="67"/>
      <c r="K526" s="67"/>
      <c r="L526" s="67"/>
      <c r="M526" s="67"/>
      <c r="N526" s="67"/>
      <c r="O526" s="67"/>
      <c r="P526" s="67"/>
      <c r="Q526" s="67"/>
      <c r="R526" s="67"/>
      <c r="S526" s="67"/>
      <c r="T526" s="67"/>
      <c r="U526" s="67"/>
      <c r="V526" s="67"/>
      <c r="W526" s="67"/>
      <c r="X526" s="67"/>
      <c r="Y526" s="67"/>
      <c r="Z526" s="67"/>
      <c r="AA526" s="67"/>
      <c r="AB526" s="67"/>
      <c r="AC526" s="67"/>
      <c r="AD526" s="67"/>
      <c r="AE526" s="67"/>
      <c r="AF526" s="67"/>
      <c r="AG526" s="67"/>
      <c r="AH526" s="67"/>
      <c r="AI526" s="67"/>
      <c r="AJ526" s="67"/>
      <c r="AK526" s="67"/>
      <c r="AL526" s="67"/>
      <c r="AM526" s="67"/>
      <c r="AN526" s="67"/>
    </row>
    <row r="527" spans="1:40" ht="54" customHeight="1" x14ac:dyDescent="0.2">
      <c r="A527" s="67"/>
      <c r="B527" s="67"/>
      <c r="C527" s="67"/>
      <c r="D527" s="67"/>
      <c r="E527" s="67"/>
      <c r="F527" s="67"/>
      <c r="G527" s="67"/>
      <c r="H527" s="67"/>
      <c r="I527" s="67"/>
      <c r="J527" s="67"/>
      <c r="K527" s="67"/>
      <c r="L527" s="67"/>
      <c r="M527" s="67"/>
      <c r="N527" s="67"/>
      <c r="O527" s="67"/>
      <c r="P527" s="67"/>
      <c r="Q527" s="67"/>
      <c r="R527" s="67"/>
      <c r="S527" s="67"/>
      <c r="T527" s="67"/>
      <c r="U527" s="67"/>
      <c r="V527" s="67"/>
      <c r="W527" s="67"/>
      <c r="X527" s="67"/>
      <c r="Y527" s="67"/>
      <c r="Z527" s="67"/>
      <c r="AA527" s="67"/>
      <c r="AB527" s="67"/>
      <c r="AC527" s="67"/>
      <c r="AD527" s="67"/>
      <c r="AE527" s="67"/>
      <c r="AF527" s="67"/>
      <c r="AG527" s="67"/>
      <c r="AH527" s="67"/>
      <c r="AI527" s="67"/>
      <c r="AJ527" s="67"/>
      <c r="AK527" s="67"/>
      <c r="AL527" s="67"/>
      <c r="AM527" s="67"/>
      <c r="AN527" s="67"/>
    </row>
    <row r="528" spans="1:40" ht="54" customHeight="1" x14ac:dyDescent="0.2">
      <c r="A528" s="67"/>
      <c r="B528" s="67"/>
      <c r="C528" s="67"/>
      <c r="D528" s="67"/>
      <c r="E528" s="67"/>
      <c r="F528" s="67"/>
      <c r="G528" s="67"/>
      <c r="H528" s="67"/>
      <c r="I528" s="67"/>
      <c r="J528" s="67"/>
      <c r="K528" s="67"/>
      <c r="L528" s="67"/>
      <c r="M528" s="67"/>
      <c r="N528" s="67"/>
      <c r="O528" s="67"/>
      <c r="P528" s="67"/>
      <c r="Q528" s="67"/>
      <c r="R528" s="67"/>
      <c r="S528" s="67"/>
      <c r="T528" s="67"/>
      <c r="U528" s="67"/>
      <c r="V528" s="67"/>
      <c r="W528" s="67"/>
      <c r="X528" s="67"/>
      <c r="Y528" s="67"/>
      <c r="Z528" s="67"/>
      <c r="AA528" s="67"/>
      <c r="AB528" s="67"/>
      <c r="AC528" s="67"/>
      <c r="AD528" s="67"/>
      <c r="AE528" s="67"/>
      <c r="AF528" s="67"/>
      <c r="AG528" s="67"/>
      <c r="AH528" s="67"/>
      <c r="AI528" s="67"/>
      <c r="AJ528" s="67"/>
      <c r="AK528" s="67"/>
      <c r="AL528" s="67"/>
      <c r="AM528" s="67"/>
      <c r="AN528" s="67"/>
    </row>
    <row r="529" spans="1:40" ht="54" customHeight="1" x14ac:dyDescent="0.2">
      <c r="A529" s="67"/>
      <c r="B529" s="67"/>
      <c r="C529" s="67"/>
      <c r="D529" s="67"/>
      <c r="E529" s="67"/>
      <c r="F529" s="67"/>
      <c r="G529" s="67"/>
      <c r="H529" s="67"/>
      <c r="I529" s="67"/>
      <c r="J529" s="67"/>
      <c r="K529" s="67"/>
      <c r="L529" s="67"/>
      <c r="M529" s="67"/>
      <c r="N529" s="67"/>
      <c r="O529" s="67"/>
      <c r="P529" s="67"/>
      <c r="Q529" s="67"/>
      <c r="R529" s="67"/>
      <c r="S529" s="67"/>
      <c r="T529" s="67"/>
      <c r="U529" s="67"/>
      <c r="V529" s="67"/>
      <c r="W529" s="67"/>
      <c r="X529" s="67"/>
      <c r="Y529" s="67"/>
      <c r="Z529" s="67"/>
      <c r="AA529" s="67"/>
      <c r="AB529" s="67"/>
      <c r="AC529" s="67"/>
      <c r="AD529" s="67"/>
      <c r="AE529" s="67"/>
      <c r="AF529" s="67"/>
      <c r="AG529" s="67"/>
      <c r="AH529" s="67"/>
      <c r="AI529" s="67"/>
      <c r="AJ529" s="67"/>
      <c r="AK529" s="67"/>
      <c r="AL529" s="67"/>
      <c r="AM529" s="67"/>
      <c r="AN529" s="67"/>
    </row>
    <row r="530" spans="1:40" ht="54" customHeight="1" x14ac:dyDescent="0.2">
      <c r="A530" s="67"/>
      <c r="B530" s="67"/>
      <c r="C530" s="67"/>
      <c r="D530" s="67"/>
      <c r="E530" s="67"/>
      <c r="F530" s="67"/>
      <c r="G530" s="67"/>
      <c r="H530" s="67"/>
      <c r="I530" s="67"/>
      <c r="J530" s="67"/>
      <c r="K530" s="67"/>
      <c r="L530" s="67"/>
      <c r="M530" s="67"/>
      <c r="N530" s="67"/>
      <c r="O530" s="67"/>
      <c r="P530" s="67"/>
      <c r="Q530" s="67"/>
      <c r="R530" s="67"/>
      <c r="S530" s="67"/>
      <c r="T530" s="67"/>
      <c r="U530" s="67"/>
      <c r="V530" s="67"/>
      <c r="W530" s="67"/>
      <c r="X530" s="67"/>
      <c r="Y530" s="67"/>
      <c r="Z530" s="67"/>
      <c r="AA530" s="67"/>
      <c r="AB530" s="67"/>
      <c r="AC530" s="67"/>
      <c r="AD530" s="67"/>
      <c r="AE530" s="67"/>
      <c r="AF530" s="67"/>
      <c r="AG530" s="67"/>
      <c r="AH530" s="67"/>
      <c r="AI530" s="67"/>
      <c r="AJ530" s="67"/>
      <c r="AK530" s="67"/>
      <c r="AL530" s="67"/>
      <c r="AM530" s="67"/>
      <c r="AN530" s="67"/>
    </row>
    <row r="531" spans="1:40" ht="54" customHeight="1" x14ac:dyDescent="0.2">
      <c r="A531" s="67"/>
      <c r="B531" s="67"/>
      <c r="C531" s="67"/>
      <c r="D531" s="67"/>
      <c r="E531" s="67"/>
      <c r="F531" s="67"/>
      <c r="G531" s="67"/>
      <c r="H531" s="67"/>
      <c r="I531" s="67"/>
      <c r="J531" s="67"/>
      <c r="K531" s="67"/>
      <c r="L531" s="67"/>
      <c r="M531" s="67"/>
      <c r="N531" s="67"/>
      <c r="O531" s="67"/>
      <c r="P531" s="67"/>
      <c r="Q531" s="67"/>
      <c r="R531" s="67"/>
      <c r="S531" s="67"/>
      <c r="T531" s="67"/>
      <c r="U531" s="67"/>
      <c r="V531" s="67"/>
      <c r="W531" s="67"/>
      <c r="X531" s="67"/>
      <c r="Y531" s="67"/>
      <c r="Z531" s="67"/>
      <c r="AA531" s="67"/>
      <c r="AB531" s="67"/>
      <c r="AC531" s="67"/>
      <c r="AD531" s="67"/>
      <c r="AE531" s="67"/>
      <c r="AF531" s="67"/>
      <c r="AG531" s="67"/>
      <c r="AH531" s="67"/>
      <c r="AI531" s="67"/>
      <c r="AJ531" s="67"/>
      <c r="AK531" s="67"/>
      <c r="AL531" s="67"/>
      <c r="AM531" s="67"/>
      <c r="AN531" s="67"/>
    </row>
    <row r="532" spans="1:40" ht="54" customHeight="1" x14ac:dyDescent="0.2">
      <c r="A532" s="67"/>
      <c r="B532" s="67"/>
      <c r="C532" s="67"/>
      <c r="D532" s="67"/>
      <c r="E532" s="67"/>
      <c r="F532" s="67"/>
      <c r="G532" s="67"/>
      <c r="H532" s="67"/>
      <c r="I532" s="67"/>
      <c r="J532" s="67"/>
      <c r="K532" s="67"/>
      <c r="L532" s="67"/>
      <c r="M532" s="67"/>
      <c r="N532" s="67"/>
      <c r="O532" s="67"/>
      <c r="P532" s="67"/>
      <c r="Q532" s="67"/>
      <c r="R532" s="67"/>
      <c r="S532" s="67"/>
      <c r="T532" s="67"/>
      <c r="U532" s="67"/>
      <c r="V532" s="67"/>
      <c r="W532" s="67"/>
      <c r="X532" s="67"/>
      <c r="Y532" s="67"/>
      <c r="Z532" s="67"/>
      <c r="AA532" s="67"/>
      <c r="AB532" s="67"/>
      <c r="AC532" s="67"/>
      <c r="AD532" s="67"/>
      <c r="AE532" s="67"/>
      <c r="AF532" s="67"/>
      <c r="AG532" s="67"/>
      <c r="AH532" s="67"/>
      <c r="AI532" s="67"/>
      <c r="AJ532" s="67"/>
      <c r="AK532" s="67"/>
      <c r="AL532" s="67"/>
      <c r="AM532" s="67"/>
      <c r="AN532" s="67"/>
    </row>
    <row r="533" spans="1:40" ht="54" customHeight="1" x14ac:dyDescent="0.2">
      <c r="A533" s="67"/>
      <c r="B533" s="67"/>
      <c r="C533" s="67"/>
      <c r="D533" s="67"/>
      <c r="E533" s="67"/>
      <c r="F533" s="67"/>
      <c r="G533" s="67"/>
      <c r="H533" s="67"/>
      <c r="I533" s="67"/>
      <c r="J533" s="67"/>
      <c r="K533" s="67"/>
      <c r="L533" s="67"/>
      <c r="M533" s="67"/>
      <c r="N533" s="67"/>
      <c r="O533" s="67"/>
      <c r="P533" s="67"/>
      <c r="Q533" s="67"/>
      <c r="R533" s="67"/>
      <c r="S533" s="67"/>
      <c r="T533" s="67"/>
      <c r="U533" s="67"/>
      <c r="V533" s="67"/>
      <c r="W533" s="67"/>
      <c r="X533" s="67"/>
      <c r="Y533" s="67"/>
      <c r="Z533" s="67"/>
      <c r="AA533" s="67"/>
      <c r="AB533" s="67"/>
      <c r="AC533" s="67"/>
      <c r="AD533" s="67"/>
      <c r="AE533" s="67"/>
      <c r="AF533" s="67"/>
      <c r="AG533" s="67"/>
      <c r="AH533" s="67"/>
      <c r="AI533" s="67"/>
      <c r="AJ533" s="67"/>
      <c r="AK533" s="67"/>
      <c r="AL533" s="67"/>
      <c r="AM533" s="67"/>
      <c r="AN533" s="67"/>
    </row>
    <row r="534" spans="1:40" ht="54" customHeight="1" x14ac:dyDescent="0.2">
      <c r="A534" s="67"/>
      <c r="B534" s="67"/>
      <c r="C534" s="67"/>
      <c r="D534" s="67"/>
      <c r="E534" s="67"/>
      <c r="F534" s="67"/>
      <c r="G534" s="67"/>
      <c r="H534" s="67"/>
      <c r="I534" s="67"/>
      <c r="J534" s="67"/>
      <c r="K534" s="67"/>
      <c r="L534" s="67"/>
      <c r="M534" s="67"/>
      <c r="N534" s="67"/>
      <c r="O534" s="67"/>
      <c r="P534" s="67"/>
      <c r="Q534" s="67"/>
      <c r="R534" s="67"/>
      <c r="S534" s="67"/>
      <c r="T534" s="67"/>
      <c r="U534" s="67"/>
      <c r="V534" s="67"/>
      <c r="W534" s="67"/>
      <c r="X534" s="67"/>
      <c r="Y534" s="67"/>
      <c r="Z534" s="67"/>
      <c r="AA534" s="67"/>
      <c r="AB534" s="67"/>
      <c r="AC534" s="67"/>
      <c r="AD534" s="67"/>
      <c r="AE534" s="67"/>
      <c r="AF534" s="67"/>
      <c r="AG534" s="67"/>
      <c r="AH534" s="67"/>
      <c r="AI534" s="67"/>
      <c r="AJ534" s="67"/>
      <c r="AK534" s="67"/>
      <c r="AL534" s="67"/>
      <c r="AM534" s="67"/>
      <c r="AN534" s="67"/>
    </row>
    <row r="535" spans="1:40" ht="54" customHeight="1" x14ac:dyDescent="0.2">
      <c r="A535" s="67"/>
      <c r="B535" s="67"/>
      <c r="C535" s="67"/>
      <c r="D535" s="67"/>
      <c r="E535" s="67"/>
      <c r="F535" s="67"/>
      <c r="G535" s="67"/>
      <c r="H535" s="67"/>
      <c r="I535" s="67"/>
      <c r="J535" s="67"/>
      <c r="K535" s="67"/>
      <c r="L535" s="67"/>
      <c r="M535" s="67"/>
      <c r="N535" s="67"/>
      <c r="O535" s="67"/>
      <c r="P535" s="67"/>
      <c r="Q535" s="67"/>
      <c r="R535" s="67"/>
      <c r="S535" s="67"/>
      <c r="T535" s="67"/>
      <c r="U535" s="67"/>
      <c r="V535" s="67"/>
      <c r="W535" s="67"/>
      <c r="X535" s="67"/>
      <c r="Y535" s="67"/>
      <c r="Z535" s="67"/>
      <c r="AA535" s="67"/>
      <c r="AB535" s="67"/>
      <c r="AC535" s="67"/>
      <c r="AD535" s="67"/>
      <c r="AE535" s="67"/>
      <c r="AF535" s="67"/>
      <c r="AG535" s="67"/>
      <c r="AH535" s="67"/>
      <c r="AI535" s="67"/>
      <c r="AJ535" s="67"/>
      <c r="AK535" s="67"/>
      <c r="AL535" s="67"/>
      <c r="AM535" s="67"/>
      <c r="AN535" s="67"/>
    </row>
    <row r="536" spans="1:40" ht="54" customHeight="1" x14ac:dyDescent="0.2">
      <c r="A536" s="67"/>
      <c r="B536" s="67"/>
      <c r="C536" s="67"/>
      <c r="D536" s="67"/>
      <c r="E536" s="67"/>
      <c r="F536" s="67"/>
      <c r="G536" s="67"/>
      <c r="H536" s="67"/>
      <c r="I536" s="67"/>
      <c r="J536" s="67"/>
      <c r="K536" s="67"/>
      <c r="L536" s="67"/>
      <c r="M536" s="67"/>
      <c r="N536" s="67"/>
      <c r="O536" s="67"/>
      <c r="P536" s="67"/>
      <c r="Q536" s="67"/>
      <c r="R536" s="67"/>
      <c r="S536" s="67"/>
      <c r="T536" s="67"/>
      <c r="U536" s="67"/>
      <c r="V536" s="67"/>
      <c r="W536" s="67"/>
      <c r="X536" s="67"/>
      <c r="Y536" s="67"/>
      <c r="Z536" s="67"/>
      <c r="AA536" s="67"/>
      <c r="AB536" s="67"/>
      <c r="AC536" s="67"/>
      <c r="AD536" s="67"/>
      <c r="AE536" s="67"/>
      <c r="AF536" s="67"/>
      <c r="AG536" s="67"/>
      <c r="AH536" s="67"/>
      <c r="AI536" s="67"/>
      <c r="AJ536" s="67"/>
      <c r="AK536" s="67"/>
      <c r="AL536" s="67"/>
      <c r="AM536" s="67"/>
      <c r="AN536" s="67"/>
    </row>
    <row r="537" spans="1:40" ht="54" customHeight="1" x14ac:dyDescent="0.2">
      <c r="A537" s="67"/>
      <c r="B537" s="67"/>
      <c r="C537" s="67"/>
      <c r="D537" s="67"/>
      <c r="E537" s="67"/>
      <c r="F537" s="67"/>
      <c r="G537" s="67"/>
      <c r="H537" s="67"/>
      <c r="I537" s="67"/>
      <c r="J537" s="67"/>
      <c r="K537" s="67"/>
      <c r="L537" s="67"/>
      <c r="M537" s="67"/>
      <c r="N537" s="67"/>
      <c r="O537" s="67"/>
      <c r="P537" s="67"/>
      <c r="Q537" s="67"/>
      <c r="R537" s="67"/>
      <c r="S537" s="67"/>
      <c r="T537" s="67"/>
      <c r="U537" s="67"/>
      <c r="V537" s="67"/>
      <c r="W537" s="67"/>
      <c r="X537" s="67"/>
      <c r="Y537" s="67"/>
      <c r="Z537" s="67"/>
      <c r="AA537" s="67"/>
      <c r="AB537" s="67"/>
      <c r="AC537" s="67"/>
      <c r="AD537" s="67"/>
      <c r="AE537" s="67"/>
      <c r="AF537" s="67"/>
      <c r="AG537" s="67"/>
      <c r="AH537" s="67"/>
      <c r="AI537" s="67"/>
      <c r="AJ537" s="67"/>
      <c r="AK537" s="67"/>
      <c r="AL537" s="67"/>
      <c r="AM537" s="67"/>
      <c r="AN537" s="67"/>
    </row>
    <row r="538" spans="1:40" ht="54" customHeight="1" x14ac:dyDescent="0.2">
      <c r="A538" s="67"/>
      <c r="B538" s="67"/>
      <c r="C538" s="67"/>
      <c r="D538" s="67"/>
      <c r="E538" s="67"/>
      <c r="F538" s="67"/>
      <c r="G538" s="67"/>
      <c r="H538" s="67"/>
      <c r="I538" s="67"/>
      <c r="J538" s="67"/>
      <c r="K538" s="67"/>
      <c r="L538" s="67"/>
      <c r="M538" s="67"/>
      <c r="N538" s="67"/>
      <c r="O538" s="67"/>
      <c r="P538" s="67"/>
      <c r="Q538" s="67"/>
      <c r="R538" s="67"/>
      <c r="S538" s="67"/>
      <c r="T538" s="67"/>
      <c r="U538" s="67"/>
      <c r="V538" s="67"/>
      <c r="W538" s="67"/>
      <c r="X538" s="67"/>
      <c r="Y538" s="67"/>
      <c r="Z538" s="67"/>
      <c r="AA538" s="67"/>
      <c r="AB538" s="67"/>
      <c r="AC538" s="67"/>
      <c r="AD538" s="67"/>
      <c r="AE538" s="67"/>
      <c r="AF538" s="67"/>
      <c r="AG538" s="67"/>
      <c r="AH538" s="67"/>
      <c r="AI538" s="67"/>
      <c r="AJ538" s="67"/>
      <c r="AK538" s="67"/>
      <c r="AL538" s="67"/>
      <c r="AM538" s="67"/>
      <c r="AN538" s="67"/>
    </row>
    <row r="539" spans="1:40" ht="54" customHeight="1" x14ac:dyDescent="0.2">
      <c r="A539" s="67"/>
      <c r="B539" s="67"/>
      <c r="C539" s="67"/>
      <c r="D539" s="67"/>
      <c r="E539" s="67"/>
      <c r="F539" s="67"/>
      <c r="G539" s="67"/>
      <c r="H539" s="67"/>
      <c r="I539" s="67"/>
      <c r="J539" s="67"/>
      <c r="K539" s="67"/>
      <c r="L539" s="67"/>
      <c r="M539" s="67"/>
      <c r="N539" s="67"/>
      <c r="O539" s="67"/>
      <c r="P539" s="67"/>
      <c r="Q539" s="67"/>
      <c r="R539" s="67"/>
      <c r="S539" s="67"/>
      <c r="T539" s="67"/>
      <c r="U539" s="67"/>
      <c r="V539" s="67"/>
      <c r="W539" s="67"/>
      <c r="X539" s="67"/>
      <c r="Y539" s="67"/>
      <c r="Z539" s="67"/>
      <c r="AA539" s="67"/>
      <c r="AB539" s="67"/>
      <c r="AC539" s="67"/>
      <c r="AD539" s="67"/>
      <c r="AE539" s="67"/>
      <c r="AF539" s="67"/>
      <c r="AG539" s="67"/>
      <c r="AH539" s="67"/>
      <c r="AI539" s="67"/>
      <c r="AJ539" s="67"/>
      <c r="AK539" s="67"/>
      <c r="AL539" s="67"/>
      <c r="AM539" s="67"/>
      <c r="AN539" s="67"/>
    </row>
    <row r="540" spans="1:40" ht="54" customHeight="1" x14ac:dyDescent="0.2">
      <c r="A540" s="67"/>
      <c r="B540" s="67"/>
      <c r="C540" s="67"/>
      <c r="D540" s="67"/>
      <c r="E540" s="67"/>
      <c r="F540" s="67"/>
      <c r="G540" s="67"/>
      <c r="H540" s="67"/>
      <c r="I540" s="67"/>
      <c r="J540" s="67"/>
      <c r="K540" s="67"/>
      <c r="L540" s="67"/>
      <c r="M540" s="67"/>
      <c r="N540" s="67"/>
      <c r="O540" s="67"/>
      <c r="P540" s="67"/>
      <c r="Q540" s="67"/>
      <c r="R540" s="67"/>
      <c r="S540" s="67"/>
      <c r="T540" s="67"/>
      <c r="U540" s="67"/>
      <c r="V540" s="67"/>
      <c r="W540" s="67"/>
      <c r="X540" s="67"/>
      <c r="Y540" s="67"/>
      <c r="Z540" s="67"/>
      <c r="AA540" s="67"/>
      <c r="AB540" s="67"/>
      <c r="AC540" s="67"/>
      <c r="AD540" s="67"/>
      <c r="AE540" s="67"/>
      <c r="AF540" s="67"/>
      <c r="AG540" s="67"/>
      <c r="AH540" s="67"/>
      <c r="AI540" s="67"/>
      <c r="AJ540" s="67"/>
      <c r="AK540" s="67"/>
      <c r="AL540" s="67"/>
      <c r="AM540" s="67"/>
      <c r="AN540" s="67"/>
    </row>
    <row r="541" spans="1:40" ht="54" customHeight="1" x14ac:dyDescent="0.2">
      <c r="A541" s="67"/>
      <c r="B541" s="67"/>
      <c r="C541" s="67"/>
      <c r="D541" s="67"/>
      <c r="E541" s="67"/>
      <c r="F541" s="67"/>
      <c r="G541" s="67"/>
      <c r="H541" s="67"/>
      <c r="I541" s="67"/>
      <c r="J541" s="67"/>
      <c r="K541" s="67"/>
      <c r="L541" s="67"/>
      <c r="M541" s="67"/>
      <c r="N541" s="67"/>
      <c r="O541" s="67"/>
      <c r="P541" s="67"/>
      <c r="Q541" s="67"/>
      <c r="R541" s="67"/>
      <c r="S541" s="67"/>
      <c r="T541" s="67"/>
      <c r="U541" s="67"/>
      <c r="V541" s="67"/>
      <c r="W541" s="67"/>
      <c r="X541" s="67"/>
      <c r="Y541" s="67"/>
      <c r="Z541" s="67"/>
      <c r="AA541" s="67"/>
      <c r="AB541" s="67"/>
      <c r="AC541" s="67"/>
      <c r="AD541" s="67"/>
      <c r="AE541" s="67"/>
      <c r="AF541" s="67"/>
      <c r="AG541" s="67"/>
      <c r="AH541" s="67"/>
      <c r="AI541" s="67"/>
      <c r="AJ541" s="67"/>
      <c r="AK541" s="67"/>
      <c r="AL541" s="67"/>
      <c r="AM541" s="67"/>
      <c r="AN541" s="67"/>
    </row>
    <row r="542" spans="1:40" ht="54" customHeight="1" x14ac:dyDescent="0.2">
      <c r="A542" s="67"/>
      <c r="B542" s="67"/>
      <c r="C542" s="67"/>
      <c r="D542" s="67"/>
      <c r="E542" s="67"/>
      <c r="F542" s="67"/>
      <c r="G542" s="67"/>
      <c r="H542" s="67"/>
      <c r="I542" s="67"/>
      <c r="J542" s="67"/>
      <c r="K542" s="67"/>
      <c r="L542" s="67"/>
      <c r="M542" s="67"/>
      <c r="N542" s="67"/>
      <c r="O542" s="67"/>
      <c r="P542" s="67"/>
      <c r="Q542" s="67"/>
      <c r="R542" s="67"/>
      <c r="S542" s="67"/>
      <c r="T542" s="67"/>
      <c r="U542" s="67"/>
      <c r="V542" s="67"/>
      <c r="W542" s="67"/>
      <c r="X542" s="67"/>
      <c r="Y542" s="67"/>
      <c r="Z542" s="67"/>
      <c r="AA542" s="67"/>
      <c r="AB542" s="67"/>
      <c r="AC542" s="67"/>
      <c r="AD542" s="67"/>
      <c r="AE542" s="67"/>
      <c r="AF542" s="67"/>
      <c r="AG542" s="67"/>
      <c r="AH542" s="67"/>
      <c r="AI542" s="67"/>
      <c r="AJ542" s="67"/>
      <c r="AK542" s="67"/>
      <c r="AL542" s="67"/>
      <c r="AM542" s="67"/>
      <c r="AN542" s="67"/>
    </row>
    <row r="543" spans="1:40" ht="54" customHeight="1" x14ac:dyDescent="0.2">
      <c r="A543" s="67"/>
      <c r="B543" s="67"/>
      <c r="C543" s="67"/>
      <c r="D543" s="67"/>
      <c r="E543" s="67"/>
      <c r="F543" s="67"/>
      <c r="G543" s="67"/>
      <c r="H543" s="67"/>
      <c r="I543" s="67"/>
      <c r="J543" s="67"/>
      <c r="K543" s="67"/>
      <c r="L543" s="67"/>
      <c r="M543" s="67"/>
      <c r="N543" s="67"/>
      <c r="O543" s="67"/>
      <c r="P543" s="67"/>
      <c r="Q543" s="67"/>
      <c r="R543" s="67"/>
      <c r="S543" s="67"/>
      <c r="T543" s="67"/>
      <c r="U543" s="67"/>
      <c r="V543" s="67"/>
      <c r="W543" s="67"/>
      <c r="X543" s="67"/>
      <c r="Y543" s="67"/>
      <c r="Z543" s="67"/>
      <c r="AA543" s="67"/>
      <c r="AB543" s="67"/>
      <c r="AC543" s="67"/>
      <c r="AD543" s="67"/>
      <c r="AE543" s="67"/>
      <c r="AF543" s="67"/>
      <c r="AG543" s="67"/>
      <c r="AH543" s="67"/>
      <c r="AI543" s="67"/>
      <c r="AJ543" s="67"/>
      <c r="AK543" s="67"/>
      <c r="AL543" s="67"/>
      <c r="AM543" s="67"/>
      <c r="AN543" s="67"/>
    </row>
    <row r="544" spans="1:40" ht="54" customHeight="1" x14ac:dyDescent="0.2">
      <c r="A544" s="67"/>
      <c r="B544" s="67"/>
      <c r="C544" s="67"/>
      <c r="D544" s="67"/>
      <c r="E544" s="67"/>
      <c r="F544" s="67"/>
      <c r="G544" s="67"/>
      <c r="H544" s="67"/>
      <c r="I544" s="67"/>
      <c r="J544" s="67"/>
      <c r="K544" s="67"/>
      <c r="L544" s="67"/>
      <c r="M544" s="67"/>
      <c r="N544" s="67"/>
      <c r="O544" s="67"/>
      <c r="P544" s="67"/>
      <c r="Q544" s="67"/>
      <c r="R544" s="67"/>
      <c r="S544" s="67"/>
      <c r="T544" s="67"/>
      <c r="U544" s="67"/>
      <c r="V544" s="67"/>
      <c r="W544" s="67"/>
      <c r="X544" s="67"/>
      <c r="Y544" s="67"/>
      <c r="Z544" s="67"/>
      <c r="AA544" s="67"/>
      <c r="AB544" s="67"/>
      <c r="AC544" s="67"/>
      <c r="AD544" s="67"/>
      <c r="AE544" s="67"/>
      <c r="AF544" s="67"/>
      <c r="AG544" s="67"/>
      <c r="AH544" s="67"/>
      <c r="AI544" s="67"/>
      <c r="AJ544" s="67"/>
      <c r="AK544" s="67"/>
      <c r="AL544" s="67"/>
      <c r="AM544" s="67"/>
      <c r="AN544" s="67"/>
    </row>
    <row r="545" spans="1:40" ht="54" customHeight="1" x14ac:dyDescent="0.2">
      <c r="A545" s="67"/>
      <c r="B545" s="67"/>
      <c r="C545" s="67"/>
      <c r="D545" s="67"/>
      <c r="E545" s="67"/>
      <c r="F545" s="67"/>
      <c r="G545" s="67"/>
      <c r="H545" s="67"/>
      <c r="I545" s="67"/>
      <c r="J545" s="67"/>
      <c r="K545" s="67"/>
      <c r="L545" s="67"/>
      <c r="M545" s="67"/>
      <c r="N545" s="67"/>
      <c r="O545" s="67"/>
      <c r="P545" s="67"/>
      <c r="Q545" s="67"/>
      <c r="R545" s="67"/>
      <c r="S545" s="67"/>
      <c r="T545" s="67"/>
      <c r="U545" s="67"/>
      <c r="V545" s="67"/>
      <c r="W545" s="67"/>
      <c r="X545" s="67"/>
      <c r="Y545" s="67"/>
      <c r="Z545" s="67"/>
      <c r="AA545" s="67"/>
      <c r="AB545" s="67"/>
      <c r="AC545" s="67"/>
      <c r="AD545" s="67"/>
      <c r="AE545" s="67"/>
      <c r="AF545" s="67"/>
      <c r="AG545" s="67"/>
      <c r="AH545" s="67"/>
      <c r="AI545" s="67"/>
      <c r="AJ545" s="67"/>
      <c r="AK545" s="67"/>
      <c r="AL545" s="67"/>
      <c r="AM545" s="67"/>
      <c r="AN545" s="67"/>
    </row>
    <row r="546" spans="1:40" ht="54" customHeight="1" x14ac:dyDescent="0.2">
      <c r="A546" s="67"/>
      <c r="B546" s="67"/>
      <c r="C546" s="67"/>
      <c r="D546" s="67"/>
      <c r="E546" s="67"/>
      <c r="F546" s="67"/>
      <c r="G546" s="67"/>
      <c r="H546" s="67"/>
      <c r="I546" s="67"/>
      <c r="J546" s="67"/>
      <c r="K546" s="67"/>
      <c r="L546" s="67"/>
      <c r="M546" s="67"/>
      <c r="N546" s="67"/>
      <c r="O546" s="67"/>
      <c r="P546" s="67"/>
      <c r="Q546" s="67"/>
      <c r="R546" s="67"/>
      <c r="S546" s="67"/>
      <c r="T546" s="67"/>
      <c r="U546" s="67"/>
      <c r="V546" s="67"/>
      <c r="W546" s="67"/>
      <c r="X546" s="67"/>
      <c r="Y546" s="67"/>
      <c r="Z546" s="67"/>
      <c r="AA546" s="67"/>
      <c r="AB546" s="67"/>
      <c r="AC546" s="67"/>
      <c r="AD546" s="67"/>
      <c r="AE546" s="67"/>
      <c r="AF546" s="67"/>
      <c r="AG546" s="67"/>
      <c r="AH546" s="67"/>
      <c r="AI546" s="67"/>
      <c r="AJ546" s="67"/>
      <c r="AK546" s="67"/>
      <c r="AL546" s="67"/>
      <c r="AM546" s="67"/>
      <c r="AN546" s="67"/>
    </row>
    <row r="547" spans="1:40" ht="54" customHeight="1" x14ac:dyDescent="0.2">
      <c r="A547" s="67"/>
      <c r="B547" s="67"/>
      <c r="C547" s="67"/>
      <c r="D547" s="67"/>
      <c r="E547" s="67"/>
      <c r="F547" s="67"/>
      <c r="G547" s="67"/>
      <c r="H547" s="67"/>
      <c r="I547" s="67"/>
      <c r="J547" s="67"/>
      <c r="K547" s="67"/>
      <c r="L547" s="67"/>
      <c r="M547" s="67"/>
      <c r="N547" s="67"/>
      <c r="O547" s="67"/>
      <c r="P547" s="67"/>
      <c r="Q547" s="67"/>
      <c r="R547" s="67"/>
      <c r="S547" s="67"/>
      <c r="T547" s="67"/>
      <c r="U547" s="67"/>
      <c r="V547" s="67"/>
      <c r="W547" s="67"/>
      <c r="X547" s="67"/>
      <c r="Y547" s="67"/>
      <c r="Z547" s="67"/>
      <c r="AA547" s="67"/>
      <c r="AB547" s="67"/>
      <c r="AC547" s="67"/>
      <c r="AD547" s="67"/>
      <c r="AE547" s="67"/>
      <c r="AF547" s="67"/>
      <c r="AG547" s="67"/>
      <c r="AH547" s="67"/>
      <c r="AI547" s="67"/>
      <c r="AJ547" s="67"/>
      <c r="AK547" s="67"/>
      <c r="AL547" s="67"/>
      <c r="AM547" s="67"/>
      <c r="AN547" s="67"/>
    </row>
    <row r="548" spans="1:40" ht="54" customHeight="1" x14ac:dyDescent="0.2">
      <c r="A548" s="67"/>
      <c r="B548" s="67"/>
      <c r="C548" s="67"/>
      <c r="D548" s="67"/>
      <c r="E548" s="67"/>
      <c r="F548" s="67"/>
      <c r="G548" s="67"/>
      <c r="H548" s="67"/>
      <c r="I548" s="67"/>
      <c r="J548" s="67"/>
      <c r="K548" s="67"/>
      <c r="L548" s="67"/>
      <c r="M548" s="67"/>
      <c r="N548" s="67"/>
      <c r="O548" s="67"/>
      <c r="P548" s="67"/>
      <c r="Q548" s="67"/>
      <c r="R548" s="67"/>
      <c r="S548" s="67"/>
      <c r="T548" s="67"/>
      <c r="U548" s="67"/>
      <c r="V548" s="67"/>
      <c r="W548" s="67"/>
      <c r="X548" s="67"/>
      <c r="Y548" s="67"/>
      <c r="Z548" s="67"/>
      <c r="AA548" s="67"/>
      <c r="AB548" s="67"/>
      <c r="AC548" s="67"/>
      <c r="AD548" s="67"/>
      <c r="AE548" s="67"/>
      <c r="AF548" s="67"/>
      <c r="AG548" s="67"/>
      <c r="AH548" s="67"/>
      <c r="AI548" s="67"/>
      <c r="AJ548" s="67"/>
      <c r="AK548" s="67"/>
      <c r="AL548" s="67"/>
      <c r="AM548" s="67"/>
      <c r="AN548" s="67"/>
    </row>
    <row r="549" spans="1:40" ht="54" customHeight="1" x14ac:dyDescent="0.2">
      <c r="A549" s="67"/>
      <c r="B549" s="67"/>
      <c r="C549" s="67"/>
      <c r="D549" s="67"/>
      <c r="E549" s="67"/>
      <c r="F549" s="67"/>
      <c r="G549" s="67"/>
      <c r="H549" s="67"/>
      <c r="I549" s="67"/>
      <c r="J549" s="67"/>
      <c r="K549" s="67"/>
      <c r="L549" s="67"/>
      <c r="M549" s="67"/>
      <c r="N549" s="67"/>
      <c r="O549" s="67"/>
      <c r="P549" s="67"/>
      <c r="Q549" s="67"/>
      <c r="R549" s="67"/>
      <c r="S549" s="67"/>
      <c r="T549" s="67"/>
      <c r="U549" s="67"/>
      <c r="V549" s="67"/>
      <c r="W549" s="67"/>
      <c r="X549" s="67"/>
      <c r="Y549" s="67"/>
      <c r="Z549" s="67"/>
      <c r="AA549" s="67"/>
      <c r="AB549" s="67"/>
      <c r="AC549" s="67"/>
      <c r="AD549" s="67"/>
      <c r="AE549" s="67"/>
      <c r="AF549" s="67"/>
      <c r="AG549" s="67"/>
      <c r="AH549" s="67"/>
      <c r="AI549" s="67"/>
      <c r="AJ549" s="67"/>
      <c r="AK549" s="67"/>
      <c r="AL549" s="67"/>
      <c r="AM549" s="67"/>
      <c r="AN549" s="67"/>
    </row>
    <row r="550" spans="1:40" ht="54" customHeight="1" x14ac:dyDescent="0.2">
      <c r="A550" s="67"/>
      <c r="B550" s="67"/>
      <c r="C550" s="67"/>
      <c r="D550" s="67"/>
      <c r="E550" s="67"/>
      <c r="F550" s="67"/>
      <c r="G550" s="67"/>
      <c r="H550" s="67"/>
      <c r="I550" s="67"/>
      <c r="J550" s="67"/>
      <c r="K550" s="67"/>
      <c r="L550" s="67"/>
      <c r="M550" s="67"/>
      <c r="N550" s="67"/>
      <c r="O550" s="67"/>
      <c r="P550" s="67"/>
      <c r="Q550" s="67"/>
      <c r="R550" s="67"/>
      <c r="S550" s="67"/>
      <c r="T550" s="67"/>
      <c r="U550" s="67"/>
      <c r="V550" s="67"/>
      <c r="W550" s="67"/>
      <c r="X550" s="67"/>
      <c r="Y550" s="67"/>
      <c r="Z550" s="67"/>
      <c r="AA550" s="67"/>
      <c r="AB550" s="67"/>
      <c r="AC550" s="67"/>
      <c r="AD550" s="67"/>
      <c r="AE550" s="67"/>
      <c r="AF550" s="67"/>
      <c r="AG550" s="67"/>
      <c r="AH550" s="67"/>
      <c r="AI550" s="67"/>
      <c r="AJ550" s="67"/>
      <c r="AK550" s="67"/>
      <c r="AL550" s="67"/>
      <c r="AM550" s="67"/>
      <c r="AN550" s="67"/>
    </row>
    <row r="551" spans="1:40" ht="54" customHeight="1" x14ac:dyDescent="0.2">
      <c r="A551" s="67"/>
      <c r="B551" s="67"/>
      <c r="C551" s="67"/>
      <c r="D551" s="67"/>
      <c r="E551" s="67"/>
      <c r="F551" s="67"/>
      <c r="G551" s="67"/>
      <c r="H551" s="67"/>
      <c r="I551" s="67"/>
      <c r="J551" s="67"/>
      <c r="K551" s="67"/>
      <c r="L551" s="67"/>
      <c r="M551" s="67"/>
      <c r="N551" s="67"/>
      <c r="O551" s="67"/>
      <c r="P551" s="67"/>
      <c r="Q551" s="67"/>
      <c r="R551" s="67"/>
      <c r="S551" s="67"/>
      <c r="T551" s="67"/>
      <c r="U551" s="67"/>
      <c r="V551" s="67"/>
      <c r="W551" s="67"/>
      <c r="X551" s="67"/>
      <c r="Y551" s="67"/>
      <c r="Z551" s="67"/>
      <c r="AA551" s="67"/>
      <c r="AB551" s="67"/>
      <c r="AC551" s="67"/>
      <c r="AD551" s="67"/>
      <c r="AE551" s="67"/>
      <c r="AF551" s="67"/>
      <c r="AG551" s="67"/>
      <c r="AH551" s="67"/>
      <c r="AI551" s="67"/>
      <c r="AJ551" s="67"/>
      <c r="AK551" s="67"/>
      <c r="AL551" s="67"/>
      <c r="AM551" s="67"/>
      <c r="AN551" s="67"/>
    </row>
    <row r="552" spans="1:40" ht="54" customHeight="1" x14ac:dyDescent="0.2">
      <c r="A552" s="67"/>
      <c r="B552" s="67"/>
      <c r="C552" s="67"/>
      <c r="D552" s="67"/>
      <c r="E552" s="67"/>
      <c r="F552" s="67"/>
      <c r="G552" s="67"/>
      <c r="H552" s="67"/>
      <c r="I552" s="67"/>
      <c r="J552" s="67"/>
      <c r="K552" s="67"/>
      <c r="L552" s="67"/>
      <c r="M552" s="67"/>
      <c r="N552" s="67"/>
      <c r="O552" s="67"/>
      <c r="P552" s="67"/>
      <c r="Q552" s="67"/>
      <c r="R552" s="67"/>
      <c r="S552" s="67"/>
      <c r="T552" s="67"/>
      <c r="U552" s="67"/>
      <c r="V552" s="67"/>
      <c r="W552" s="67"/>
      <c r="X552" s="67"/>
      <c r="Y552" s="67"/>
      <c r="Z552" s="67"/>
      <c r="AA552" s="67"/>
      <c r="AB552" s="67"/>
      <c r="AC552" s="67"/>
      <c r="AD552" s="67"/>
      <c r="AE552" s="67"/>
      <c r="AF552" s="67"/>
      <c r="AG552" s="67"/>
      <c r="AH552" s="67"/>
      <c r="AI552" s="67"/>
      <c r="AJ552" s="67"/>
      <c r="AK552" s="67"/>
      <c r="AL552" s="67"/>
      <c r="AM552" s="67"/>
      <c r="AN552" s="67"/>
    </row>
    <row r="553" spans="1:40" ht="54" customHeight="1" x14ac:dyDescent="0.2">
      <c r="A553" s="67"/>
      <c r="B553" s="67"/>
      <c r="C553" s="67"/>
      <c r="D553" s="67"/>
      <c r="E553" s="67"/>
      <c r="F553" s="67"/>
      <c r="G553" s="67"/>
      <c r="H553" s="67"/>
      <c r="I553" s="67"/>
      <c r="J553" s="67"/>
      <c r="K553" s="67"/>
      <c r="L553" s="67"/>
      <c r="M553" s="67"/>
      <c r="N553" s="67"/>
      <c r="O553" s="67"/>
      <c r="P553" s="67"/>
      <c r="Q553" s="67"/>
      <c r="R553" s="67"/>
      <c r="S553" s="67"/>
      <c r="T553" s="67"/>
      <c r="U553" s="67"/>
      <c r="V553" s="67"/>
      <c r="W553" s="67"/>
      <c r="X553" s="67"/>
      <c r="Y553" s="67"/>
      <c r="Z553" s="67"/>
      <c r="AA553" s="67"/>
      <c r="AB553" s="67"/>
      <c r="AC553" s="67"/>
      <c r="AD553" s="67"/>
      <c r="AE553" s="67"/>
      <c r="AF553" s="67"/>
      <c r="AG553" s="67"/>
      <c r="AH553" s="67"/>
      <c r="AI553" s="67"/>
      <c r="AJ553" s="67"/>
      <c r="AK553" s="67"/>
      <c r="AL553" s="67"/>
      <c r="AM553" s="67"/>
      <c r="AN553" s="67"/>
    </row>
    <row r="554" spans="1:40" ht="54" customHeight="1" x14ac:dyDescent="0.2">
      <c r="A554" s="67"/>
      <c r="B554" s="67"/>
      <c r="C554" s="67"/>
      <c r="D554" s="67"/>
      <c r="E554" s="67"/>
      <c r="F554" s="67"/>
      <c r="G554" s="67"/>
      <c r="H554" s="67"/>
      <c r="I554" s="67"/>
      <c r="J554" s="67"/>
      <c r="K554" s="67"/>
      <c r="L554" s="67"/>
      <c r="M554" s="67"/>
      <c r="N554" s="67"/>
      <c r="O554" s="67"/>
      <c r="P554" s="67"/>
      <c r="Q554" s="67"/>
      <c r="R554" s="67"/>
      <c r="S554" s="67"/>
      <c r="T554" s="67"/>
      <c r="U554" s="67"/>
      <c r="V554" s="67"/>
      <c r="W554" s="67"/>
      <c r="X554" s="67"/>
      <c r="Y554" s="67"/>
      <c r="Z554" s="67"/>
      <c r="AA554" s="67"/>
      <c r="AB554" s="67"/>
      <c r="AC554" s="67"/>
      <c r="AD554" s="67"/>
      <c r="AE554" s="67"/>
      <c r="AF554" s="67"/>
      <c r="AG554" s="67"/>
      <c r="AH554" s="67"/>
      <c r="AI554" s="67"/>
      <c r="AJ554" s="67"/>
      <c r="AK554" s="67"/>
      <c r="AL554" s="67"/>
      <c r="AM554" s="67"/>
      <c r="AN554" s="67"/>
    </row>
    <row r="555" spans="1:40" ht="54" customHeight="1" x14ac:dyDescent="0.2">
      <c r="A555" s="67"/>
      <c r="B555" s="67"/>
      <c r="C555" s="67"/>
      <c r="D555" s="67"/>
      <c r="E555" s="67"/>
      <c r="F555" s="67"/>
      <c r="G555" s="67"/>
      <c r="H555" s="67"/>
      <c r="I555" s="67"/>
      <c r="J555" s="67"/>
      <c r="K555" s="67"/>
      <c r="L555" s="67"/>
      <c r="M555" s="67"/>
      <c r="N555" s="67"/>
      <c r="O555" s="67"/>
      <c r="P555" s="67"/>
      <c r="Q555" s="67"/>
      <c r="R555" s="67"/>
      <c r="S555" s="67"/>
      <c r="T555" s="67"/>
      <c r="U555" s="67"/>
      <c r="V555" s="67"/>
      <c r="W555" s="67"/>
      <c r="X555" s="67"/>
      <c r="Y555" s="67"/>
      <c r="Z555" s="67"/>
      <c r="AA555" s="67"/>
      <c r="AB555" s="67"/>
      <c r="AC555" s="67"/>
      <c r="AD555" s="67"/>
      <c r="AE555" s="67"/>
      <c r="AF555" s="67"/>
      <c r="AG555" s="67"/>
      <c r="AH555" s="67"/>
      <c r="AI555" s="67"/>
      <c r="AJ555" s="67"/>
      <c r="AK555" s="67"/>
      <c r="AL555" s="67"/>
      <c r="AM555" s="67"/>
      <c r="AN555" s="67"/>
    </row>
    <row r="556" spans="1:40" ht="54" customHeight="1" x14ac:dyDescent="0.2">
      <c r="A556" s="67"/>
      <c r="B556" s="67"/>
      <c r="C556" s="67"/>
      <c r="D556" s="67"/>
      <c r="E556" s="67"/>
      <c r="F556" s="67"/>
      <c r="G556" s="67"/>
      <c r="H556" s="67"/>
      <c r="I556" s="67"/>
      <c r="J556" s="67"/>
      <c r="K556" s="67"/>
      <c r="L556" s="67"/>
      <c r="M556" s="67"/>
      <c r="N556" s="67"/>
      <c r="O556" s="67"/>
      <c r="P556" s="67"/>
      <c r="Q556" s="67"/>
      <c r="R556" s="67"/>
      <c r="S556" s="67"/>
      <c r="T556" s="67"/>
      <c r="U556" s="67"/>
      <c r="V556" s="67"/>
      <c r="W556" s="67"/>
      <c r="X556" s="67"/>
      <c r="Y556" s="67"/>
      <c r="Z556" s="67"/>
      <c r="AA556" s="67"/>
      <c r="AB556" s="67"/>
      <c r="AC556" s="67"/>
      <c r="AD556" s="67"/>
      <c r="AE556" s="67"/>
      <c r="AF556" s="67"/>
      <c r="AG556" s="67"/>
      <c r="AH556" s="67"/>
      <c r="AI556" s="67"/>
      <c r="AJ556" s="67"/>
      <c r="AK556" s="67"/>
      <c r="AL556" s="67"/>
      <c r="AM556" s="67"/>
      <c r="AN556" s="67"/>
    </row>
    <row r="557" spans="1:40" ht="54" customHeight="1" x14ac:dyDescent="0.2">
      <c r="A557" s="67"/>
      <c r="B557" s="67"/>
      <c r="C557" s="67"/>
      <c r="D557" s="67"/>
      <c r="E557" s="67"/>
      <c r="F557" s="67"/>
      <c r="G557" s="67"/>
      <c r="H557" s="67"/>
      <c r="I557" s="67"/>
      <c r="J557" s="67"/>
      <c r="K557" s="67"/>
      <c r="L557" s="67"/>
      <c r="M557" s="67"/>
      <c r="N557" s="67"/>
      <c r="O557" s="67"/>
      <c r="P557" s="67"/>
      <c r="Q557" s="67"/>
      <c r="R557" s="67"/>
      <c r="S557" s="67"/>
      <c r="T557" s="67"/>
      <c r="U557" s="67"/>
      <c r="V557" s="67"/>
      <c r="W557" s="67"/>
      <c r="X557" s="67"/>
      <c r="Y557" s="67"/>
      <c r="Z557" s="67"/>
      <c r="AA557" s="67"/>
      <c r="AB557" s="67"/>
      <c r="AC557" s="67"/>
      <c r="AD557" s="67"/>
      <c r="AE557" s="67"/>
      <c r="AF557" s="67"/>
      <c r="AG557" s="67"/>
      <c r="AH557" s="67"/>
      <c r="AI557" s="67"/>
      <c r="AJ557" s="67"/>
      <c r="AK557" s="67"/>
      <c r="AL557" s="67"/>
      <c r="AM557" s="67"/>
      <c r="AN557" s="67"/>
    </row>
    <row r="558" spans="1:40" ht="54" customHeight="1" x14ac:dyDescent="0.2">
      <c r="A558" s="67"/>
      <c r="B558" s="67"/>
      <c r="C558" s="67"/>
      <c r="D558" s="67"/>
      <c r="E558" s="67"/>
      <c r="F558" s="67"/>
      <c r="G558" s="67"/>
      <c r="H558" s="67"/>
      <c r="I558" s="67"/>
      <c r="J558" s="67"/>
      <c r="K558" s="67"/>
      <c r="L558" s="67"/>
      <c r="M558" s="67"/>
      <c r="N558" s="67"/>
      <c r="O558" s="67"/>
      <c r="P558" s="67"/>
      <c r="Q558" s="67"/>
      <c r="R558" s="67"/>
      <c r="S558" s="67"/>
      <c r="T558" s="67"/>
      <c r="U558" s="67"/>
      <c r="V558" s="67"/>
      <c r="W558" s="67"/>
      <c r="X558" s="67"/>
      <c r="Y558" s="67"/>
      <c r="Z558" s="67"/>
      <c r="AA558" s="67"/>
      <c r="AB558" s="67"/>
      <c r="AC558" s="67"/>
      <c r="AD558" s="67"/>
      <c r="AE558" s="67"/>
      <c r="AF558" s="67"/>
      <c r="AG558" s="67"/>
      <c r="AH558" s="67"/>
      <c r="AI558" s="67"/>
      <c r="AJ558" s="67"/>
      <c r="AK558" s="67"/>
      <c r="AL558" s="67"/>
      <c r="AM558" s="67"/>
      <c r="AN558" s="67"/>
    </row>
    <row r="559" spans="1:40" ht="54" customHeight="1" x14ac:dyDescent="0.2">
      <c r="A559" s="67"/>
      <c r="B559" s="67"/>
      <c r="C559" s="67"/>
      <c r="D559" s="67"/>
      <c r="E559" s="67"/>
      <c r="F559" s="67"/>
      <c r="G559" s="67"/>
      <c r="H559" s="67"/>
      <c r="I559" s="67"/>
      <c r="J559" s="67"/>
      <c r="K559" s="67"/>
      <c r="L559" s="67"/>
      <c r="M559" s="67"/>
      <c r="N559" s="67"/>
      <c r="O559" s="67"/>
      <c r="P559" s="67"/>
      <c r="Q559" s="67"/>
      <c r="R559" s="67"/>
      <c r="S559" s="67"/>
      <c r="T559" s="67"/>
      <c r="U559" s="67"/>
      <c r="V559" s="67"/>
      <c r="W559" s="67"/>
      <c r="X559" s="67"/>
      <c r="Y559" s="67"/>
      <c r="Z559" s="67"/>
      <c r="AA559" s="67"/>
      <c r="AB559" s="67"/>
      <c r="AC559" s="67"/>
      <c r="AD559" s="67"/>
      <c r="AE559" s="67"/>
      <c r="AF559" s="67"/>
      <c r="AG559" s="67"/>
      <c r="AH559" s="67"/>
      <c r="AI559" s="67"/>
      <c r="AJ559" s="67"/>
      <c r="AK559" s="67"/>
      <c r="AL559" s="67"/>
      <c r="AM559" s="67"/>
      <c r="AN559" s="67"/>
    </row>
    <row r="560" spans="1:40" ht="54" customHeight="1" x14ac:dyDescent="0.2">
      <c r="A560" s="67"/>
      <c r="B560" s="67"/>
      <c r="C560" s="67"/>
      <c r="D560" s="67"/>
      <c r="E560" s="67"/>
      <c r="F560" s="67"/>
      <c r="G560" s="67"/>
      <c r="H560" s="67"/>
      <c r="I560" s="67"/>
      <c r="J560" s="67"/>
      <c r="K560" s="67"/>
      <c r="L560" s="67"/>
      <c r="M560" s="67"/>
      <c r="N560" s="67"/>
      <c r="O560" s="67"/>
      <c r="P560" s="67"/>
      <c r="Q560" s="67"/>
      <c r="R560" s="67"/>
      <c r="S560" s="67"/>
      <c r="T560" s="67"/>
      <c r="U560" s="67"/>
      <c r="V560" s="67"/>
      <c r="W560" s="67"/>
      <c r="X560" s="67"/>
      <c r="Y560" s="67"/>
      <c r="Z560" s="67"/>
      <c r="AA560" s="67"/>
      <c r="AB560" s="67"/>
      <c r="AC560" s="67"/>
      <c r="AD560" s="67"/>
      <c r="AE560" s="67"/>
      <c r="AF560" s="67"/>
      <c r="AG560" s="67"/>
      <c r="AH560" s="67"/>
      <c r="AI560" s="67"/>
      <c r="AJ560" s="67"/>
      <c r="AK560" s="67"/>
      <c r="AL560" s="67"/>
      <c r="AM560" s="67"/>
      <c r="AN560" s="67"/>
    </row>
    <row r="561" spans="1:40" ht="54" customHeight="1" x14ac:dyDescent="0.2">
      <c r="A561" s="67"/>
      <c r="B561" s="67"/>
      <c r="C561" s="67"/>
      <c r="D561" s="67"/>
      <c r="E561" s="67"/>
      <c r="F561" s="67"/>
      <c r="G561" s="67"/>
      <c r="H561" s="67"/>
      <c r="I561" s="67"/>
      <c r="J561" s="67"/>
      <c r="K561" s="67"/>
      <c r="L561" s="67"/>
      <c r="M561" s="67"/>
      <c r="N561" s="67"/>
      <c r="O561" s="67"/>
      <c r="P561" s="67"/>
      <c r="Q561" s="67"/>
      <c r="R561" s="67"/>
      <c r="S561" s="67"/>
      <c r="T561" s="67"/>
      <c r="U561" s="67"/>
      <c r="V561" s="67"/>
      <c r="W561" s="67"/>
      <c r="X561" s="67"/>
      <c r="Y561" s="67"/>
      <c r="Z561" s="67"/>
      <c r="AA561" s="67"/>
      <c r="AB561" s="67"/>
      <c r="AC561" s="67"/>
      <c r="AD561" s="67"/>
      <c r="AE561" s="67"/>
      <c r="AF561" s="67"/>
      <c r="AG561" s="67"/>
      <c r="AH561" s="67"/>
      <c r="AI561" s="67"/>
      <c r="AJ561" s="67"/>
      <c r="AK561" s="67"/>
      <c r="AL561" s="67"/>
      <c r="AM561" s="67"/>
      <c r="AN561" s="67"/>
    </row>
    <row r="562" spans="1:40" ht="54" customHeight="1" x14ac:dyDescent="0.2">
      <c r="A562" s="67"/>
      <c r="B562" s="67"/>
      <c r="C562" s="67"/>
      <c r="D562" s="67"/>
      <c r="E562" s="67"/>
      <c r="F562" s="67"/>
      <c r="G562" s="67"/>
      <c r="H562" s="67"/>
      <c r="I562" s="67"/>
      <c r="J562" s="67"/>
      <c r="K562" s="67"/>
      <c r="L562" s="67"/>
      <c r="M562" s="67"/>
      <c r="N562" s="67"/>
      <c r="O562" s="67"/>
      <c r="P562" s="67"/>
      <c r="Q562" s="67"/>
      <c r="R562" s="67"/>
      <c r="S562" s="67"/>
      <c r="T562" s="67"/>
      <c r="U562" s="67"/>
      <c r="V562" s="67"/>
      <c r="W562" s="67"/>
      <c r="X562" s="67"/>
      <c r="Y562" s="67"/>
      <c r="Z562" s="67"/>
      <c r="AA562" s="67"/>
      <c r="AB562" s="67"/>
      <c r="AC562" s="67"/>
      <c r="AD562" s="67"/>
      <c r="AE562" s="67"/>
      <c r="AF562" s="67"/>
      <c r="AG562" s="67"/>
      <c r="AH562" s="67"/>
      <c r="AI562" s="67"/>
      <c r="AJ562" s="67"/>
      <c r="AK562" s="67"/>
      <c r="AL562" s="67"/>
      <c r="AM562" s="67"/>
      <c r="AN562" s="67"/>
    </row>
    <row r="563" spans="1:40" ht="54" customHeight="1" x14ac:dyDescent="0.2">
      <c r="A563" s="67"/>
      <c r="B563" s="67"/>
      <c r="C563" s="67"/>
      <c r="D563" s="67"/>
      <c r="E563" s="67"/>
      <c r="F563" s="67"/>
      <c r="G563" s="67"/>
      <c r="H563" s="67"/>
      <c r="I563" s="67"/>
      <c r="J563" s="67"/>
      <c r="K563" s="67"/>
      <c r="L563" s="67"/>
      <c r="M563" s="67"/>
      <c r="N563" s="67"/>
      <c r="O563" s="67"/>
      <c r="P563" s="67"/>
      <c r="Q563" s="67"/>
      <c r="R563" s="67"/>
      <c r="S563" s="67"/>
      <c r="T563" s="67"/>
      <c r="U563" s="67"/>
      <c r="V563" s="67"/>
      <c r="W563" s="67"/>
      <c r="X563" s="67"/>
      <c r="Y563" s="67"/>
      <c r="Z563" s="67"/>
      <c r="AA563" s="67"/>
      <c r="AB563" s="67"/>
      <c r="AC563" s="67"/>
      <c r="AD563" s="67"/>
      <c r="AE563" s="67"/>
      <c r="AF563" s="67"/>
      <c r="AG563" s="67"/>
      <c r="AH563" s="67"/>
      <c r="AI563" s="67"/>
      <c r="AJ563" s="67"/>
      <c r="AK563" s="67"/>
      <c r="AL563" s="67"/>
      <c r="AM563" s="67"/>
      <c r="AN563" s="67"/>
    </row>
    <row r="564" spans="1:40" ht="54" customHeight="1" x14ac:dyDescent="0.2">
      <c r="A564" s="67"/>
      <c r="B564" s="67"/>
      <c r="C564" s="67"/>
      <c r="D564" s="67"/>
      <c r="E564" s="67"/>
      <c r="F564" s="67"/>
      <c r="G564" s="67"/>
      <c r="H564" s="67"/>
      <c r="I564" s="67"/>
      <c r="J564" s="67"/>
      <c r="K564" s="67"/>
      <c r="L564" s="67"/>
      <c r="M564" s="67"/>
      <c r="N564" s="67"/>
      <c r="O564" s="67"/>
      <c r="P564" s="67"/>
      <c r="Q564" s="67"/>
      <c r="R564" s="67"/>
      <c r="S564" s="67"/>
      <c r="T564" s="67"/>
      <c r="U564" s="67"/>
      <c r="V564" s="67"/>
      <c r="W564" s="67"/>
      <c r="X564" s="67"/>
      <c r="Y564" s="67"/>
      <c r="Z564" s="67"/>
      <c r="AA564" s="67"/>
      <c r="AB564" s="67"/>
      <c r="AC564" s="67"/>
      <c r="AD564" s="67"/>
      <c r="AE564" s="67"/>
      <c r="AF564" s="67"/>
      <c r="AG564" s="67"/>
      <c r="AH564" s="67"/>
      <c r="AI564" s="67"/>
      <c r="AJ564" s="67"/>
      <c r="AK564" s="67"/>
      <c r="AL564" s="67"/>
      <c r="AM564" s="67"/>
      <c r="AN564" s="67"/>
    </row>
    <row r="565" spans="1:40" ht="54" customHeight="1" x14ac:dyDescent="0.2">
      <c r="A565" s="67"/>
      <c r="B565" s="67"/>
      <c r="C565" s="67"/>
      <c r="D565" s="67"/>
      <c r="E565" s="67"/>
      <c r="F565" s="67"/>
      <c r="G565" s="67"/>
      <c r="H565" s="67"/>
      <c r="I565" s="67"/>
      <c r="J565" s="67"/>
      <c r="K565" s="67"/>
      <c r="L565" s="67"/>
      <c r="M565" s="67"/>
      <c r="N565" s="67"/>
      <c r="O565" s="67"/>
      <c r="P565" s="67"/>
      <c r="Q565" s="67"/>
      <c r="R565" s="67"/>
      <c r="S565" s="67"/>
      <c r="T565" s="67"/>
      <c r="U565" s="67"/>
      <c r="V565" s="67"/>
      <c r="W565" s="67"/>
      <c r="X565" s="67"/>
      <c r="Y565" s="67"/>
      <c r="Z565" s="67"/>
      <c r="AA565" s="67"/>
      <c r="AB565" s="67"/>
      <c r="AC565" s="67"/>
      <c r="AD565" s="67"/>
      <c r="AE565" s="67"/>
      <c r="AF565" s="67"/>
      <c r="AG565" s="67"/>
      <c r="AH565" s="67"/>
      <c r="AI565" s="67"/>
      <c r="AJ565" s="67"/>
      <c r="AK565" s="67"/>
      <c r="AL565" s="67"/>
      <c r="AM565" s="67"/>
      <c r="AN565" s="67"/>
    </row>
    <row r="566" spans="1:40" ht="54" customHeight="1" x14ac:dyDescent="0.2">
      <c r="A566" s="67"/>
      <c r="B566" s="67"/>
      <c r="C566" s="67"/>
      <c r="D566" s="67"/>
      <c r="E566" s="67"/>
      <c r="F566" s="67"/>
      <c r="G566" s="67"/>
      <c r="H566" s="67"/>
      <c r="I566" s="67"/>
      <c r="J566" s="67"/>
      <c r="K566" s="67"/>
      <c r="L566" s="67"/>
      <c r="M566" s="67"/>
      <c r="N566" s="67"/>
      <c r="O566" s="67"/>
      <c r="P566" s="67"/>
      <c r="Q566" s="67"/>
      <c r="R566" s="67"/>
      <c r="S566" s="67"/>
      <c r="T566" s="67"/>
      <c r="U566" s="67"/>
      <c r="V566" s="67"/>
      <c r="W566" s="67"/>
      <c r="X566" s="67"/>
      <c r="Y566" s="67"/>
      <c r="Z566" s="67"/>
      <c r="AA566" s="67"/>
      <c r="AB566" s="67"/>
      <c r="AC566" s="67"/>
      <c r="AD566" s="67"/>
      <c r="AE566" s="67"/>
      <c r="AF566" s="67"/>
      <c r="AG566" s="67"/>
      <c r="AH566" s="67"/>
      <c r="AI566" s="67"/>
      <c r="AJ566" s="67"/>
      <c r="AK566" s="67"/>
      <c r="AL566" s="67"/>
      <c r="AM566" s="67"/>
      <c r="AN566" s="67"/>
    </row>
    <row r="567" spans="1:40" ht="54" customHeight="1" x14ac:dyDescent="0.2">
      <c r="A567" s="67"/>
      <c r="B567" s="67"/>
      <c r="C567" s="67"/>
      <c r="D567" s="67"/>
      <c r="E567" s="67"/>
      <c r="F567" s="67"/>
      <c r="G567" s="67"/>
      <c r="H567" s="67"/>
      <c r="I567" s="67"/>
      <c r="J567" s="67"/>
      <c r="K567" s="67"/>
      <c r="L567" s="67"/>
      <c r="M567" s="67"/>
      <c r="N567" s="67"/>
      <c r="O567" s="67"/>
      <c r="P567" s="67"/>
      <c r="Q567" s="67"/>
      <c r="R567" s="67"/>
      <c r="S567" s="67"/>
      <c r="T567" s="67"/>
      <c r="U567" s="67"/>
      <c r="V567" s="67"/>
      <c r="W567" s="67"/>
      <c r="X567" s="67"/>
      <c r="Y567" s="67"/>
      <c r="Z567" s="67"/>
      <c r="AA567" s="67"/>
      <c r="AB567" s="67"/>
      <c r="AC567" s="67"/>
      <c r="AD567" s="67"/>
      <c r="AE567" s="67"/>
      <c r="AF567" s="67"/>
      <c r="AG567" s="67"/>
      <c r="AH567" s="67"/>
      <c r="AI567" s="67"/>
      <c r="AJ567" s="67"/>
      <c r="AK567" s="67"/>
      <c r="AL567" s="67"/>
      <c r="AM567" s="67"/>
      <c r="AN567" s="67"/>
    </row>
    <row r="568" spans="1:40" ht="54" customHeight="1" x14ac:dyDescent="0.2">
      <c r="A568" s="67"/>
      <c r="B568" s="67"/>
      <c r="C568" s="67"/>
      <c r="D568" s="67"/>
      <c r="E568" s="67"/>
      <c r="F568" s="67"/>
      <c r="G568" s="67"/>
      <c r="H568" s="67"/>
      <c r="I568" s="67"/>
      <c r="J568" s="67"/>
      <c r="K568" s="67"/>
      <c r="L568" s="67"/>
      <c r="M568" s="67"/>
      <c r="N568" s="67"/>
      <c r="O568" s="67"/>
      <c r="P568" s="67"/>
      <c r="Q568" s="67"/>
      <c r="R568" s="67"/>
      <c r="S568" s="67"/>
      <c r="T568" s="67"/>
      <c r="U568" s="67"/>
      <c r="V568" s="67"/>
      <c r="W568" s="67"/>
      <c r="X568" s="67"/>
      <c r="Y568" s="67"/>
      <c r="Z568" s="67"/>
      <c r="AA568" s="67"/>
      <c r="AB568" s="67"/>
      <c r="AC568" s="67"/>
      <c r="AD568" s="67"/>
      <c r="AE568" s="67"/>
      <c r="AF568" s="67"/>
      <c r="AG568" s="67"/>
      <c r="AH568" s="67"/>
      <c r="AI568" s="67"/>
      <c r="AJ568" s="67"/>
      <c r="AK568" s="67"/>
      <c r="AL568" s="67"/>
      <c r="AM568" s="67"/>
      <c r="AN568" s="67"/>
    </row>
    <row r="569" spans="1:40" ht="54" customHeight="1" x14ac:dyDescent="0.2">
      <c r="A569" s="67"/>
      <c r="B569" s="67"/>
      <c r="C569" s="67"/>
      <c r="D569" s="67"/>
      <c r="E569" s="67"/>
      <c r="F569" s="67"/>
      <c r="G569" s="67"/>
      <c r="H569" s="67"/>
      <c r="I569" s="67"/>
      <c r="J569" s="67"/>
      <c r="K569" s="67"/>
      <c r="L569" s="67"/>
      <c r="M569" s="67"/>
      <c r="N569" s="67"/>
      <c r="O569" s="67"/>
      <c r="P569" s="67"/>
      <c r="Q569" s="67"/>
      <c r="R569" s="67"/>
      <c r="S569" s="67"/>
      <c r="T569" s="67"/>
      <c r="U569" s="67"/>
      <c r="V569" s="67"/>
      <c r="W569" s="67"/>
      <c r="X569" s="67"/>
      <c r="Y569" s="67"/>
      <c r="Z569" s="67"/>
      <c r="AA569" s="67"/>
      <c r="AB569" s="67"/>
      <c r="AC569" s="67"/>
      <c r="AD569" s="67"/>
      <c r="AE569" s="67"/>
      <c r="AF569" s="67"/>
      <c r="AG569" s="67"/>
      <c r="AH569" s="67"/>
      <c r="AI569" s="67"/>
      <c r="AJ569" s="67"/>
      <c r="AK569" s="67"/>
      <c r="AL569" s="67"/>
      <c r="AM569" s="67"/>
      <c r="AN569" s="67"/>
    </row>
    <row r="570" spans="1:40" ht="54" customHeight="1" x14ac:dyDescent="0.2">
      <c r="A570" s="67"/>
      <c r="B570" s="67"/>
      <c r="C570" s="67"/>
      <c r="D570" s="67"/>
      <c r="E570" s="67"/>
      <c r="F570" s="67"/>
      <c r="G570" s="67"/>
      <c r="H570" s="67"/>
      <c r="I570" s="67"/>
      <c r="J570" s="67"/>
      <c r="K570" s="67"/>
      <c r="L570" s="67"/>
      <c r="M570" s="67"/>
      <c r="N570" s="67"/>
      <c r="O570" s="67"/>
      <c r="P570" s="67"/>
      <c r="Q570" s="67"/>
      <c r="R570" s="67"/>
      <c r="S570" s="67"/>
      <c r="T570" s="67"/>
      <c r="U570" s="67"/>
      <c r="V570" s="67"/>
      <c r="W570" s="67"/>
      <c r="X570" s="67"/>
      <c r="Y570" s="67"/>
      <c r="Z570" s="67"/>
      <c r="AA570" s="67"/>
      <c r="AB570" s="67"/>
      <c r="AC570" s="67"/>
      <c r="AD570" s="67"/>
      <c r="AE570" s="67"/>
      <c r="AF570" s="67"/>
      <c r="AG570" s="67"/>
      <c r="AH570" s="67"/>
      <c r="AI570" s="67"/>
      <c r="AJ570" s="67"/>
      <c r="AK570" s="67"/>
      <c r="AL570" s="67"/>
      <c r="AM570" s="67"/>
      <c r="AN570" s="67"/>
    </row>
    <row r="571" spans="1:40" ht="54" customHeight="1" x14ac:dyDescent="0.2">
      <c r="A571" s="67"/>
      <c r="B571" s="67"/>
      <c r="C571" s="67"/>
      <c r="D571" s="67"/>
      <c r="E571" s="67"/>
      <c r="F571" s="67"/>
      <c r="G571" s="67"/>
      <c r="H571" s="67"/>
      <c r="I571" s="67"/>
      <c r="J571" s="67"/>
      <c r="K571" s="67"/>
      <c r="L571" s="67"/>
      <c r="M571" s="67"/>
      <c r="N571" s="67"/>
      <c r="O571" s="67"/>
      <c r="P571" s="67"/>
      <c r="Q571" s="67"/>
      <c r="R571" s="67"/>
      <c r="S571" s="67"/>
      <c r="T571" s="67"/>
      <c r="U571" s="67"/>
      <c r="V571" s="67"/>
      <c r="W571" s="67"/>
      <c r="X571" s="67"/>
      <c r="Y571" s="67"/>
      <c r="Z571" s="67"/>
      <c r="AA571" s="67"/>
      <c r="AB571" s="67"/>
      <c r="AC571" s="67"/>
      <c r="AD571" s="67"/>
      <c r="AE571" s="67"/>
      <c r="AF571" s="67"/>
      <c r="AG571" s="67"/>
      <c r="AH571" s="67"/>
      <c r="AI571" s="67"/>
      <c r="AJ571" s="67"/>
      <c r="AK571" s="67"/>
      <c r="AL571" s="67"/>
      <c r="AM571" s="67"/>
      <c r="AN571" s="67"/>
    </row>
    <row r="572" spans="1:40" ht="54" customHeight="1" x14ac:dyDescent="0.2">
      <c r="A572" s="67"/>
      <c r="B572" s="67"/>
      <c r="C572" s="67"/>
      <c r="D572" s="67"/>
      <c r="E572" s="67"/>
      <c r="F572" s="67"/>
      <c r="G572" s="67"/>
      <c r="H572" s="67"/>
      <c r="I572" s="67"/>
      <c r="J572" s="67"/>
      <c r="K572" s="67"/>
      <c r="L572" s="67"/>
      <c r="M572" s="67"/>
      <c r="N572" s="67"/>
      <c r="O572" s="67"/>
      <c r="P572" s="67"/>
      <c r="Q572" s="67"/>
      <c r="R572" s="67"/>
      <c r="S572" s="67"/>
      <c r="T572" s="67"/>
      <c r="U572" s="67"/>
      <c r="V572" s="67"/>
      <c r="W572" s="67"/>
      <c r="X572" s="67"/>
      <c r="Y572" s="67"/>
      <c r="Z572" s="67"/>
      <c r="AA572" s="67"/>
      <c r="AB572" s="67"/>
      <c r="AC572" s="67"/>
      <c r="AD572" s="67"/>
      <c r="AE572" s="67"/>
      <c r="AF572" s="67"/>
      <c r="AG572" s="67"/>
      <c r="AH572" s="67"/>
      <c r="AI572" s="67"/>
      <c r="AJ572" s="67"/>
      <c r="AK572" s="67"/>
      <c r="AL572" s="67"/>
      <c r="AM572" s="67"/>
      <c r="AN572" s="67"/>
    </row>
    <row r="573" spans="1:40" ht="54" customHeight="1" x14ac:dyDescent="0.2">
      <c r="A573" s="67"/>
      <c r="B573" s="67"/>
      <c r="C573" s="67"/>
      <c r="D573" s="67"/>
      <c r="E573" s="67"/>
      <c r="F573" s="67"/>
      <c r="G573" s="67"/>
      <c r="H573" s="67"/>
      <c r="I573" s="67"/>
      <c r="J573" s="67"/>
      <c r="K573" s="67"/>
      <c r="L573" s="67"/>
      <c r="M573" s="67"/>
      <c r="N573" s="67"/>
      <c r="O573" s="67"/>
      <c r="P573" s="67"/>
      <c r="Q573" s="67"/>
      <c r="R573" s="67"/>
      <c r="S573" s="67"/>
      <c r="T573" s="67"/>
      <c r="U573" s="67"/>
      <c r="V573" s="67"/>
      <c r="W573" s="67"/>
      <c r="X573" s="67"/>
      <c r="Y573" s="67"/>
      <c r="Z573" s="67"/>
      <c r="AA573" s="67"/>
      <c r="AB573" s="67"/>
      <c r="AC573" s="67"/>
      <c r="AD573" s="67"/>
      <c r="AE573" s="67"/>
      <c r="AF573" s="67"/>
      <c r="AG573" s="67"/>
      <c r="AH573" s="67"/>
      <c r="AI573" s="67"/>
      <c r="AJ573" s="67"/>
      <c r="AK573" s="67"/>
      <c r="AL573" s="67"/>
      <c r="AM573" s="67"/>
      <c r="AN573" s="67"/>
    </row>
    <row r="574" spans="1:40" ht="54" customHeight="1" x14ac:dyDescent="0.2">
      <c r="A574" s="67"/>
      <c r="B574" s="67"/>
      <c r="C574" s="67"/>
      <c r="D574" s="67"/>
      <c r="E574" s="67"/>
      <c r="F574" s="67"/>
      <c r="G574" s="67"/>
      <c r="H574" s="67"/>
      <c r="I574" s="67"/>
      <c r="J574" s="67"/>
      <c r="K574" s="67"/>
      <c r="L574" s="67"/>
      <c r="M574" s="67"/>
      <c r="N574" s="67"/>
      <c r="O574" s="67"/>
      <c r="P574" s="67"/>
      <c r="Q574" s="67"/>
      <c r="R574" s="67"/>
      <c r="S574" s="67"/>
      <c r="T574" s="67"/>
      <c r="U574" s="67"/>
      <c r="V574" s="67"/>
      <c r="W574" s="67"/>
      <c r="X574" s="67"/>
      <c r="Y574" s="67"/>
      <c r="Z574" s="67"/>
      <c r="AA574" s="67"/>
      <c r="AB574" s="67"/>
      <c r="AC574" s="67"/>
      <c r="AD574" s="67"/>
      <c r="AE574" s="67"/>
      <c r="AF574" s="67"/>
      <c r="AG574" s="67"/>
      <c r="AH574" s="67"/>
      <c r="AI574" s="67"/>
      <c r="AJ574" s="67"/>
      <c r="AK574" s="67"/>
      <c r="AL574" s="67"/>
      <c r="AM574" s="67"/>
      <c r="AN574" s="67"/>
    </row>
    <row r="575" spans="1:40" ht="54" customHeight="1" x14ac:dyDescent="0.2">
      <c r="A575" s="67"/>
      <c r="B575" s="67"/>
      <c r="C575" s="67"/>
      <c r="D575" s="67"/>
      <c r="E575" s="67"/>
      <c r="F575" s="67"/>
      <c r="G575" s="67"/>
      <c r="H575" s="67"/>
      <c r="I575" s="67"/>
      <c r="J575" s="67"/>
      <c r="K575" s="67"/>
      <c r="L575" s="67"/>
      <c r="M575" s="67"/>
      <c r="N575" s="67"/>
      <c r="O575" s="67"/>
      <c r="P575" s="67"/>
      <c r="Q575" s="67"/>
      <c r="R575" s="67"/>
      <c r="S575" s="67"/>
      <c r="T575" s="67"/>
      <c r="U575" s="67"/>
      <c r="V575" s="67"/>
      <c r="W575" s="67"/>
      <c r="X575" s="67"/>
      <c r="Y575" s="67"/>
      <c r="Z575" s="67"/>
      <c r="AA575" s="67"/>
      <c r="AB575" s="67"/>
      <c r="AC575" s="67"/>
      <c r="AD575" s="67"/>
      <c r="AE575" s="67"/>
      <c r="AF575" s="67"/>
      <c r="AG575" s="67"/>
      <c r="AH575" s="67"/>
      <c r="AI575" s="67"/>
      <c r="AJ575" s="67"/>
      <c r="AK575" s="67"/>
      <c r="AL575" s="67"/>
      <c r="AM575" s="67"/>
      <c r="AN575" s="67"/>
    </row>
    <row r="576" spans="1:40" ht="54" customHeight="1" x14ac:dyDescent="0.2">
      <c r="A576" s="67"/>
      <c r="B576" s="67"/>
      <c r="C576" s="67"/>
      <c r="D576" s="67"/>
      <c r="E576" s="67"/>
      <c r="F576" s="67"/>
      <c r="G576" s="67"/>
      <c r="H576" s="67"/>
      <c r="I576" s="67"/>
      <c r="J576" s="67"/>
      <c r="K576" s="67"/>
      <c r="L576" s="67"/>
      <c r="M576" s="67"/>
      <c r="N576" s="67"/>
      <c r="O576" s="67"/>
      <c r="P576" s="67"/>
      <c r="Q576" s="67"/>
      <c r="R576" s="67"/>
      <c r="S576" s="67"/>
      <c r="T576" s="67"/>
      <c r="U576" s="67"/>
      <c r="V576" s="67"/>
      <c r="W576" s="67"/>
      <c r="X576" s="67"/>
      <c r="Y576" s="67"/>
      <c r="Z576" s="67"/>
      <c r="AA576" s="67"/>
      <c r="AB576" s="67"/>
      <c r="AC576" s="67"/>
      <c r="AD576" s="67"/>
      <c r="AE576" s="67"/>
      <c r="AF576" s="67"/>
      <c r="AG576" s="67"/>
      <c r="AH576" s="67"/>
      <c r="AI576" s="67"/>
      <c r="AJ576" s="67"/>
      <c r="AK576" s="67"/>
      <c r="AL576" s="67"/>
      <c r="AM576" s="67"/>
      <c r="AN576" s="67"/>
    </row>
    <row r="577" spans="1:40" ht="54" customHeight="1" x14ac:dyDescent="0.2">
      <c r="A577" s="67"/>
      <c r="B577" s="67"/>
      <c r="C577" s="67"/>
      <c r="D577" s="67"/>
      <c r="E577" s="67"/>
      <c r="F577" s="67"/>
      <c r="G577" s="67"/>
      <c r="H577" s="67"/>
      <c r="I577" s="67"/>
      <c r="J577" s="67"/>
      <c r="K577" s="67"/>
      <c r="L577" s="67"/>
      <c r="M577" s="67"/>
      <c r="N577" s="67"/>
      <c r="O577" s="67"/>
      <c r="P577" s="67"/>
      <c r="Q577" s="67"/>
      <c r="R577" s="67"/>
      <c r="S577" s="67"/>
      <c r="T577" s="67"/>
      <c r="U577" s="67"/>
      <c r="V577" s="67"/>
      <c r="W577" s="67"/>
      <c r="X577" s="67"/>
      <c r="Y577" s="67"/>
      <c r="Z577" s="67"/>
      <c r="AA577" s="67"/>
      <c r="AB577" s="67"/>
      <c r="AC577" s="67"/>
      <c r="AD577" s="67"/>
      <c r="AE577" s="67"/>
      <c r="AF577" s="67"/>
      <c r="AG577" s="67"/>
      <c r="AH577" s="67"/>
      <c r="AI577" s="67"/>
      <c r="AJ577" s="67"/>
      <c r="AK577" s="67"/>
      <c r="AL577" s="67"/>
      <c r="AM577" s="67"/>
      <c r="AN577" s="67"/>
    </row>
    <row r="578" spans="1:40" ht="54" customHeight="1" x14ac:dyDescent="0.2">
      <c r="A578" s="67"/>
      <c r="B578" s="67"/>
      <c r="C578" s="67"/>
      <c r="D578" s="67"/>
      <c r="E578" s="67"/>
      <c r="F578" s="67"/>
      <c r="G578" s="67"/>
      <c r="H578" s="67"/>
      <c r="I578" s="67"/>
      <c r="J578" s="67"/>
      <c r="K578" s="67"/>
      <c r="L578" s="67"/>
      <c r="M578" s="67"/>
      <c r="N578" s="67"/>
      <c r="O578" s="67"/>
      <c r="P578" s="67"/>
      <c r="Q578" s="67"/>
      <c r="R578" s="67"/>
      <c r="S578" s="67"/>
      <c r="T578" s="67"/>
      <c r="U578" s="67"/>
      <c r="V578" s="67"/>
      <c r="W578" s="67"/>
      <c r="X578" s="67"/>
      <c r="Y578" s="67"/>
      <c r="Z578" s="67"/>
      <c r="AA578" s="67"/>
      <c r="AB578" s="67"/>
      <c r="AC578" s="67"/>
      <c r="AD578" s="67"/>
      <c r="AE578" s="67"/>
      <c r="AF578" s="67"/>
      <c r="AG578" s="67"/>
      <c r="AH578" s="67"/>
      <c r="AI578" s="67"/>
      <c r="AJ578" s="67"/>
      <c r="AK578" s="67"/>
      <c r="AL578" s="67"/>
      <c r="AM578" s="67"/>
      <c r="AN578" s="67"/>
    </row>
    <row r="579" spans="1:40" ht="54" customHeight="1" x14ac:dyDescent="0.2">
      <c r="A579" s="67"/>
      <c r="B579" s="67"/>
      <c r="C579" s="67"/>
      <c r="D579" s="67"/>
      <c r="E579" s="67"/>
      <c r="F579" s="67"/>
      <c r="G579" s="67"/>
      <c r="H579" s="67"/>
      <c r="I579" s="67"/>
      <c r="J579" s="67"/>
      <c r="K579" s="67"/>
      <c r="L579" s="67"/>
      <c r="M579" s="67"/>
      <c r="N579" s="67"/>
      <c r="O579" s="67"/>
      <c r="P579" s="67"/>
      <c r="Q579" s="67"/>
      <c r="R579" s="67"/>
      <c r="S579" s="67"/>
      <c r="T579" s="67"/>
      <c r="U579" s="67"/>
      <c r="V579" s="67"/>
      <c r="W579" s="67"/>
      <c r="X579" s="67"/>
      <c r="Y579" s="67"/>
      <c r="Z579" s="67"/>
      <c r="AA579" s="67"/>
      <c r="AB579" s="67"/>
      <c r="AC579" s="67"/>
      <c r="AD579" s="67"/>
      <c r="AE579" s="67"/>
      <c r="AF579" s="67"/>
      <c r="AG579" s="67"/>
      <c r="AH579" s="67"/>
      <c r="AI579" s="67"/>
      <c r="AJ579" s="67"/>
      <c r="AK579" s="67"/>
      <c r="AL579" s="67"/>
      <c r="AM579" s="67"/>
      <c r="AN579" s="67"/>
    </row>
    <row r="580" spans="1:40" ht="54" customHeight="1" x14ac:dyDescent="0.2">
      <c r="A580" s="67"/>
      <c r="B580" s="67"/>
      <c r="C580" s="67"/>
      <c r="D580" s="67"/>
      <c r="E580" s="67"/>
      <c r="F580" s="67"/>
      <c r="G580" s="67"/>
      <c r="H580" s="67"/>
      <c r="I580" s="67"/>
      <c r="J580" s="67"/>
      <c r="K580" s="67"/>
      <c r="L580" s="67"/>
      <c r="M580" s="67"/>
      <c r="N580" s="67"/>
      <c r="O580" s="67"/>
      <c r="P580" s="67"/>
      <c r="Q580" s="67"/>
      <c r="R580" s="67"/>
      <c r="S580" s="67"/>
      <c r="T580" s="67"/>
      <c r="U580" s="67"/>
      <c r="V580" s="67"/>
      <c r="W580" s="67"/>
      <c r="X580" s="67"/>
      <c r="Y580" s="67"/>
      <c r="Z580" s="67"/>
      <c r="AA580" s="67"/>
      <c r="AB580" s="67"/>
      <c r="AC580" s="67"/>
      <c r="AD580" s="67"/>
      <c r="AE580" s="67"/>
      <c r="AF580" s="67"/>
      <c r="AG580" s="67"/>
      <c r="AH580" s="67"/>
      <c r="AI580" s="67"/>
      <c r="AJ580" s="67"/>
      <c r="AK580" s="67"/>
      <c r="AL580" s="67"/>
      <c r="AM580" s="67"/>
      <c r="AN580" s="67"/>
    </row>
    <row r="581" spans="1:40" ht="54" customHeight="1" x14ac:dyDescent="0.2">
      <c r="A581" s="67"/>
      <c r="B581" s="67"/>
      <c r="C581" s="67"/>
      <c r="D581" s="67"/>
      <c r="E581" s="67"/>
      <c r="F581" s="67"/>
      <c r="G581" s="67"/>
      <c r="H581" s="67"/>
      <c r="I581" s="67"/>
      <c r="J581" s="67"/>
      <c r="K581" s="67"/>
      <c r="L581" s="67"/>
      <c r="M581" s="67"/>
      <c r="N581" s="67"/>
      <c r="O581" s="67"/>
      <c r="P581" s="67"/>
      <c r="Q581" s="67"/>
      <c r="R581" s="67"/>
      <c r="S581" s="67"/>
      <c r="T581" s="67"/>
      <c r="U581" s="67"/>
      <c r="V581" s="67"/>
      <c r="W581" s="67"/>
      <c r="X581" s="67"/>
      <c r="Y581" s="67"/>
      <c r="Z581" s="67"/>
      <c r="AA581" s="67"/>
      <c r="AB581" s="67"/>
      <c r="AC581" s="67"/>
      <c r="AD581" s="67"/>
      <c r="AE581" s="67"/>
      <c r="AF581" s="67"/>
      <c r="AG581" s="67"/>
      <c r="AH581" s="67"/>
      <c r="AI581" s="67"/>
      <c r="AJ581" s="67"/>
      <c r="AK581" s="67"/>
      <c r="AL581" s="67"/>
      <c r="AM581" s="67"/>
      <c r="AN581" s="67"/>
    </row>
    <row r="582" spans="1:40" ht="54" customHeight="1" x14ac:dyDescent="0.2">
      <c r="A582" s="67"/>
      <c r="B582" s="67"/>
      <c r="C582" s="67"/>
      <c r="D582" s="67"/>
      <c r="E582" s="67"/>
      <c r="F582" s="67"/>
      <c r="G582" s="67"/>
      <c r="H582" s="67"/>
      <c r="I582" s="67"/>
      <c r="J582" s="67"/>
      <c r="K582" s="67"/>
      <c r="L582" s="67"/>
      <c r="M582" s="67"/>
      <c r="N582" s="67"/>
      <c r="O582" s="67"/>
      <c r="P582" s="67"/>
      <c r="Q582" s="67"/>
      <c r="R582" s="67"/>
      <c r="S582" s="67"/>
      <c r="T582" s="67"/>
      <c r="U582" s="67"/>
      <c r="V582" s="67"/>
      <c r="W582" s="67"/>
      <c r="X582" s="67"/>
      <c r="Y582" s="67"/>
      <c r="Z582" s="67"/>
      <c r="AA582" s="67"/>
      <c r="AB582" s="67"/>
      <c r="AC582" s="67"/>
      <c r="AD582" s="67"/>
      <c r="AE582" s="67"/>
      <c r="AF582" s="67"/>
      <c r="AG582" s="67"/>
      <c r="AH582" s="67"/>
      <c r="AI582" s="67"/>
      <c r="AJ582" s="67"/>
      <c r="AK582" s="67"/>
      <c r="AL582" s="67"/>
      <c r="AM582" s="67"/>
      <c r="AN582" s="67"/>
    </row>
    <row r="583" spans="1:40" ht="54" customHeight="1" x14ac:dyDescent="0.2">
      <c r="A583" s="67"/>
      <c r="B583" s="67"/>
      <c r="C583" s="67"/>
      <c r="D583" s="67"/>
      <c r="E583" s="67"/>
      <c r="F583" s="67"/>
      <c r="G583" s="67"/>
      <c r="H583" s="67"/>
      <c r="I583" s="67"/>
      <c r="J583" s="67"/>
      <c r="K583" s="67"/>
      <c r="L583" s="67"/>
      <c r="M583" s="67"/>
      <c r="N583" s="67"/>
      <c r="O583" s="67"/>
      <c r="P583" s="67"/>
      <c r="Q583" s="67"/>
      <c r="R583" s="67"/>
      <c r="S583" s="67"/>
      <c r="T583" s="67"/>
      <c r="U583" s="67"/>
      <c r="V583" s="67"/>
      <c r="W583" s="67"/>
      <c r="X583" s="67"/>
      <c r="Y583" s="67"/>
      <c r="Z583" s="67"/>
      <c r="AA583" s="67"/>
      <c r="AB583" s="67"/>
      <c r="AC583" s="67"/>
      <c r="AD583" s="67"/>
      <c r="AE583" s="67"/>
      <c r="AF583" s="67"/>
      <c r="AG583" s="67"/>
      <c r="AH583" s="67"/>
      <c r="AI583" s="67"/>
      <c r="AJ583" s="67"/>
      <c r="AK583" s="67"/>
      <c r="AL583" s="67"/>
      <c r="AM583" s="67"/>
      <c r="AN583" s="67"/>
    </row>
    <row r="584" spans="1:40" ht="54" customHeight="1" x14ac:dyDescent="0.2">
      <c r="A584" s="67"/>
      <c r="B584" s="67"/>
      <c r="C584" s="67"/>
      <c r="D584" s="67"/>
      <c r="E584" s="67"/>
      <c r="F584" s="67"/>
      <c r="G584" s="67"/>
      <c r="H584" s="67"/>
      <c r="I584" s="67"/>
      <c r="J584" s="67"/>
      <c r="K584" s="67"/>
      <c r="L584" s="67"/>
      <c r="M584" s="67"/>
      <c r="N584" s="67"/>
      <c r="O584" s="67"/>
      <c r="P584" s="67"/>
      <c r="Q584" s="67"/>
      <c r="R584" s="67"/>
      <c r="S584" s="67"/>
      <c r="T584" s="67"/>
      <c r="U584" s="67"/>
      <c r="V584" s="67"/>
      <c r="W584" s="67"/>
      <c r="X584" s="67"/>
      <c r="Y584" s="67"/>
      <c r="Z584" s="67"/>
      <c r="AA584" s="67"/>
      <c r="AB584" s="67"/>
      <c r="AC584" s="67"/>
      <c r="AD584" s="67"/>
      <c r="AE584" s="67"/>
      <c r="AF584" s="67"/>
      <c r="AG584" s="67"/>
      <c r="AH584" s="67"/>
      <c r="AI584" s="67"/>
      <c r="AJ584" s="67"/>
      <c r="AK584" s="67"/>
      <c r="AL584" s="67"/>
      <c r="AM584" s="67"/>
      <c r="AN584" s="67"/>
    </row>
    <row r="585" spans="1:40" ht="54" customHeight="1" x14ac:dyDescent="0.2">
      <c r="A585" s="67"/>
      <c r="B585" s="67"/>
      <c r="C585" s="67"/>
      <c r="D585" s="67"/>
      <c r="E585" s="67"/>
      <c r="F585" s="67"/>
      <c r="G585" s="67"/>
      <c r="H585" s="67"/>
      <c r="I585" s="67"/>
      <c r="J585" s="67"/>
      <c r="K585" s="67"/>
      <c r="L585" s="67"/>
      <c r="M585" s="67"/>
      <c r="N585" s="67"/>
      <c r="O585" s="67"/>
      <c r="P585" s="67"/>
      <c r="Q585" s="67"/>
      <c r="R585" s="67"/>
      <c r="S585" s="67"/>
      <c r="T585" s="67"/>
      <c r="U585" s="67"/>
      <c r="V585" s="67"/>
      <c r="W585" s="67"/>
      <c r="X585" s="67"/>
      <c r="Y585" s="67"/>
      <c r="Z585" s="67"/>
      <c r="AA585" s="67"/>
      <c r="AB585" s="67"/>
      <c r="AC585" s="67"/>
      <c r="AD585" s="67"/>
      <c r="AE585" s="67"/>
      <c r="AF585" s="67"/>
      <c r="AG585" s="67"/>
      <c r="AH585" s="67"/>
      <c r="AI585" s="67"/>
      <c r="AJ585" s="67"/>
      <c r="AK585" s="67"/>
      <c r="AL585" s="67"/>
      <c r="AM585" s="67"/>
      <c r="AN585" s="67"/>
    </row>
    <row r="586" spans="1:40" ht="54" customHeight="1" x14ac:dyDescent="0.2">
      <c r="A586" s="67"/>
      <c r="B586" s="67"/>
      <c r="C586" s="67"/>
      <c r="D586" s="67"/>
      <c r="E586" s="67"/>
      <c r="F586" s="67"/>
      <c r="G586" s="67"/>
      <c r="H586" s="67"/>
      <c r="I586" s="67"/>
      <c r="J586" s="67"/>
      <c r="K586" s="67"/>
      <c r="L586" s="67"/>
      <c r="M586" s="67"/>
      <c r="N586" s="67"/>
      <c r="O586" s="67"/>
      <c r="P586" s="67"/>
      <c r="Q586" s="67"/>
      <c r="R586" s="67"/>
      <c r="S586" s="67"/>
      <c r="T586" s="67"/>
      <c r="U586" s="67"/>
      <c r="V586" s="67"/>
      <c r="W586" s="67"/>
      <c r="X586" s="67"/>
      <c r="Y586" s="67"/>
      <c r="Z586" s="67"/>
      <c r="AA586" s="67"/>
      <c r="AB586" s="67"/>
      <c r="AC586" s="67"/>
      <c r="AD586" s="67"/>
      <c r="AE586" s="67"/>
      <c r="AF586" s="67"/>
      <c r="AG586" s="67"/>
      <c r="AH586" s="67"/>
      <c r="AI586" s="67"/>
      <c r="AJ586" s="67"/>
      <c r="AK586" s="67"/>
      <c r="AL586" s="67"/>
      <c r="AM586" s="67"/>
      <c r="AN586" s="67"/>
    </row>
    <row r="587" spans="1:40" ht="54" customHeight="1" x14ac:dyDescent="0.2">
      <c r="A587" s="67"/>
      <c r="B587" s="67"/>
      <c r="C587" s="67"/>
      <c r="D587" s="67"/>
      <c r="E587" s="67"/>
      <c r="F587" s="67"/>
      <c r="G587" s="67"/>
      <c r="H587" s="67"/>
      <c r="I587" s="67"/>
      <c r="J587" s="67"/>
      <c r="K587" s="67"/>
      <c r="L587" s="67"/>
      <c r="M587" s="67"/>
      <c r="N587" s="67"/>
      <c r="O587" s="67"/>
      <c r="P587" s="67"/>
      <c r="Q587" s="67"/>
      <c r="R587" s="67"/>
      <c r="S587" s="67"/>
      <c r="T587" s="67"/>
      <c r="U587" s="67"/>
      <c r="V587" s="67"/>
      <c r="W587" s="67"/>
      <c r="X587" s="67"/>
      <c r="Y587" s="67"/>
      <c r="Z587" s="67"/>
      <c r="AA587" s="67"/>
      <c r="AB587" s="67"/>
      <c r="AC587" s="67"/>
      <c r="AD587" s="67"/>
      <c r="AE587" s="67"/>
      <c r="AF587" s="67"/>
      <c r="AG587" s="67"/>
      <c r="AH587" s="67"/>
      <c r="AI587" s="67"/>
      <c r="AJ587" s="67"/>
      <c r="AK587" s="67"/>
      <c r="AL587" s="67"/>
      <c r="AM587" s="67"/>
      <c r="AN587" s="67"/>
    </row>
    <row r="588" spans="1:40" ht="54" customHeight="1" x14ac:dyDescent="0.2">
      <c r="A588" s="67"/>
      <c r="B588" s="67"/>
      <c r="C588" s="67"/>
      <c r="D588" s="67"/>
      <c r="E588" s="67"/>
      <c r="F588" s="67"/>
      <c r="G588" s="67"/>
      <c r="H588" s="67"/>
      <c r="I588" s="67"/>
      <c r="J588" s="67"/>
      <c r="K588" s="67"/>
      <c r="L588" s="67"/>
      <c r="M588" s="67"/>
      <c r="N588" s="67"/>
      <c r="O588" s="67"/>
      <c r="P588" s="67"/>
      <c r="Q588" s="67"/>
      <c r="R588" s="67"/>
      <c r="S588" s="67"/>
      <c r="T588" s="67"/>
      <c r="U588" s="67"/>
      <c r="V588" s="67"/>
      <c r="W588" s="67"/>
      <c r="X588" s="67"/>
      <c r="Y588" s="67"/>
      <c r="Z588" s="67"/>
      <c r="AA588" s="67"/>
      <c r="AB588" s="67"/>
      <c r="AC588" s="67"/>
      <c r="AD588" s="67"/>
      <c r="AE588" s="67"/>
      <c r="AF588" s="67"/>
      <c r="AG588" s="67"/>
      <c r="AH588" s="67"/>
      <c r="AI588" s="67"/>
      <c r="AJ588" s="67"/>
      <c r="AK588" s="67"/>
      <c r="AL588" s="67"/>
      <c r="AM588" s="67"/>
      <c r="AN588" s="67"/>
    </row>
    <row r="589" spans="1:40" ht="54" customHeight="1" x14ac:dyDescent="0.2">
      <c r="A589" s="67"/>
      <c r="B589" s="67"/>
      <c r="C589" s="67"/>
      <c r="D589" s="67"/>
      <c r="E589" s="67"/>
      <c r="F589" s="67"/>
      <c r="G589" s="67"/>
      <c r="H589" s="67"/>
      <c r="I589" s="67"/>
      <c r="J589" s="67"/>
      <c r="K589" s="67"/>
      <c r="L589" s="67"/>
      <c r="M589" s="67"/>
      <c r="N589" s="67"/>
      <c r="O589" s="67"/>
      <c r="P589" s="67"/>
      <c r="Q589" s="67"/>
      <c r="R589" s="67"/>
      <c r="S589" s="67"/>
      <c r="T589" s="67"/>
      <c r="U589" s="67"/>
      <c r="V589" s="67"/>
      <c r="W589" s="67"/>
      <c r="X589" s="67"/>
      <c r="Y589" s="67"/>
      <c r="Z589" s="67"/>
      <c r="AA589" s="67"/>
      <c r="AB589" s="67"/>
      <c r="AC589" s="67"/>
      <c r="AD589" s="67"/>
      <c r="AE589" s="67"/>
      <c r="AF589" s="67"/>
      <c r="AG589" s="67"/>
      <c r="AH589" s="67"/>
      <c r="AI589" s="67"/>
      <c r="AJ589" s="67"/>
      <c r="AK589" s="67"/>
      <c r="AL589" s="67"/>
      <c r="AM589" s="67"/>
      <c r="AN589" s="67"/>
    </row>
    <row r="590" spans="1:40" ht="54" customHeight="1" x14ac:dyDescent="0.2">
      <c r="A590" s="67"/>
      <c r="B590" s="67"/>
      <c r="C590" s="67"/>
      <c r="D590" s="67"/>
      <c r="E590" s="67"/>
      <c r="F590" s="67"/>
      <c r="G590" s="67"/>
      <c r="H590" s="67"/>
      <c r="I590" s="67"/>
      <c r="J590" s="67"/>
      <c r="K590" s="67"/>
      <c r="L590" s="67"/>
      <c r="M590" s="67"/>
      <c r="N590" s="67"/>
      <c r="O590" s="67"/>
      <c r="P590" s="67"/>
      <c r="Q590" s="67"/>
      <c r="R590" s="67"/>
      <c r="S590" s="67"/>
      <c r="T590" s="67"/>
      <c r="U590" s="67"/>
      <c r="V590" s="67"/>
      <c r="W590" s="67"/>
      <c r="X590" s="67"/>
      <c r="Y590" s="67"/>
      <c r="Z590" s="67"/>
      <c r="AA590" s="67"/>
      <c r="AB590" s="67"/>
      <c r="AC590" s="67"/>
      <c r="AD590" s="67"/>
      <c r="AE590" s="67"/>
      <c r="AF590" s="67"/>
      <c r="AG590" s="67"/>
      <c r="AH590" s="67"/>
      <c r="AI590" s="67"/>
      <c r="AJ590" s="67"/>
      <c r="AK590" s="67"/>
      <c r="AL590" s="67"/>
      <c r="AM590" s="67"/>
      <c r="AN590" s="67"/>
    </row>
    <row r="591" spans="1:40" ht="54" customHeight="1" x14ac:dyDescent="0.2">
      <c r="A591" s="67"/>
      <c r="B591" s="67"/>
      <c r="C591" s="67"/>
      <c r="D591" s="67"/>
      <c r="E591" s="67"/>
      <c r="F591" s="67"/>
      <c r="G591" s="67"/>
      <c r="H591" s="67"/>
      <c r="I591" s="67"/>
      <c r="J591" s="67"/>
      <c r="K591" s="67"/>
      <c r="L591" s="67"/>
      <c r="M591" s="67"/>
      <c r="N591" s="67"/>
      <c r="O591" s="67"/>
      <c r="P591" s="67"/>
      <c r="Q591" s="67"/>
      <c r="R591" s="67"/>
      <c r="S591" s="67"/>
      <c r="T591" s="67"/>
      <c r="U591" s="67"/>
      <c r="V591" s="67"/>
      <c r="W591" s="67"/>
      <c r="X591" s="67"/>
      <c r="Y591" s="67"/>
      <c r="Z591" s="67"/>
      <c r="AA591" s="67"/>
      <c r="AB591" s="67"/>
      <c r="AC591" s="67"/>
      <c r="AD591" s="67"/>
      <c r="AE591" s="67"/>
      <c r="AF591" s="67"/>
      <c r="AG591" s="67"/>
      <c r="AH591" s="67"/>
      <c r="AI591" s="67"/>
      <c r="AJ591" s="67"/>
      <c r="AK591" s="67"/>
      <c r="AL591" s="67"/>
      <c r="AM591" s="67"/>
      <c r="AN591" s="67"/>
    </row>
    <row r="592" spans="1:40" ht="54" customHeight="1" x14ac:dyDescent="0.2">
      <c r="A592" s="67"/>
      <c r="B592" s="67"/>
      <c r="C592" s="67"/>
      <c r="D592" s="67"/>
      <c r="E592" s="67"/>
      <c r="F592" s="67"/>
      <c r="G592" s="67"/>
      <c r="H592" s="67"/>
      <c r="I592" s="67"/>
      <c r="J592" s="67"/>
      <c r="K592" s="67"/>
      <c r="L592" s="67"/>
      <c r="M592" s="67"/>
      <c r="N592" s="67"/>
      <c r="O592" s="67"/>
      <c r="P592" s="67"/>
      <c r="Q592" s="67"/>
      <c r="R592" s="67"/>
      <c r="S592" s="67"/>
      <c r="T592" s="67"/>
      <c r="U592" s="67"/>
      <c r="V592" s="67"/>
      <c r="W592" s="67"/>
      <c r="X592" s="67"/>
      <c r="Y592" s="67"/>
      <c r="Z592" s="67"/>
      <c r="AA592" s="67"/>
      <c r="AB592" s="67"/>
      <c r="AC592" s="67"/>
      <c r="AD592" s="67"/>
      <c r="AE592" s="67"/>
      <c r="AF592" s="67"/>
      <c r="AG592" s="67"/>
      <c r="AH592" s="67"/>
      <c r="AI592" s="67"/>
      <c r="AJ592" s="67"/>
      <c r="AK592" s="67"/>
      <c r="AL592" s="67"/>
      <c r="AM592" s="67"/>
      <c r="AN592" s="67"/>
    </row>
    <row r="593" spans="1:40" ht="54" customHeight="1" x14ac:dyDescent="0.2">
      <c r="A593" s="67"/>
      <c r="B593" s="67"/>
      <c r="C593" s="67"/>
      <c r="D593" s="67"/>
      <c r="E593" s="67"/>
      <c r="F593" s="67"/>
      <c r="G593" s="67"/>
      <c r="H593" s="67"/>
      <c r="I593" s="67"/>
      <c r="J593" s="67"/>
      <c r="K593" s="67"/>
      <c r="L593" s="67"/>
      <c r="M593" s="67"/>
      <c r="N593" s="67"/>
      <c r="O593" s="67"/>
      <c r="P593" s="67"/>
      <c r="Q593" s="67"/>
      <c r="R593" s="67"/>
      <c r="S593" s="67"/>
      <c r="T593" s="67"/>
      <c r="U593" s="67"/>
      <c r="V593" s="67"/>
      <c r="W593" s="67"/>
      <c r="X593" s="67"/>
      <c r="Y593" s="67"/>
      <c r="Z593" s="67"/>
      <c r="AA593" s="67"/>
      <c r="AB593" s="67"/>
      <c r="AC593" s="67"/>
      <c r="AD593" s="67"/>
      <c r="AE593" s="67"/>
      <c r="AF593" s="67"/>
      <c r="AG593" s="67"/>
      <c r="AH593" s="67"/>
      <c r="AI593" s="67"/>
      <c r="AJ593" s="67"/>
      <c r="AK593" s="67"/>
      <c r="AL593" s="67"/>
      <c r="AM593" s="67"/>
      <c r="AN593" s="67"/>
    </row>
    <row r="594" spans="1:40" ht="54" customHeight="1" x14ac:dyDescent="0.2">
      <c r="A594" s="67"/>
      <c r="B594" s="67"/>
      <c r="C594" s="67"/>
      <c r="D594" s="67"/>
      <c r="E594" s="67"/>
      <c r="F594" s="67"/>
      <c r="G594" s="67"/>
      <c r="H594" s="67"/>
      <c r="I594" s="67"/>
      <c r="J594" s="67"/>
      <c r="K594" s="67"/>
      <c r="L594" s="67"/>
      <c r="M594" s="67"/>
      <c r="N594" s="67"/>
      <c r="O594" s="67"/>
      <c r="P594" s="67"/>
      <c r="Q594" s="67"/>
      <c r="R594" s="67"/>
      <c r="S594" s="67"/>
      <c r="T594" s="67"/>
      <c r="U594" s="67"/>
      <c r="V594" s="67"/>
      <c r="W594" s="67"/>
      <c r="X594" s="67"/>
      <c r="Y594" s="67"/>
      <c r="Z594" s="67"/>
      <c r="AA594" s="67"/>
      <c r="AB594" s="67"/>
      <c r="AC594" s="67"/>
      <c r="AD594" s="67"/>
      <c r="AE594" s="67"/>
      <c r="AF594" s="67"/>
      <c r="AG594" s="67"/>
      <c r="AH594" s="67"/>
      <c r="AI594" s="67"/>
      <c r="AJ594" s="67"/>
      <c r="AK594" s="67"/>
      <c r="AL594" s="67"/>
      <c r="AM594" s="67"/>
      <c r="AN594" s="67"/>
    </row>
    <row r="595" spans="1:40" ht="54" customHeight="1" x14ac:dyDescent="0.2">
      <c r="A595" s="67"/>
      <c r="B595" s="67"/>
      <c r="C595" s="67"/>
      <c r="D595" s="67"/>
      <c r="E595" s="67"/>
      <c r="F595" s="67"/>
      <c r="G595" s="67"/>
      <c r="H595" s="67"/>
      <c r="I595" s="67"/>
      <c r="J595" s="67"/>
      <c r="K595" s="67"/>
      <c r="L595" s="67"/>
      <c r="M595" s="67"/>
      <c r="N595" s="67"/>
      <c r="O595" s="67"/>
      <c r="P595" s="67"/>
      <c r="Q595" s="67"/>
      <c r="R595" s="67"/>
      <c r="S595" s="67"/>
      <c r="T595" s="67"/>
      <c r="U595" s="67"/>
      <c r="V595" s="67"/>
      <c r="W595" s="67"/>
      <c r="X595" s="67"/>
      <c r="Y595" s="67"/>
      <c r="Z595" s="67"/>
      <c r="AA595" s="67"/>
      <c r="AB595" s="67"/>
      <c r="AC595" s="67"/>
      <c r="AD595" s="67"/>
      <c r="AE595" s="67"/>
      <c r="AF595" s="67"/>
      <c r="AG595" s="67"/>
      <c r="AH595" s="67"/>
      <c r="AI595" s="67"/>
      <c r="AJ595" s="67"/>
      <c r="AK595" s="67"/>
      <c r="AL595" s="67"/>
      <c r="AM595" s="67"/>
      <c r="AN595" s="67"/>
    </row>
    <row r="596" spans="1:40" ht="54" customHeight="1" x14ac:dyDescent="0.2">
      <c r="A596" s="67"/>
      <c r="B596" s="67"/>
      <c r="C596" s="67"/>
      <c r="D596" s="67"/>
      <c r="E596" s="67"/>
      <c r="F596" s="67"/>
      <c r="G596" s="67"/>
      <c r="H596" s="67"/>
      <c r="I596" s="67"/>
      <c r="J596" s="67"/>
      <c r="K596" s="67"/>
      <c r="L596" s="67"/>
      <c r="M596" s="67"/>
      <c r="N596" s="67"/>
      <c r="O596" s="67"/>
      <c r="P596" s="67"/>
      <c r="Q596" s="67"/>
      <c r="R596" s="67"/>
      <c r="S596" s="67"/>
      <c r="T596" s="67"/>
      <c r="U596" s="67"/>
      <c r="V596" s="67"/>
      <c r="W596" s="67"/>
      <c r="X596" s="67"/>
      <c r="Y596" s="67"/>
      <c r="Z596" s="67"/>
      <c r="AA596" s="67"/>
      <c r="AB596" s="67"/>
      <c r="AC596" s="67"/>
      <c r="AD596" s="67"/>
      <c r="AE596" s="67"/>
      <c r="AF596" s="67"/>
      <c r="AG596" s="67"/>
      <c r="AH596" s="67"/>
      <c r="AI596" s="67"/>
      <c r="AJ596" s="67"/>
      <c r="AK596" s="67"/>
      <c r="AL596" s="67"/>
      <c r="AM596" s="67"/>
      <c r="AN596" s="67"/>
    </row>
    <row r="597" spans="1:40" ht="54" customHeight="1" x14ac:dyDescent="0.2">
      <c r="A597" s="67"/>
      <c r="B597" s="67"/>
      <c r="C597" s="67"/>
      <c r="D597" s="67"/>
      <c r="E597" s="67"/>
      <c r="F597" s="67"/>
      <c r="G597" s="67"/>
      <c r="H597" s="67"/>
      <c r="I597" s="67"/>
      <c r="J597" s="67"/>
      <c r="K597" s="67"/>
      <c r="L597" s="67"/>
      <c r="M597" s="67"/>
      <c r="N597" s="67"/>
      <c r="O597" s="67"/>
      <c r="P597" s="67"/>
      <c r="Q597" s="67"/>
      <c r="R597" s="67"/>
      <c r="S597" s="67"/>
      <c r="T597" s="67"/>
      <c r="U597" s="67"/>
      <c r="V597" s="67"/>
      <c r="W597" s="67"/>
      <c r="X597" s="67"/>
      <c r="Y597" s="67"/>
      <c r="Z597" s="67"/>
      <c r="AA597" s="67"/>
      <c r="AB597" s="67"/>
      <c r="AC597" s="67"/>
      <c r="AD597" s="67"/>
      <c r="AE597" s="67"/>
      <c r="AF597" s="67"/>
      <c r="AG597" s="67"/>
      <c r="AH597" s="67"/>
      <c r="AI597" s="67"/>
      <c r="AJ597" s="67"/>
      <c r="AK597" s="67"/>
      <c r="AL597" s="67"/>
      <c r="AM597" s="67"/>
      <c r="AN597" s="67"/>
    </row>
    <row r="598" spans="1:40" ht="54" customHeight="1" x14ac:dyDescent="0.2">
      <c r="A598" s="67"/>
      <c r="B598" s="67"/>
      <c r="C598" s="67"/>
      <c r="D598" s="67"/>
      <c r="E598" s="67"/>
      <c r="F598" s="67"/>
      <c r="G598" s="67"/>
      <c r="H598" s="67"/>
      <c r="I598" s="67"/>
      <c r="J598" s="67"/>
      <c r="K598" s="67"/>
      <c r="L598" s="67"/>
      <c r="M598" s="67"/>
      <c r="N598" s="67"/>
      <c r="O598" s="67"/>
      <c r="P598" s="67"/>
      <c r="Q598" s="67"/>
      <c r="R598" s="67"/>
      <c r="S598" s="67"/>
      <c r="T598" s="67"/>
      <c r="U598" s="67"/>
      <c r="V598" s="67"/>
      <c r="W598" s="67"/>
      <c r="X598" s="67"/>
      <c r="Y598" s="67"/>
      <c r="Z598" s="67"/>
      <c r="AA598" s="67"/>
      <c r="AB598" s="67"/>
      <c r="AC598" s="67"/>
      <c r="AD598" s="67"/>
      <c r="AE598" s="67"/>
      <c r="AF598" s="67"/>
      <c r="AG598" s="67"/>
      <c r="AH598" s="67"/>
      <c r="AI598" s="67"/>
      <c r="AJ598" s="67"/>
      <c r="AK598" s="67"/>
      <c r="AL598" s="67"/>
      <c r="AM598" s="67"/>
      <c r="AN598" s="67"/>
    </row>
    <row r="599" spans="1:40" ht="54" customHeight="1" x14ac:dyDescent="0.2">
      <c r="A599" s="67"/>
      <c r="B599" s="67"/>
      <c r="C599" s="67"/>
      <c r="D599" s="67"/>
      <c r="E599" s="67"/>
      <c r="F599" s="67"/>
      <c r="G599" s="67"/>
      <c r="H599" s="67"/>
      <c r="I599" s="67"/>
      <c r="J599" s="67"/>
      <c r="K599" s="67"/>
      <c r="L599" s="67"/>
      <c r="M599" s="67"/>
      <c r="N599" s="67"/>
      <c r="O599" s="67"/>
      <c r="P599" s="67"/>
      <c r="Q599" s="67"/>
      <c r="R599" s="67"/>
      <c r="S599" s="67"/>
      <c r="T599" s="67"/>
      <c r="U599" s="67"/>
      <c r="V599" s="67"/>
      <c r="W599" s="67"/>
      <c r="X599" s="67"/>
      <c r="Y599" s="67"/>
      <c r="Z599" s="67"/>
      <c r="AA599" s="67"/>
      <c r="AB599" s="67"/>
      <c r="AC599" s="67"/>
      <c r="AD599" s="67"/>
      <c r="AE599" s="67"/>
      <c r="AF599" s="67"/>
      <c r="AG599" s="67"/>
      <c r="AH599" s="67"/>
      <c r="AI599" s="67"/>
      <c r="AJ599" s="67"/>
      <c r="AK599" s="67"/>
      <c r="AL599" s="67"/>
      <c r="AM599" s="67"/>
      <c r="AN599" s="67"/>
    </row>
    <row r="600" spans="1:40" ht="54" customHeight="1" x14ac:dyDescent="0.2">
      <c r="A600" s="67"/>
      <c r="B600" s="67"/>
      <c r="C600" s="67"/>
      <c r="D600" s="67"/>
      <c r="E600" s="67"/>
      <c r="F600" s="67"/>
      <c r="G600" s="67"/>
      <c r="H600" s="67"/>
      <c r="I600" s="67"/>
      <c r="J600" s="67"/>
      <c r="K600" s="67"/>
      <c r="L600" s="67"/>
      <c r="M600" s="67"/>
      <c r="N600" s="67"/>
      <c r="O600" s="67"/>
      <c r="P600" s="67"/>
      <c r="Q600" s="67"/>
      <c r="R600" s="67"/>
      <c r="S600" s="67"/>
      <c r="T600" s="67"/>
      <c r="U600" s="67"/>
      <c r="V600" s="67"/>
      <c r="W600" s="67"/>
      <c r="X600" s="67"/>
      <c r="Y600" s="67"/>
      <c r="Z600" s="67"/>
      <c r="AA600" s="67"/>
      <c r="AB600" s="67"/>
      <c r="AC600" s="67"/>
      <c r="AD600" s="67"/>
      <c r="AE600" s="67"/>
      <c r="AF600" s="67"/>
      <c r="AG600" s="67"/>
      <c r="AH600" s="67"/>
      <c r="AI600" s="67"/>
      <c r="AJ600" s="67"/>
      <c r="AK600" s="67"/>
      <c r="AL600" s="67"/>
      <c r="AM600" s="67"/>
      <c r="AN600" s="67"/>
    </row>
    <row r="601" spans="1:40" ht="54" customHeight="1" x14ac:dyDescent="0.2">
      <c r="A601" s="67"/>
      <c r="B601" s="67"/>
      <c r="C601" s="67"/>
      <c r="D601" s="67"/>
      <c r="E601" s="67"/>
      <c r="F601" s="67"/>
      <c r="G601" s="67"/>
      <c r="H601" s="67"/>
      <c r="I601" s="67"/>
      <c r="J601" s="67"/>
      <c r="K601" s="67"/>
      <c r="L601" s="67"/>
      <c r="M601" s="67"/>
      <c r="N601" s="67"/>
      <c r="O601" s="67"/>
      <c r="P601" s="67"/>
      <c r="Q601" s="67"/>
      <c r="R601" s="67"/>
      <c r="S601" s="67"/>
      <c r="T601" s="67"/>
      <c r="U601" s="67"/>
      <c r="V601" s="67"/>
      <c r="W601" s="67"/>
      <c r="X601" s="67"/>
      <c r="Y601" s="67"/>
      <c r="Z601" s="67"/>
      <c r="AA601" s="67"/>
      <c r="AB601" s="67"/>
      <c r="AC601" s="67"/>
      <c r="AD601" s="67"/>
      <c r="AE601" s="67"/>
      <c r="AF601" s="67"/>
      <c r="AG601" s="67"/>
      <c r="AH601" s="67"/>
      <c r="AI601" s="67"/>
      <c r="AJ601" s="67"/>
      <c r="AK601" s="67"/>
      <c r="AL601" s="67"/>
      <c r="AM601" s="67"/>
      <c r="AN601" s="67"/>
    </row>
    <row r="602" spans="1:40" ht="54" customHeight="1" x14ac:dyDescent="0.2">
      <c r="A602" s="67"/>
      <c r="B602" s="67"/>
      <c r="C602" s="67"/>
      <c r="D602" s="67"/>
      <c r="E602" s="67"/>
      <c r="F602" s="67"/>
      <c r="G602" s="67"/>
      <c r="H602" s="67"/>
      <c r="I602" s="67"/>
      <c r="J602" s="67"/>
      <c r="K602" s="67"/>
      <c r="L602" s="67"/>
      <c r="M602" s="67"/>
      <c r="N602" s="67"/>
      <c r="O602" s="67"/>
      <c r="P602" s="67"/>
      <c r="Q602" s="67"/>
      <c r="R602" s="67"/>
      <c r="S602" s="67"/>
      <c r="T602" s="67"/>
      <c r="U602" s="67"/>
      <c r="V602" s="67"/>
      <c r="W602" s="67"/>
      <c r="X602" s="67"/>
      <c r="Y602" s="67"/>
      <c r="Z602" s="67"/>
      <c r="AA602" s="67"/>
      <c r="AB602" s="67"/>
      <c r="AC602" s="67"/>
      <c r="AD602" s="67"/>
      <c r="AE602" s="67"/>
      <c r="AF602" s="67"/>
      <c r="AG602" s="67"/>
      <c r="AH602" s="67"/>
      <c r="AI602" s="67"/>
      <c r="AJ602" s="67"/>
      <c r="AK602" s="67"/>
      <c r="AL602" s="67"/>
      <c r="AM602" s="67"/>
      <c r="AN602" s="67"/>
    </row>
    <row r="603" spans="1:40" ht="54" customHeight="1" x14ac:dyDescent="0.2">
      <c r="A603" s="67"/>
      <c r="B603" s="67"/>
      <c r="C603" s="67"/>
      <c r="D603" s="67"/>
      <c r="E603" s="67"/>
      <c r="F603" s="67"/>
      <c r="G603" s="67"/>
      <c r="H603" s="67"/>
      <c r="I603" s="67"/>
      <c r="J603" s="67"/>
      <c r="K603" s="67"/>
      <c r="L603" s="67"/>
      <c r="M603" s="67"/>
      <c r="N603" s="67"/>
      <c r="O603" s="67"/>
      <c r="P603" s="67"/>
      <c r="Q603" s="67"/>
      <c r="R603" s="67"/>
      <c r="S603" s="67"/>
      <c r="T603" s="67"/>
      <c r="U603" s="67"/>
      <c r="V603" s="67"/>
      <c r="W603" s="67"/>
      <c r="X603" s="67"/>
      <c r="Y603" s="67"/>
      <c r="Z603" s="67"/>
      <c r="AA603" s="67"/>
      <c r="AB603" s="67"/>
      <c r="AC603" s="67"/>
      <c r="AD603" s="67"/>
      <c r="AE603" s="67"/>
      <c r="AF603" s="67"/>
      <c r="AG603" s="67"/>
      <c r="AH603" s="67"/>
      <c r="AI603" s="67"/>
      <c r="AJ603" s="67"/>
      <c r="AK603" s="67"/>
      <c r="AL603" s="67"/>
      <c r="AM603" s="67"/>
      <c r="AN603" s="67"/>
    </row>
    <row r="604" spans="1:40" ht="54" customHeight="1" x14ac:dyDescent="0.2">
      <c r="A604" s="67"/>
      <c r="B604" s="67"/>
      <c r="C604" s="67"/>
      <c r="D604" s="67"/>
      <c r="E604" s="67"/>
      <c r="F604" s="67"/>
      <c r="G604" s="67"/>
      <c r="H604" s="67"/>
      <c r="I604" s="67"/>
      <c r="J604" s="67"/>
      <c r="K604" s="67"/>
      <c r="L604" s="67"/>
      <c r="M604" s="67"/>
      <c r="N604" s="67"/>
      <c r="O604" s="67"/>
      <c r="P604" s="67"/>
      <c r="Q604" s="67"/>
      <c r="R604" s="67"/>
      <c r="S604" s="67"/>
      <c r="T604" s="67"/>
      <c r="U604" s="67"/>
      <c r="V604" s="67"/>
      <c r="W604" s="67"/>
      <c r="X604" s="67"/>
      <c r="Y604" s="67"/>
      <c r="Z604" s="67"/>
      <c r="AA604" s="67"/>
      <c r="AB604" s="67"/>
      <c r="AC604" s="67"/>
      <c r="AD604" s="67"/>
      <c r="AE604" s="67"/>
      <c r="AF604" s="67"/>
      <c r="AG604" s="67"/>
      <c r="AH604" s="67"/>
      <c r="AI604" s="67"/>
      <c r="AJ604" s="67"/>
      <c r="AK604" s="67"/>
      <c r="AL604" s="67"/>
      <c r="AM604" s="67"/>
      <c r="AN604" s="67"/>
    </row>
    <row r="605" spans="1:40" ht="54" customHeight="1" x14ac:dyDescent="0.2">
      <c r="A605" s="67"/>
      <c r="B605" s="67"/>
      <c r="C605" s="67"/>
      <c r="D605" s="67"/>
      <c r="E605" s="67"/>
      <c r="F605" s="67"/>
      <c r="G605" s="67"/>
      <c r="H605" s="67"/>
      <c r="I605" s="67"/>
      <c r="J605" s="67"/>
      <c r="K605" s="67"/>
      <c r="L605" s="67"/>
      <c r="M605" s="67"/>
      <c r="N605" s="67"/>
      <c r="O605" s="67"/>
      <c r="P605" s="67"/>
      <c r="Q605" s="67"/>
      <c r="R605" s="67"/>
      <c r="S605" s="67"/>
      <c r="T605" s="67"/>
      <c r="U605" s="67"/>
      <c r="V605" s="67"/>
      <c r="W605" s="67"/>
      <c r="X605" s="67"/>
      <c r="Y605" s="67"/>
      <c r="Z605" s="67"/>
      <c r="AA605" s="67"/>
      <c r="AB605" s="67"/>
      <c r="AC605" s="67"/>
      <c r="AD605" s="67"/>
      <c r="AE605" s="67"/>
      <c r="AF605" s="67"/>
      <c r="AG605" s="67"/>
      <c r="AH605" s="67"/>
      <c r="AI605" s="67"/>
      <c r="AJ605" s="67"/>
      <c r="AK605" s="67"/>
      <c r="AL605" s="67"/>
      <c r="AM605" s="67"/>
      <c r="AN605" s="67"/>
    </row>
    <row r="606" spans="1:40" ht="54" customHeight="1" x14ac:dyDescent="0.2">
      <c r="A606" s="67"/>
      <c r="B606" s="67"/>
      <c r="C606" s="67"/>
      <c r="D606" s="67"/>
      <c r="E606" s="67"/>
      <c r="F606" s="67"/>
      <c r="G606" s="67"/>
      <c r="H606" s="67"/>
      <c r="I606" s="67"/>
      <c r="J606" s="67"/>
      <c r="K606" s="67"/>
      <c r="L606" s="67"/>
      <c r="M606" s="67"/>
      <c r="N606" s="67"/>
      <c r="O606" s="67"/>
      <c r="P606" s="67"/>
      <c r="Q606" s="67"/>
      <c r="R606" s="67"/>
      <c r="S606" s="67"/>
      <c r="T606" s="67"/>
      <c r="U606" s="67"/>
      <c r="V606" s="67"/>
      <c r="W606" s="67"/>
      <c r="X606" s="67"/>
      <c r="Y606" s="67"/>
      <c r="Z606" s="67"/>
      <c r="AA606" s="67"/>
      <c r="AB606" s="67"/>
      <c r="AC606" s="67"/>
      <c r="AD606" s="67"/>
      <c r="AE606" s="67"/>
      <c r="AF606" s="67"/>
      <c r="AG606" s="67"/>
      <c r="AH606" s="67"/>
      <c r="AI606" s="67"/>
      <c r="AJ606" s="67"/>
      <c r="AK606" s="67"/>
      <c r="AL606" s="67"/>
      <c r="AM606" s="67"/>
      <c r="AN606" s="67"/>
    </row>
    <row r="607" spans="1:40" ht="54" customHeight="1" x14ac:dyDescent="0.2">
      <c r="A607" s="67"/>
      <c r="B607" s="67"/>
      <c r="C607" s="67"/>
      <c r="D607" s="67"/>
      <c r="E607" s="67"/>
      <c r="F607" s="67"/>
      <c r="G607" s="67"/>
      <c r="H607" s="67"/>
      <c r="I607" s="67"/>
      <c r="J607" s="67"/>
      <c r="K607" s="67"/>
      <c r="L607" s="67"/>
      <c r="M607" s="67"/>
      <c r="N607" s="67"/>
      <c r="O607" s="67"/>
      <c r="P607" s="67"/>
      <c r="Q607" s="67"/>
      <c r="R607" s="67"/>
      <c r="S607" s="67"/>
      <c r="T607" s="67"/>
      <c r="U607" s="67"/>
      <c r="V607" s="67"/>
      <c r="W607" s="67"/>
      <c r="X607" s="67"/>
      <c r="Y607" s="67"/>
      <c r="Z607" s="67"/>
      <c r="AA607" s="67"/>
      <c r="AB607" s="67"/>
      <c r="AC607" s="67"/>
      <c r="AD607" s="67"/>
      <c r="AE607" s="67"/>
      <c r="AF607" s="67"/>
      <c r="AG607" s="67"/>
      <c r="AH607" s="67"/>
      <c r="AI607" s="67"/>
      <c r="AJ607" s="67"/>
      <c r="AK607" s="67"/>
      <c r="AL607" s="67"/>
      <c r="AM607" s="67"/>
      <c r="AN607" s="67"/>
    </row>
    <row r="608" spans="1:40" ht="54" customHeight="1" x14ac:dyDescent="0.2">
      <c r="A608" s="67"/>
      <c r="B608" s="67"/>
      <c r="C608" s="67"/>
      <c r="D608" s="67"/>
      <c r="E608" s="67"/>
      <c r="F608" s="67"/>
      <c r="G608" s="67"/>
      <c r="H608" s="67"/>
      <c r="I608" s="67"/>
      <c r="J608" s="67"/>
      <c r="K608" s="67"/>
      <c r="L608" s="67"/>
      <c r="M608" s="67"/>
      <c r="N608" s="67"/>
      <c r="O608" s="67"/>
      <c r="P608" s="67"/>
      <c r="Q608" s="67"/>
      <c r="R608" s="67"/>
      <c r="S608" s="67"/>
      <c r="T608" s="67"/>
      <c r="U608" s="67"/>
      <c r="V608" s="67"/>
      <c r="W608" s="67"/>
      <c r="X608" s="67"/>
      <c r="Y608" s="67"/>
      <c r="Z608" s="67"/>
      <c r="AA608" s="67"/>
      <c r="AB608" s="67"/>
      <c r="AC608" s="67"/>
      <c r="AD608" s="67"/>
      <c r="AE608" s="67"/>
      <c r="AF608" s="67"/>
      <c r="AG608" s="67"/>
      <c r="AH608" s="67"/>
      <c r="AI608" s="67"/>
      <c r="AJ608" s="67"/>
      <c r="AK608" s="67"/>
      <c r="AL608" s="67"/>
      <c r="AM608" s="67"/>
      <c r="AN608" s="67"/>
    </row>
    <row r="609" spans="1:40" ht="54" customHeight="1" x14ac:dyDescent="0.2">
      <c r="A609" s="67"/>
      <c r="B609" s="67"/>
      <c r="C609" s="67"/>
      <c r="D609" s="67"/>
      <c r="E609" s="67"/>
      <c r="F609" s="67"/>
      <c r="G609" s="67"/>
      <c r="H609" s="67"/>
      <c r="I609" s="67"/>
      <c r="J609" s="67"/>
      <c r="K609" s="67"/>
      <c r="L609" s="67"/>
      <c r="M609" s="67"/>
      <c r="N609" s="67"/>
      <c r="O609" s="67"/>
      <c r="P609" s="67"/>
      <c r="Q609" s="67"/>
      <c r="R609" s="67"/>
      <c r="S609" s="67"/>
      <c r="T609" s="67"/>
      <c r="U609" s="67"/>
      <c r="V609" s="67"/>
      <c r="W609" s="67"/>
      <c r="X609" s="67"/>
      <c r="Y609" s="67"/>
      <c r="Z609" s="67"/>
      <c r="AA609" s="67"/>
      <c r="AB609" s="67"/>
      <c r="AC609" s="67"/>
      <c r="AD609" s="67"/>
      <c r="AE609" s="67"/>
      <c r="AF609" s="67"/>
      <c r="AG609" s="67"/>
      <c r="AH609" s="67"/>
      <c r="AI609" s="67"/>
      <c r="AJ609" s="67"/>
      <c r="AK609" s="67"/>
      <c r="AL609" s="67"/>
      <c r="AM609" s="67"/>
      <c r="AN609" s="67"/>
    </row>
    <row r="610" spans="1:40" ht="54" customHeight="1" x14ac:dyDescent="0.2">
      <c r="A610" s="67"/>
      <c r="B610" s="67"/>
      <c r="C610" s="67"/>
      <c r="D610" s="67"/>
      <c r="E610" s="67"/>
      <c r="F610" s="67"/>
      <c r="G610" s="67"/>
      <c r="H610" s="67"/>
      <c r="I610" s="67"/>
      <c r="J610" s="67"/>
      <c r="K610" s="67"/>
      <c r="L610" s="67"/>
      <c r="M610" s="67"/>
      <c r="N610" s="67"/>
      <c r="O610" s="67"/>
      <c r="P610" s="67"/>
      <c r="Q610" s="67"/>
      <c r="R610" s="67"/>
      <c r="S610" s="67"/>
      <c r="T610" s="67"/>
      <c r="U610" s="67"/>
      <c r="V610" s="67"/>
      <c r="W610" s="67"/>
      <c r="X610" s="67"/>
      <c r="Y610" s="67"/>
      <c r="Z610" s="67"/>
      <c r="AA610" s="67"/>
      <c r="AB610" s="67"/>
      <c r="AC610" s="67"/>
      <c r="AD610" s="67"/>
      <c r="AE610" s="67"/>
      <c r="AF610" s="67"/>
      <c r="AG610" s="67"/>
      <c r="AH610" s="67"/>
      <c r="AI610" s="67"/>
      <c r="AJ610" s="67"/>
      <c r="AK610" s="67"/>
      <c r="AL610" s="67"/>
      <c r="AM610" s="67"/>
      <c r="AN610" s="67"/>
    </row>
    <row r="611" spans="1:40" ht="54" customHeight="1" x14ac:dyDescent="0.2">
      <c r="A611" s="67"/>
      <c r="B611" s="67"/>
      <c r="C611" s="67"/>
      <c r="D611" s="67"/>
      <c r="E611" s="67"/>
      <c r="F611" s="67"/>
      <c r="G611" s="67"/>
      <c r="H611" s="67"/>
      <c r="I611" s="67"/>
      <c r="J611" s="67"/>
      <c r="K611" s="67"/>
      <c r="L611" s="67"/>
      <c r="M611" s="67"/>
      <c r="N611" s="67"/>
      <c r="O611" s="67"/>
      <c r="P611" s="67"/>
      <c r="Q611" s="67"/>
      <c r="R611" s="67"/>
      <c r="S611" s="67"/>
      <c r="T611" s="67"/>
      <c r="U611" s="67"/>
      <c r="V611" s="67"/>
      <c r="W611" s="67"/>
      <c r="X611" s="67"/>
      <c r="Y611" s="67"/>
      <c r="Z611" s="67"/>
      <c r="AA611" s="67"/>
      <c r="AB611" s="67"/>
      <c r="AC611" s="67"/>
      <c r="AD611" s="67"/>
      <c r="AE611" s="67"/>
      <c r="AF611" s="67"/>
      <c r="AG611" s="67"/>
      <c r="AH611" s="67"/>
      <c r="AI611" s="67"/>
      <c r="AJ611" s="67"/>
      <c r="AK611" s="67"/>
      <c r="AL611" s="67"/>
      <c r="AM611" s="67"/>
      <c r="AN611" s="67"/>
    </row>
    <row r="612" spans="1:40" ht="54" customHeight="1" x14ac:dyDescent="0.2">
      <c r="A612" s="67"/>
      <c r="B612" s="67"/>
      <c r="C612" s="67"/>
      <c r="D612" s="67"/>
      <c r="E612" s="67"/>
      <c r="F612" s="67"/>
      <c r="G612" s="67"/>
      <c r="H612" s="67"/>
      <c r="I612" s="67"/>
      <c r="J612" s="67"/>
      <c r="K612" s="67"/>
      <c r="L612" s="67"/>
      <c r="M612" s="67"/>
      <c r="N612" s="67"/>
      <c r="O612" s="67"/>
      <c r="P612" s="67"/>
      <c r="Q612" s="67"/>
      <c r="R612" s="67"/>
      <c r="S612" s="67"/>
      <c r="T612" s="67"/>
      <c r="U612" s="67"/>
      <c r="V612" s="67"/>
      <c r="W612" s="67"/>
      <c r="X612" s="67"/>
      <c r="Y612" s="67"/>
      <c r="Z612" s="67"/>
      <c r="AA612" s="67"/>
      <c r="AB612" s="67"/>
      <c r="AC612" s="67"/>
      <c r="AD612" s="67"/>
      <c r="AE612" s="67"/>
      <c r="AF612" s="67"/>
      <c r="AG612" s="67"/>
      <c r="AH612" s="67"/>
      <c r="AI612" s="67"/>
      <c r="AJ612" s="67"/>
      <c r="AK612" s="67"/>
      <c r="AL612" s="67"/>
      <c r="AM612" s="67"/>
      <c r="AN612" s="67"/>
    </row>
    <row r="613" spans="1:40" ht="54" customHeight="1" x14ac:dyDescent="0.2">
      <c r="A613" s="67"/>
      <c r="B613" s="67"/>
      <c r="C613" s="67"/>
      <c r="D613" s="67"/>
      <c r="E613" s="67"/>
      <c r="F613" s="67"/>
      <c r="G613" s="67"/>
      <c r="H613" s="67"/>
      <c r="I613" s="67"/>
      <c r="J613" s="67"/>
      <c r="K613" s="67"/>
      <c r="L613" s="67"/>
      <c r="M613" s="67"/>
      <c r="N613" s="67"/>
      <c r="O613" s="67"/>
      <c r="P613" s="67"/>
      <c r="Q613" s="67"/>
      <c r="R613" s="67"/>
      <c r="S613" s="67"/>
      <c r="T613" s="67"/>
      <c r="U613" s="67"/>
      <c r="V613" s="67"/>
      <c r="W613" s="67"/>
      <c r="X613" s="67"/>
      <c r="Y613" s="67"/>
      <c r="Z613" s="67"/>
      <c r="AA613" s="67"/>
      <c r="AB613" s="67"/>
      <c r="AC613" s="67"/>
      <c r="AD613" s="67"/>
      <c r="AE613" s="67"/>
      <c r="AF613" s="67"/>
      <c r="AG613" s="67"/>
      <c r="AH613" s="67"/>
      <c r="AI613" s="67"/>
      <c r="AJ613" s="67"/>
      <c r="AK613" s="67"/>
      <c r="AL613" s="67"/>
      <c r="AM613" s="67"/>
      <c r="AN613" s="67"/>
    </row>
    <row r="614" spans="1:40" ht="54" customHeight="1" x14ac:dyDescent="0.2">
      <c r="A614" s="67"/>
      <c r="B614" s="67"/>
      <c r="C614" s="67"/>
      <c r="D614" s="67"/>
      <c r="E614" s="67"/>
      <c r="F614" s="67"/>
      <c r="G614" s="67"/>
      <c r="H614" s="67"/>
      <c r="I614" s="67"/>
      <c r="J614" s="67"/>
      <c r="K614" s="67"/>
      <c r="L614" s="67"/>
      <c r="M614" s="67"/>
      <c r="N614" s="67"/>
      <c r="O614" s="67"/>
      <c r="P614" s="67"/>
      <c r="Q614" s="67"/>
      <c r="R614" s="67"/>
      <c r="S614" s="67"/>
      <c r="T614" s="67"/>
      <c r="U614" s="67"/>
      <c r="V614" s="67"/>
      <c r="W614" s="67"/>
      <c r="X614" s="67"/>
      <c r="Y614" s="67"/>
      <c r="Z614" s="67"/>
      <c r="AA614" s="67"/>
      <c r="AB614" s="67"/>
      <c r="AC614" s="67"/>
      <c r="AD614" s="67"/>
      <c r="AE614" s="67"/>
      <c r="AF614" s="67"/>
      <c r="AG614" s="67"/>
      <c r="AH614" s="67"/>
      <c r="AI614" s="67"/>
      <c r="AJ614" s="67"/>
      <c r="AK614" s="67"/>
      <c r="AL614" s="67"/>
      <c r="AM614" s="67"/>
      <c r="AN614" s="67"/>
    </row>
    <row r="615" spans="1:40" ht="54" customHeight="1" x14ac:dyDescent="0.2">
      <c r="A615" s="67"/>
      <c r="B615" s="67"/>
      <c r="C615" s="67"/>
      <c r="D615" s="67"/>
      <c r="E615" s="67"/>
      <c r="F615" s="67"/>
      <c r="G615" s="67"/>
      <c r="H615" s="67"/>
      <c r="I615" s="67"/>
      <c r="J615" s="67"/>
      <c r="K615" s="67"/>
      <c r="L615" s="67"/>
      <c r="M615" s="67"/>
      <c r="N615" s="67"/>
      <c r="O615" s="67"/>
      <c r="P615" s="67"/>
      <c r="Q615" s="67"/>
      <c r="R615" s="67"/>
      <c r="S615" s="67"/>
      <c r="T615" s="67"/>
      <c r="U615" s="67"/>
      <c r="V615" s="67"/>
      <c r="W615" s="67"/>
      <c r="X615" s="67"/>
      <c r="Y615" s="67"/>
      <c r="Z615" s="67"/>
      <c r="AA615" s="67"/>
      <c r="AB615" s="67"/>
      <c r="AC615" s="67"/>
      <c r="AD615" s="67"/>
      <c r="AE615" s="67"/>
      <c r="AF615" s="67"/>
      <c r="AG615" s="67"/>
      <c r="AH615" s="67"/>
      <c r="AI615" s="67"/>
      <c r="AJ615" s="67"/>
      <c r="AK615" s="67"/>
      <c r="AL615" s="67"/>
      <c r="AM615" s="67"/>
      <c r="AN615" s="67"/>
    </row>
    <row r="616" spans="1:40" ht="54" customHeight="1" x14ac:dyDescent="0.2">
      <c r="A616" s="67"/>
      <c r="B616" s="67"/>
      <c r="C616" s="67"/>
      <c r="D616" s="67"/>
      <c r="E616" s="67"/>
      <c r="F616" s="67"/>
      <c r="G616" s="67"/>
      <c r="H616" s="67"/>
      <c r="I616" s="67"/>
      <c r="J616" s="67"/>
      <c r="K616" s="67"/>
      <c r="L616" s="67"/>
      <c r="M616" s="67"/>
      <c r="N616" s="67"/>
      <c r="O616" s="67"/>
      <c r="P616" s="67"/>
      <c r="Q616" s="67"/>
      <c r="R616" s="67"/>
      <c r="S616" s="67"/>
      <c r="T616" s="67"/>
      <c r="U616" s="67"/>
      <c r="V616" s="67"/>
      <c r="W616" s="67"/>
      <c r="X616" s="67"/>
      <c r="Y616" s="67"/>
      <c r="Z616" s="67"/>
      <c r="AA616" s="67"/>
      <c r="AB616" s="67"/>
      <c r="AC616" s="67"/>
      <c r="AD616" s="67"/>
      <c r="AE616" s="67"/>
      <c r="AF616" s="67"/>
      <c r="AG616" s="67"/>
      <c r="AH616" s="67"/>
      <c r="AI616" s="67"/>
      <c r="AJ616" s="67"/>
      <c r="AK616" s="67"/>
      <c r="AL616" s="67"/>
      <c r="AM616" s="67"/>
      <c r="AN616" s="67"/>
    </row>
    <row r="617" spans="1:40" ht="54" customHeight="1" x14ac:dyDescent="0.2">
      <c r="A617" s="67"/>
      <c r="B617" s="67"/>
      <c r="C617" s="67"/>
      <c r="D617" s="67"/>
      <c r="E617" s="67"/>
      <c r="F617" s="67"/>
      <c r="G617" s="67"/>
      <c r="H617" s="67"/>
      <c r="I617" s="67"/>
      <c r="J617" s="67"/>
      <c r="K617" s="67"/>
      <c r="L617" s="67"/>
      <c r="M617" s="67"/>
      <c r="N617" s="67"/>
      <c r="O617" s="67"/>
      <c r="P617" s="67"/>
      <c r="Q617" s="67"/>
      <c r="R617" s="67"/>
      <c r="S617" s="67"/>
      <c r="T617" s="67"/>
      <c r="U617" s="67"/>
      <c r="V617" s="67"/>
      <c r="W617" s="67"/>
      <c r="X617" s="67"/>
      <c r="Y617" s="67"/>
      <c r="Z617" s="67"/>
      <c r="AA617" s="67"/>
      <c r="AB617" s="67"/>
      <c r="AC617" s="67"/>
      <c r="AD617" s="67"/>
      <c r="AE617" s="67"/>
      <c r="AF617" s="67"/>
      <c r="AG617" s="67"/>
      <c r="AH617" s="67"/>
      <c r="AI617" s="67"/>
      <c r="AJ617" s="67"/>
      <c r="AK617" s="67"/>
      <c r="AL617" s="67"/>
      <c r="AM617" s="67"/>
      <c r="AN617" s="67"/>
    </row>
    <row r="618" spans="1:40" ht="54" customHeight="1" x14ac:dyDescent="0.2">
      <c r="A618" s="67"/>
      <c r="B618" s="67"/>
      <c r="C618" s="67"/>
      <c r="D618" s="67"/>
      <c r="E618" s="67"/>
      <c r="F618" s="67"/>
      <c r="G618" s="67"/>
      <c r="H618" s="67"/>
      <c r="I618" s="67"/>
      <c r="J618" s="67"/>
      <c r="K618" s="67"/>
      <c r="L618" s="67"/>
      <c r="M618" s="67"/>
      <c r="N618" s="67"/>
      <c r="O618" s="67"/>
      <c r="P618" s="67"/>
      <c r="Q618" s="67"/>
      <c r="R618" s="67"/>
      <c r="S618" s="67"/>
      <c r="T618" s="67"/>
      <c r="U618" s="67"/>
      <c r="V618" s="67"/>
      <c r="W618" s="67"/>
      <c r="X618" s="67"/>
      <c r="Y618" s="67"/>
      <c r="Z618" s="67"/>
      <c r="AA618" s="67"/>
      <c r="AB618" s="67"/>
      <c r="AC618" s="67"/>
      <c r="AD618" s="67"/>
      <c r="AE618" s="67"/>
      <c r="AF618" s="67"/>
      <c r="AG618" s="67"/>
      <c r="AH618" s="67"/>
      <c r="AI618" s="67"/>
      <c r="AJ618" s="67"/>
      <c r="AK618" s="67"/>
      <c r="AL618" s="67"/>
      <c r="AM618" s="67"/>
      <c r="AN618" s="67"/>
    </row>
    <row r="619" spans="1:40" ht="54" customHeight="1" x14ac:dyDescent="0.2">
      <c r="A619" s="67"/>
      <c r="B619" s="67"/>
      <c r="C619" s="67"/>
      <c r="D619" s="67"/>
      <c r="E619" s="67"/>
      <c r="F619" s="67"/>
      <c r="G619" s="67"/>
      <c r="H619" s="67"/>
      <c r="I619" s="67"/>
      <c r="J619" s="67"/>
      <c r="K619" s="67"/>
      <c r="L619" s="67"/>
      <c r="M619" s="67"/>
      <c r="N619" s="67"/>
      <c r="O619" s="67"/>
      <c r="P619" s="67"/>
      <c r="Q619" s="67"/>
      <c r="R619" s="67"/>
      <c r="S619" s="67"/>
      <c r="T619" s="67"/>
      <c r="U619" s="67"/>
      <c r="V619" s="67"/>
      <c r="W619" s="67"/>
      <c r="X619" s="67"/>
      <c r="Y619" s="67"/>
      <c r="Z619" s="67"/>
      <c r="AA619" s="67"/>
      <c r="AB619" s="67"/>
      <c r="AC619" s="67"/>
      <c r="AD619" s="67"/>
      <c r="AE619" s="67"/>
      <c r="AF619" s="67"/>
      <c r="AG619" s="67"/>
      <c r="AH619" s="67"/>
      <c r="AI619" s="67"/>
      <c r="AJ619" s="67"/>
      <c r="AK619" s="67"/>
      <c r="AL619" s="67"/>
      <c r="AM619" s="67"/>
      <c r="AN619" s="67"/>
    </row>
    <row r="620" spans="1:40" ht="54" customHeight="1" x14ac:dyDescent="0.2">
      <c r="A620" s="67"/>
      <c r="B620" s="67"/>
      <c r="C620" s="67"/>
      <c r="D620" s="67"/>
      <c r="E620" s="67"/>
      <c r="F620" s="67"/>
      <c r="G620" s="67"/>
      <c r="H620" s="67"/>
      <c r="I620" s="67"/>
      <c r="J620" s="67"/>
      <c r="K620" s="67"/>
      <c r="L620" s="67"/>
      <c r="M620" s="67"/>
      <c r="N620" s="67"/>
      <c r="O620" s="67"/>
      <c r="P620" s="67"/>
      <c r="Q620" s="67"/>
      <c r="R620" s="67"/>
      <c r="S620" s="67"/>
      <c r="T620" s="67"/>
      <c r="U620" s="67"/>
      <c r="V620" s="67"/>
      <c r="W620" s="67"/>
      <c r="X620" s="67"/>
      <c r="Y620" s="67"/>
      <c r="Z620" s="67"/>
      <c r="AA620" s="67"/>
      <c r="AB620" s="67"/>
      <c r="AC620" s="67"/>
      <c r="AD620" s="67"/>
      <c r="AE620" s="67"/>
      <c r="AF620" s="67"/>
      <c r="AG620" s="67"/>
      <c r="AH620" s="67"/>
      <c r="AI620" s="67"/>
      <c r="AJ620" s="67"/>
      <c r="AK620" s="67"/>
      <c r="AL620" s="67"/>
      <c r="AM620" s="67"/>
      <c r="AN620" s="67"/>
    </row>
    <row r="621" spans="1:40" ht="54" customHeight="1" x14ac:dyDescent="0.2">
      <c r="A621" s="67"/>
      <c r="B621" s="67"/>
      <c r="C621" s="67"/>
      <c r="D621" s="67"/>
      <c r="E621" s="67"/>
      <c r="F621" s="67"/>
      <c r="G621" s="67"/>
      <c r="H621" s="67"/>
      <c r="I621" s="67"/>
      <c r="J621" s="67"/>
      <c r="K621" s="67"/>
      <c r="L621" s="67"/>
      <c r="M621" s="67"/>
      <c r="N621" s="67"/>
      <c r="O621" s="67"/>
      <c r="P621" s="67"/>
      <c r="Q621" s="67"/>
      <c r="R621" s="67"/>
      <c r="S621" s="67"/>
      <c r="T621" s="67"/>
      <c r="U621" s="67"/>
      <c r="V621" s="67"/>
      <c r="W621" s="67"/>
      <c r="X621" s="67"/>
      <c r="Y621" s="67"/>
      <c r="Z621" s="67"/>
      <c r="AA621" s="67"/>
      <c r="AB621" s="67"/>
      <c r="AC621" s="67"/>
      <c r="AD621" s="67"/>
      <c r="AE621" s="67"/>
      <c r="AF621" s="67"/>
      <c r="AG621" s="67"/>
      <c r="AH621" s="67"/>
      <c r="AI621" s="67"/>
      <c r="AJ621" s="67"/>
      <c r="AK621" s="67"/>
      <c r="AL621" s="67"/>
      <c r="AM621" s="67"/>
      <c r="AN621" s="67"/>
    </row>
    <row r="622" spans="1:40" ht="54" customHeight="1" x14ac:dyDescent="0.2">
      <c r="A622" s="67"/>
      <c r="B622" s="67"/>
      <c r="C622" s="67"/>
      <c r="D622" s="67"/>
      <c r="E622" s="67"/>
      <c r="F622" s="67"/>
      <c r="G622" s="67"/>
      <c r="H622" s="67"/>
      <c r="I622" s="67"/>
      <c r="J622" s="67"/>
      <c r="K622" s="67"/>
      <c r="L622" s="67"/>
      <c r="M622" s="67"/>
      <c r="N622" s="67"/>
      <c r="O622" s="67"/>
      <c r="P622" s="67"/>
      <c r="Q622" s="67"/>
      <c r="R622" s="67"/>
      <c r="S622" s="67"/>
      <c r="T622" s="67"/>
      <c r="U622" s="67"/>
      <c r="V622" s="67"/>
      <c r="W622" s="67"/>
      <c r="X622" s="67"/>
      <c r="Y622" s="67"/>
      <c r="Z622" s="67"/>
      <c r="AA622" s="67"/>
      <c r="AB622" s="67"/>
      <c r="AC622" s="67"/>
      <c r="AD622" s="67"/>
      <c r="AE622" s="67"/>
      <c r="AF622" s="67"/>
      <c r="AG622" s="67"/>
      <c r="AH622" s="67"/>
      <c r="AI622" s="67"/>
      <c r="AJ622" s="67"/>
      <c r="AK622" s="67"/>
      <c r="AL622" s="67"/>
      <c r="AM622" s="67"/>
      <c r="AN622" s="67"/>
    </row>
    <row r="623" spans="1:40" ht="54" customHeight="1" x14ac:dyDescent="0.2">
      <c r="A623" s="67"/>
      <c r="B623" s="67"/>
      <c r="C623" s="67"/>
      <c r="D623" s="67"/>
      <c r="E623" s="67"/>
      <c r="F623" s="67"/>
      <c r="G623" s="67"/>
      <c r="H623" s="67"/>
      <c r="I623" s="67"/>
      <c r="J623" s="67"/>
      <c r="K623" s="67"/>
      <c r="L623" s="67"/>
      <c r="M623" s="67"/>
      <c r="N623" s="67"/>
      <c r="O623" s="67"/>
      <c r="P623" s="67"/>
      <c r="Q623" s="67"/>
      <c r="R623" s="67"/>
      <c r="S623" s="67"/>
      <c r="T623" s="67"/>
      <c r="U623" s="67"/>
      <c r="V623" s="67"/>
      <c r="W623" s="67"/>
      <c r="X623" s="67"/>
      <c r="Y623" s="67"/>
      <c r="Z623" s="67"/>
      <c r="AA623" s="67"/>
      <c r="AB623" s="67"/>
      <c r="AC623" s="67"/>
      <c r="AD623" s="67"/>
      <c r="AE623" s="67"/>
      <c r="AF623" s="67"/>
      <c r="AG623" s="67"/>
      <c r="AH623" s="67"/>
      <c r="AI623" s="67"/>
      <c r="AJ623" s="67"/>
      <c r="AK623" s="67"/>
      <c r="AL623" s="67"/>
      <c r="AM623" s="67"/>
      <c r="AN623" s="67"/>
    </row>
    <row r="624" spans="1:40" ht="54" customHeight="1" x14ac:dyDescent="0.2">
      <c r="A624" s="67"/>
      <c r="B624" s="67"/>
      <c r="C624" s="67"/>
      <c r="D624" s="67"/>
      <c r="E624" s="67"/>
      <c r="F624" s="67"/>
      <c r="G624" s="67"/>
      <c r="H624" s="67"/>
      <c r="I624" s="67"/>
      <c r="J624" s="67"/>
      <c r="K624" s="67"/>
      <c r="L624" s="67"/>
      <c r="M624" s="67"/>
      <c r="N624" s="67"/>
      <c r="O624" s="67"/>
      <c r="P624" s="67"/>
      <c r="Q624" s="67"/>
      <c r="R624" s="67"/>
      <c r="S624" s="67"/>
      <c r="T624" s="67"/>
      <c r="U624" s="67"/>
      <c r="V624" s="67"/>
      <c r="W624" s="67"/>
      <c r="X624" s="67"/>
      <c r="Y624" s="67"/>
      <c r="Z624" s="67"/>
      <c r="AA624" s="67"/>
      <c r="AB624" s="67"/>
      <c r="AC624" s="67"/>
      <c r="AD624" s="67"/>
      <c r="AE624" s="67"/>
      <c r="AF624" s="67"/>
      <c r="AG624" s="67"/>
      <c r="AH624" s="67"/>
      <c r="AI624" s="67"/>
      <c r="AJ624" s="67"/>
      <c r="AK624" s="67"/>
      <c r="AL624" s="67"/>
      <c r="AM624" s="67"/>
      <c r="AN624" s="67"/>
    </row>
    <row r="625" spans="1:40" ht="54" customHeight="1" x14ac:dyDescent="0.2">
      <c r="A625" s="67"/>
      <c r="B625" s="67"/>
      <c r="C625" s="67"/>
      <c r="D625" s="67"/>
      <c r="E625" s="67"/>
      <c r="F625" s="67"/>
      <c r="G625" s="67"/>
      <c r="H625" s="67"/>
      <c r="I625" s="67"/>
      <c r="J625" s="67"/>
      <c r="K625" s="67"/>
      <c r="L625" s="67"/>
      <c r="M625" s="67"/>
      <c r="N625" s="67"/>
      <c r="O625" s="67"/>
      <c r="P625" s="67"/>
      <c r="Q625" s="67"/>
      <c r="R625" s="67"/>
      <c r="S625" s="67"/>
      <c r="T625" s="67"/>
      <c r="U625" s="67"/>
      <c r="V625" s="67"/>
      <c r="W625" s="67"/>
      <c r="X625" s="67"/>
      <c r="Y625" s="67"/>
      <c r="Z625" s="67"/>
      <c r="AA625" s="67"/>
      <c r="AB625" s="67"/>
      <c r="AC625" s="67"/>
      <c r="AD625" s="67"/>
      <c r="AE625" s="67"/>
      <c r="AF625" s="67"/>
      <c r="AG625" s="67"/>
      <c r="AH625" s="67"/>
      <c r="AI625" s="67"/>
      <c r="AJ625" s="67"/>
      <c r="AK625" s="67"/>
      <c r="AL625" s="67"/>
      <c r="AM625" s="67"/>
      <c r="AN625" s="67"/>
    </row>
    <row r="626" spans="1:40" ht="54" customHeight="1" x14ac:dyDescent="0.2">
      <c r="A626" s="67"/>
      <c r="B626" s="67"/>
      <c r="C626" s="67"/>
      <c r="D626" s="67"/>
      <c r="E626" s="67"/>
      <c r="F626" s="67"/>
      <c r="G626" s="67"/>
      <c r="H626" s="67"/>
      <c r="I626" s="67"/>
      <c r="J626" s="67"/>
      <c r="K626" s="67"/>
      <c r="L626" s="67"/>
      <c r="M626" s="67"/>
      <c r="N626" s="67"/>
      <c r="O626" s="67"/>
      <c r="P626" s="67"/>
      <c r="Q626" s="67"/>
      <c r="R626" s="67"/>
      <c r="S626" s="67"/>
      <c r="T626" s="67"/>
      <c r="U626" s="67"/>
      <c r="V626" s="67"/>
      <c r="W626" s="67"/>
      <c r="X626" s="67"/>
      <c r="Y626" s="67"/>
      <c r="Z626" s="67"/>
      <c r="AA626" s="67"/>
      <c r="AB626" s="67"/>
      <c r="AC626" s="67"/>
      <c r="AD626" s="67"/>
      <c r="AE626" s="67"/>
      <c r="AF626" s="67"/>
      <c r="AG626" s="67"/>
      <c r="AH626" s="67"/>
      <c r="AI626" s="67"/>
      <c r="AJ626" s="67"/>
      <c r="AK626" s="67"/>
      <c r="AL626" s="67"/>
      <c r="AM626" s="67"/>
      <c r="AN626" s="67"/>
    </row>
    <row r="627" spans="1:40" ht="54" customHeight="1" x14ac:dyDescent="0.2">
      <c r="A627" s="67"/>
      <c r="B627" s="67"/>
      <c r="C627" s="67"/>
      <c r="D627" s="67"/>
      <c r="E627" s="67"/>
      <c r="F627" s="67"/>
      <c r="G627" s="67"/>
      <c r="H627" s="67"/>
      <c r="I627" s="67"/>
      <c r="J627" s="67"/>
      <c r="K627" s="67"/>
      <c r="L627" s="67"/>
      <c r="M627" s="67"/>
      <c r="N627" s="67"/>
      <c r="O627" s="67"/>
      <c r="P627" s="67"/>
      <c r="Q627" s="67"/>
      <c r="R627" s="67"/>
      <c r="S627" s="67"/>
      <c r="T627" s="67"/>
      <c r="U627" s="67"/>
      <c r="V627" s="67"/>
      <c r="W627" s="67"/>
      <c r="X627" s="67"/>
      <c r="Y627" s="67"/>
      <c r="Z627" s="67"/>
      <c r="AA627" s="67"/>
      <c r="AB627" s="67"/>
      <c r="AC627" s="67"/>
      <c r="AD627" s="67"/>
      <c r="AE627" s="67"/>
      <c r="AF627" s="67"/>
      <c r="AG627" s="67"/>
      <c r="AH627" s="67"/>
      <c r="AI627" s="67"/>
      <c r="AJ627" s="67"/>
      <c r="AK627" s="67"/>
      <c r="AL627" s="67"/>
      <c r="AM627" s="67"/>
      <c r="AN627" s="67"/>
    </row>
    <row r="628" spans="1:40" ht="54" customHeight="1" x14ac:dyDescent="0.2">
      <c r="A628" s="67"/>
      <c r="B628" s="67"/>
      <c r="C628" s="67"/>
      <c r="D628" s="67"/>
      <c r="E628" s="67"/>
      <c r="F628" s="67"/>
      <c r="G628" s="67"/>
      <c r="H628" s="67"/>
      <c r="I628" s="67"/>
      <c r="J628" s="67"/>
      <c r="K628" s="67"/>
      <c r="L628" s="67"/>
      <c r="M628" s="67"/>
      <c r="N628" s="67"/>
      <c r="O628" s="67"/>
      <c r="P628" s="67"/>
      <c r="Q628" s="67"/>
      <c r="R628" s="67"/>
      <c r="S628" s="67"/>
      <c r="T628" s="67"/>
      <c r="U628" s="67"/>
      <c r="V628" s="67"/>
      <c r="W628" s="67"/>
      <c r="X628" s="67"/>
      <c r="Y628" s="67"/>
      <c r="Z628" s="67"/>
      <c r="AA628" s="67"/>
      <c r="AB628" s="67"/>
      <c r="AC628" s="67"/>
      <c r="AD628" s="67"/>
      <c r="AE628" s="67"/>
      <c r="AF628" s="67"/>
      <c r="AG628" s="67"/>
      <c r="AH628" s="67"/>
      <c r="AI628" s="67"/>
      <c r="AJ628" s="67"/>
      <c r="AK628" s="67"/>
      <c r="AL628" s="67"/>
      <c r="AM628" s="67"/>
      <c r="AN628" s="67"/>
    </row>
    <row r="629" spans="1:40" ht="54" customHeight="1" x14ac:dyDescent="0.2">
      <c r="A629" s="67"/>
      <c r="B629" s="67"/>
      <c r="C629" s="67"/>
      <c r="D629" s="67"/>
      <c r="E629" s="67"/>
      <c r="F629" s="67"/>
      <c r="G629" s="67"/>
      <c r="H629" s="67"/>
      <c r="I629" s="67"/>
      <c r="J629" s="67"/>
      <c r="K629" s="67"/>
      <c r="L629" s="67"/>
      <c r="M629" s="67"/>
      <c r="N629" s="67"/>
      <c r="O629" s="67"/>
      <c r="P629" s="67"/>
      <c r="Q629" s="67"/>
      <c r="R629" s="67"/>
      <c r="S629" s="67"/>
      <c r="T629" s="67"/>
      <c r="U629" s="67"/>
      <c r="V629" s="67"/>
      <c r="W629" s="67"/>
      <c r="X629" s="67"/>
      <c r="Y629" s="67"/>
      <c r="Z629" s="67"/>
      <c r="AA629" s="67"/>
      <c r="AB629" s="67"/>
      <c r="AC629" s="67"/>
      <c r="AD629" s="67"/>
      <c r="AE629" s="67"/>
      <c r="AF629" s="67"/>
      <c r="AG629" s="67"/>
      <c r="AH629" s="67"/>
      <c r="AI629" s="67"/>
      <c r="AJ629" s="67"/>
      <c r="AK629" s="67"/>
      <c r="AL629" s="67"/>
      <c r="AM629" s="67"/>
      <c r="AN629" s="67"/>
    </row>
    <row r="630" spans="1:40" ht="54" customHeight="1" x14ac:dyDescent="0.2">
      <c r="A630" s="67"/>
      <c r="B630" s="67"/>
      <c r="C630" s="67"/>
      <c r="D630" s="67"/>
      <c r="E630" s="67"/>
      <c r="F630" s="67"/>
      <c r="G630" s="67"/>
      <c r="H630" s="67"/>
      <c r="I630" s="67"/>
      <c r="J630" s="67"/>
      <c r="K630" s="67"/>
      <c r="L630" s="67"/>
      <c r="M630" s="67"/>
      <c r="N630" s="67"/>
      <c r="O630" s="67"/>
      <c r="P630" s="67"/>
      <c r="Q630" s="67"/>
      <c r="R630" s="67"/>
      <c r="S630" s="67"/>
      <c r="T630" s="67"/>
      <c r="U630" s="67"/>
      <c r="V630" s="67"/>
      <c r="W630" s="67"/>
      <c r="X630" s="67"/>
      <c r="Y630" s="67"/>
      <c r="Z630" s="67"/>
      <c r="AA630" s="67"/>
      <c r="AB630" s="67"/>
      <c r="AC630" s="67"/>
      <c r="AD630" s="67"/>
      <c r="AE630" s="67"/>
      <c r="AF630" s="67"/>
      <c r="AG630" s="67"/>
      <c r="AH630" s="67"/>
      <c r="AI630" s="67"/>
      <c r="AJ630" s="67"/>
      <c r="AK630" s="67"/>
      <c r="AL630" s="67"/>
      <c r="AM630" s="67"/>
      <c r="AN630" s="67"/>
    </row>
    <row r="631" spans="1:40" ht="54" customHeight="1" x14ac:dyDescent="0.2">
      <c r="A631" s="67"/>
      <c r="B631" s="67"/>
      <c r="C631" s="67"/>
      <c r="D631" s="67"/>
      <c r="E631" s="67"/>
      <c r="F631" s="67"/>
      <c r="G631" s="67"/>
      <c r="H631" s="67"/>
      <c r="I631" s="67"/>
      <c r="J631" s="67"/>
      <c r="K631" s="67"/>
      <c r="L631" s="67"/>
      <c r="M631" s="67"/>
      <c r="N631" s="67"/>
      <c r="O631" s="67"/>
      <c r="P631" s="67"/>
      <c r="Q631" s="67"/>
      <c r="R631" s="67"/>
      <c r="S631" s="67"/>
      <c r="T631" s="67"/>
      <c r="U631" s="67"/>
      <c r="V631" s="67"/>
      <c r="W631" s="67"/>
      <c r="X631" s="67"/>
      <c r="Y631" s="67"/>
      <c r="Z631" s="67"/>
      <c r="AA631" s="67"/>
      <c r="AB631" s="67"/>
      <c r="AC631" s="67"/>
      <c r="AD631" s="67"/>
      <c r="AE631" s="67"/>
      <c r="AF631" s="67"/>
      <c r="AG631" s="67"/>
      <c r="AH631" s="67"/>
      <c r="AI631" s="67"/>
      <c r="AJ631" s="67"/>
      <c r="AK631" s="67"/>
      <c r="AL631" s="67"/>
      <c r="AM631" s="67"/>
      <c r="AN631" s="67"/>
    </row>
    <row r="632" spans="1:40" ht="54" customHeight="1" x14ac:dyDescent="0.2">
      <c r="A632" s="67"/>
      <c r="B632" s="67"/>
      <c r="C632" s="67"/>
      <c r="D632" s="67"/>
      <c r="E632" s="67"/>
      <c r="F632" s="67"/>
      <c r="G632" s="67"/>
      <c r="H632" s="67"/>
      <c r="I632" s="67"/>
      <c r="J632" s="67"/>
      <c r="K632" s="67"/>
      <c r="L632" s="67"/>
      <c r="M632" s="67"/>
      <c r="N632" s="67"/>
      <c r="O632" s="67"/>
      <c r="P632" s="67"/>
      <c r="Q632" s="67"/>
      <c r="R632" s="67"/>
      <c r="S632" s="67"/>
      <c r="T632" s="67"/>
      <c r="U632" s="67"/>
      <c r="V632" s="67"/>
      <c r="W632" s="67"/>
      <c r="X632" s="67"/>
      <c r="Y632" s="67"/>
      <c r="Z632" s="67"/>
      <c r="AA632" s="67"/>
      <c r="AB632" s="67"/>
      <c r="AC632" s="67"/>
      <c r="AD632" s="67"/>
      <c r="AE632" s="67"/>
      <c r="AF632" s="67"/>
      <c r="AG632" s="67"/>
      <c r="AH632" s="67"/>
      <c r="AI632" s="67"/>
      <c r="AJ632" s="67"/>
      <c r="AK632" s="67"/>
      <c r="AL632" s="67"/>
      <c r="AM632" s="67"/>
      <c r="AN632" s="67"/>
    </row>
    <row r="633" spans="1:40" ht="54" customHeight="1" x14ac:dyDescent="0.2">
      <c r="A633" s="67"/>
      <c r="B633" s="67"/>
      <c r="C633" s="67"/>
      <c r="D633" s="67"/>
      <c r="E633" s="67"/>
      <c r="F633" s="67"/>
      <c r="G633" s="67"/>
      <c r="H633" s="67"/>
      <c r="I633" s="67"/>
      <c r="J633" s="67"/>
      <c r="K633" s="67"/>
      <c r="L633" s="67"/>
      <c r="M633" s="67"/>
      <c r="N633" s="67"/>
      <c r="O633" s="67"/>
      <c r="P633" s="67"/>
      <c r="Q633" s="67"/>
      <c r="R633" s="67"/>
      <c r="S633" s="67"/>
      <c r="T633" s="67"/>
      <c r="U633" s="67"/>
      <c r="V633" s="67"/>
      <c r="W633" s="67"/>
      <c r="X633" s="67"/>
      <c r="Y633" s="67"/>
      <c r="Z633" s="67"/>
      <c r="AA633" s="67"/>
      <c r="AB633" s="67"/>
      <c r="AC633" s="67"/>
      <c r="AD633" s="67"/>
      <c r="AE633" s="67"/>
      <c r="AF633" s="67"/>
      <c r="AG633" s="67"/>
      <c r="AH633" s="67"/>
      <c r="AI633" s="67"/>
      <c r="AJ633" s="67"/>
      <c r="AK633" s="67"/>
      <c r="AL633" s="67"/>
      <c r="AM633" s="67"/>
      <c r="AN633" s="67"/>
    </row>
    <row r="634" spans="1:40" ht="54" customHeight="1" x14ac:dyDescent="0.2">
      <c r="A634" s="67"/>
      <c r="B634" s="67"/>
      <c r="C634" s="67"/>
      <c r="D634" s="67"/>
      <c r="E634" s="67"/>
      <c r="F634" s="67"/>
      <c r="G634" s="67"/>
      <c r="H634" s="67"/>
      <c r="I634" s="67"/>
      <c r="J634" s="67"/>
      <c r="K634" s="67"/>
      <c r="L634" s="67"/>
      <c r="M634" s="67"/>
      <c r="N634" s="67"/>
      <c r="O634" s="67"/>
      <c r="P634" s="67"/>
      <c r="Q634" s="67"/>
      <c r="R634" s="67"/>
      <c r="S634" s="67"/>
      <c r="T634" s="67"/>
      <c r="U634" s="67"/>
      <c r="V634" s="67"/>
      <c r="W634" s="67"/>
      <c r="X634" s="67"/>
      <c r="Y634" s="67"/>
      <c r="Z634" s="67"/>
      <c r="AA634" s="67"/>
      <c r="AB634" s="67"/>
      <c r="AC634" s="67"/>
      <c r="AD634" s="67"/>
      <c r="AE634" s="67"/>
      <c r="AF634" s="67"/>
      <c r="AG634" s="67"/>
      <c r="AH634" s="67"/>
      <c r="AI634" s="67"/>
      <c r="AJ634" s="67"/>
      <c r="AK634" s="67"/>
      <c r="AL634" s="67"/>
      <c r="AM634" s="67"/>
      <c r="AN634" s="67"/>
    </row>
    <row r="635" spans="1:40" ht="54" customHeight="1" x14ac:dyDescent="0.2">
      <c r="A635" s="67"/>
      <c r="B635" s="67"/>
      <c r="C635" s="67"/>
      <c r="D635" s="67"/>
      <c r="E635" s="67"/>
      <c r="F635" s="67"/>
      <c r="G635" s="67"/>
      <c r="H635" s="67"/>
      <c r="I635" s="67"/>
      <c r="J635" s="67"/>
      <c r="K635" s="67"/>
      <c r="L635" s="67"/>
      <c r="M635" s="67"/>
      <c r="N635" s="67"/>
      <c r="O635" s="67"/>
      <c r="P635" s="67"/>
      <c r="Q635" s="67"/>
      <c r="R635" s="67"/>
      <c r="S635" s="67"/>
      <c r="T635" s="67"/>
      <c r="U635" s="67"/>
      <c r="V635" s="67"/>
      <c r="W635" s="67"/>
      <c r="X635" s="67"/>
      <c r="Y635" s="67"/>
      <c r="Z635" s="67"/>
      <c r="AA635" s="67"/>
      <c r="AB635" s="67"/>
      <c r="AC635" s="67"/>
      <c r="AD635" s="67"/>
      <c r="AE635" s="67"/>
      <c r="AF635" s="67"/>
      <c r="AG635" s="67"/>
      <c r="AH635" s="67"/>
      <c r="AI635" s="67"/>
      <c r="AJ635" s="67"/>
      <c r="AK635" s="67"/>
      <c r="AL635" s="67"/>
      <c r="AM635" s="67"/>
      <c r="AN635" s="67"/>
    </row>
    <row r="636" spans="1:40" ht="54" customHeight="1" x14ac:dyDescent="0.2">
      <c r="A636" s="67"/>
      <c r="B636" s="67"/>
      <c r="C636" s="67"/>
      <c r="D636" s="67"/>
      <c r="E636" s="67"/>
      <c r="F636" s="67"/>
      <c r="G636" s="67"/>
      <c r="H636" s="67"/>
      <c r="I636" s="67"/>
      <c r="J636" s="67"/>
      <c r="K636" s="67"/>
      <c r="L636" s="67"/>
      <c r="M636" s="67"/>
      <c r="N636" s="67"/>
      <c r="O636" s="67"/>
      <c r="P636" s="67"/>
      <c r="Q636" s="67"/>
      <c r="R636" s="67"/>
      <c r="S636" s="67"/>
      <c r="T636" s="67"/>
      <c r="U636" s="67"/>
      <c r="V636" s="67"/>
      <c r="W636" s="67"/>
      <c r="X636" s="67"/>
      <c r="Y636" s="67"/>
      <c r="Z636" s="67"/>
      <c r="AA636" s="67"/>
      <c r="AB636" s="67"/>
      <c r="AC636" s="67"/>
      <c r="AD636" s="67"/>
      <c r="AE636" s="67"/>
      <c r="AF636" s="67"/>
      <c r="AG636" s="67"/>
      <c r="AH636" s="67"/>
      <c r="AI636" s="67"/>
      <c r="AJ636" s="67"/>
      <c r="AK636" s="67"/>
      <c r="AL636" s="67"/>
      <c r="AM636" s="67"/>
      <c r="AN636" s="67"/>
    </row>
    <row r="637" spans="1:40" ht="54" customHeight="1" x14ac:dyDescent="0.2">
      <c r="A637" s="67"/>
      <c r="B637" s="67"/>
      <c r="C637" s="67"/>
      <c r="D637" s="67"/>
      <c r="E637" s="67"/>
      <c r="F637" s="67"/>
      <c r="G637" s="67"/>
      <c r="H637" s="67"/>
      <c r="I637" s="67"/>
      <c r="J637" s="67"/>
      <c r="K637" s="67"/>
      <c r="L637" s="67"/>
      <c r="M637" s="67"/>
      <c r="N637" s="67"/>
      <c r="O637" s="67"/>
      <c r="P637" s="67"/>
      <c r="Q637" s="67"/>
      <c r="R637" s="67"/>
      <c r="S637" s="67"/>
      <c r="T637" s="67"/>
      <c r="U637" s="67"/>
      <c r="V637" s="67"/>
      <c r="W637" s="67"/>
      <c r="X637" s="67"/>
      <c r="Y637" s="67"/>
      <c r="Z637" s="67"/>
      <c r="AA637" s="67"/>
      <c r="AB637" s="67"/>
      <c r="AC637" s="67"/>
      <c r="AD637" s="67"/>
      <c r="AE637" s="67"/>
      <c r="AF637" s="67"/>
      <c r="AG637" s="67"/>
      <c r="AH637" s="67"/>
      <c r="AI637" s="67"/>
      <c r="AJ637" s="67"/>
      <c r="AK637" s="67"/>
      <c r="AL637" s="67"/>
      <c r="AM637" s="67"/>
      <c r="AN637" s="67"/>
    </row>
    <row r="638" spans="1:40" ht="54" customHeight="1" x14ac:dyDescent="0.2">
      <c r="A638" s="67"/>
      <c r="B638" s="67"/>
      <c r="C638" s="67"/>
      <c r="D638" s="67"/>
      <c r="E638" s="67"/>
      <c r="F638" s="67"/>
      <c r="G638" s="67"/>
      <c r="H638" s="67"/>
      <c r="I638" s="67"/>
      <c r="J638" s="67"/>
      <c r="K638" s="67"/>
      <c r="L638" s="67"/>
      <c r="M638" s="67"/>
      <c r="N638" s="67"/>
      <c r="O638" s="67"/>
      <c r="P638" s="67"/>
      <c r="Q638" s="67"/>
      <c r="R638" s="67"/>
      <c r="S638" s="67"/>
      <c r="T638" s="67"/>
      <c r="U638" s="67"/>
      <c r="V638" s="67"/>
      <c r="W638" s="67"/>
      <c r="X638" s="67"/>
      <c r="Y638" s="67"/>
      <c r="Z638" s="67"/>
      <c r="AA638" s="67"/>
      <c r="AB638" s="67"/>
      <c r="AC638" s="67"/>
      <c r="AD638" s="67"/>
      <c r="AE638" s="67"/>
      <c r="AF638" s="67"/>
      <c r="AG638" s="67"/>
      <c r="AH638" s="67"/>
      <c r="AI638" s="67"/>
      <c r="AJ638" s="67"/>
      <c r="AK638" s="67"/>
      <c r="AL638" s="67"/>
      <c r="AM638" s="67"/>
      <c r="AN638" s="67"/>
    </row>
    <row r="639" spans="1:40" ht="54" customHeight="1" x14ac:dyDescent="0.2">
      <c r="A639" s="67"/>
      <c r="B639" s="67"/>
      <c r="C639" s="67"/>
      <c r="D639" s="67"/>
      <c r="E639" s="67"/>
      <c r="F639" s="67"/>
      <c r="G639" s="67"/>
      <c r="H639" s="67"/>
      <c r="I639" s="67"/>
      <c r="J639" s="67"/>
      <c r="K639" s="67"/>
      <c r="L639" s="67"/>
      <c r="M639" s="67"/>
      <c r="N639" s="67"/>
      <c r="O639" s="67"/>
      <c r="P639" s="67"/>
      <c r="Q639" s="67"/>
      <c r="R639" s="67"/>
      <c r="S639" s="67"/>
      <c r="T639" s="67"/>
      <c r="U639" s="67"/>
      <c r="V639" s="67"/>
      <c r="W639" s="67"/>
      <c r="X639" s="67"/>
      <c r="Y639" s="67"/>
      <c r="Z639" s="67"/>
      <c r="AA639" s="67"/>
      <c r="AB639" s="67"/>
      <c r="AC639" s="67"/>
      <c r="AD639" s="67"/>
      <c r="AE639" s="67"/>
      <c r="AF639" s="67"/>
      <c r="AG639" s="67"/>
      <c r="AH639" s="67"/>
      <c r="AI639" s="67"/>
      <c r="AJ639" s="67"/>
      <c r="AK639" s="67"/>
      <c r="AL639" s="67"/>
      <c r="AM639" s="67"/>
      <c r="AN639" s="67"/>
    </row>
    <row r="640" spans="1:40" ht="54" customHeight="1" x14ac:dyDescent="0.2">
      <c r="A640" s="67"/>
      <c r="B640" s="67"/>
      <c r="C640" s="67"/>
      <c r="D640" s="67"/>
      <c r="E640" s="67"/>
      <c r="F640" s="67"/>
      <c r="G640" s="67"/>
      <c r="H640" s="67"/>
      <c r="I640" s="67"/>
      <c r="J640" s="67"/>
      <c r="K640" s="67"/>
      <c r="L640" s="67"/>
      <c r="M640" s="67"/>
      <c r="N640" s="67"/>
      <c r="O640" s="67"/>
      <c r="P640" s="67"/>
      <c r="Q640" s="67"/>
      <c r="R640" s="67"/>
      <c r="S640" s="67"/>
      <c r="T640" s="67"/>
      <c r="U640" s="67"/>
      <c r="V640" s="67"/>
      <c r="W640" s="67"/>
      <c r="X640" s="67"/>
      <c r="Y640" s="67"/>
      <c r="Z640" s="67"/>
      <c r="AA640" s="67"/>
      <c r="AB640" s="67"/>
      <c r="AC640" s="67"/>
      <c r="AD640" s="67"/>
      <c r="AE640" s="67"/>
      <c r="AF640" s="67"/>
      <c r="AG640" s="67"/>
      <c r="AH640" s="67"/>
      <c r="AI640" s="67"/>
      <c r="AJ640" s="67"/>
      <c r="AK640" s="67"/>
      <c r="AL640" s="67"/>
      <c r="AM640" s="67"/>
      <c r="AN640" s="67"/>
    </row>
    <row r="641" spans="1:40" ht="54" customHeight="1" x14ac:dyDescent="0.2">
      <c r="A641" s="67"/>
      <c r="B641" s="67"/>
      <c r="C641" s="67"/>
      <c r="D641" s="67"/>
      <c r="E641" s="67"/>
      <c r="F641" s="67"/>
      <c r="G641" s="67"/>
      <c r="H641" s="67"/>
      <c r="I641" s="67"/>
      <c r="J641" s="67"/>
      <c r="K641" s="67"/>
      <c r="L641" s="67"/>
      <c r="M641" s="67"/>
      <c r="N641" s="67"/>
      <c r="O641" s="67"/>
      <c r="P641" s="67"/>
      <c r="Q641" s="67"/>
      <c r="R641" s="67"/>
      <c r="S641" s="67"/>
      <c r="T641" s="67"/>
      <c r="U641" s="67"/>
      <c r="V641" s="67"/>
      <c r="W641" s="67"/>
      <c r="X641" s="67"/>
      <c r="Y641" s="67"/>
      <c r="Z641" s="67"/>
      <c r="AA641" s="67"/>
      <c r="AB641" s="67"/>
      <c r="AC641" s="67"/>
      <c r="AD641" s="67"/>
      <c r="AE641" s="67"/>
      <c r="AF641" s="67"/>
      <c r="AG641" s="67"/>
      <c r="AH641" s="67"/>
      <c r="AI641" s="67"/>
      <c r="AJ641" s="67"/>
      <c r="AK641" s="67"/>
      <c r="AL641" s="67"/>
      <c r="AM641" s="67"/>
      <c r="AN641" s="67"/>
    </row>
    <row r="642" spans="1:40" ht="54" customHeight="1" x14ac:dyDescent="0.2">
      <c r="A642" s="67"/>
      <c r="B642" s="67"/>
      <c r="C642" s="67"/>
      <c r="D642" s="67"/>
      <c r="E642" s="67"/>
      <c r="F642" s="67"/>
      <c r="G642" s="67"/>
      <c r="H642" s="67"/>
      <c r="I642" s="67"/>
      <c r="J642" s="67"/>
      <c r="K642" s="67"/>
      <c r="L642" s="67"/>
      <c r="M642" s="67"/>
      <c r="N642" s="67"/>
      <c r="O642" s="67"/>
      <c r="P642" s="67"/>
      <c r="Q642" s="67"/>
      <c r="R642" s="67"/>
      <c r="S642" s="67"/>
      <c r="T642" s="67"/>
      <c r="U642" s="67"/>
      <c r="V642" s="67"/>
      <c r="W642" s="67"/>
      <c r="X642" s="67"/>
      <c r="Y642" s="67"/>
      <c r="Z642" s="67"/>
      <c r="AA642" s="67"/>
      <c r="AB642" s="67"/>
      <c r="AC642" s="67"/>
      <c r="AD642" s="67"/>
      <c r="AE642" s="67"/>
      <c r="AF642" s="67"/>
      <c r="AG642" s="67"/>
      <c r="AH642" s="67"/>
      <c r="AI642" s="67"/>
      <c r="AJ642" s="67"/>
      <c r="AK642" s="67"/>
      <c r="AL642" s="67"/>
      <c r="AM642" s="67"/>
      <c r="AN642" s="67"/>
    </row>
    <row r="643" spans="1:40" ht="54" customHeight="1" x14ac:dyDescent="0.2">
      <c r="A643" s="67"/>
      <c r="B643" s="67"/>
      <c r="C643" s="67"/>
      <c r="D643" s="67"/>
      <c r="E643" s="67"/>
      <c r="F643" s="67"/>
      <c r="G643" s="67"/>
      <c r="H643" s="67"/>
      <c r="I643" s="67"/>
      <c r="J643" s="67"/>
      <c r="K643" s="67"/>
      <c r="L643" s="67"/>
      <c r="M643" s="67"/>
      <c r="N643" s="67"/>
      <c r="O643" s="67"/>
      <c r="P643" s="67"/>
      <c r="Q643" s="67"/>
      <c r="R643" s="67"/>
      <c r="S643" s="67"/>
      <c r="T643" s="67"/>
      <c r="U643" s="67"/>
      <c r="V643" s="67"/>
      <c r="W643" s="67"/>
      <c r="X643" s="67"/>
      <c r="Y643" s="67"/>
      <c r="Z643" s="67"/>
      <c r="AA643" s="67"/>
      <c r="AB643" s="67"/>
      <c r="AC643" s="67"/>
      <c r="AD643" s="67"/>
      <c r="AE643" s="67"/>
      <c r="AF643" s="67"/>
      <c r="AG643" s="67"/>
      <c r="AH643" s="67"/>
      <c r="AI643" s="67"/>
      <c r="AJ643" s="67"/>
      <c r="AK643" s="67"/>
      <c r="AL643" s="67"/>
      <c r="AM643" s="67"/>
      <c r="AN643" s="67"/>
    </row>
    <row r="644" spans="1:40" ht="54" customHeight="1" x14ac:dyDescent="0.2">
      <c r="A644" s="67"/>
      <c r="B644" s="67"/>
      <c r="C644" s="67"/>
      <c r="D644" s="67"/>
      <c r="E644" s="67"/>
      <c r="F644" s="67"/>
      <c r="G644" s="67"/>
      <c r="H644" s="67"/>
      <c r="I644" s="67"/>
      <c r="J644" s="67"/>
      <c r="K644" s="67"/>
      <c r="L644" s="67"/>
      <c r="M644" s="67"/>
      <c r="N644" s="67"/>
      <c r="O644" s="67"/>
      <c r="P644" s="67"/>
      <c r="Q644" s="67"/>
      <c r="R644" s="67"/>
      <c r="S644" s="67"/>
      <c r="T644" s="67"/>
      <c r="U644" s="67"/>
      <c r="V644" s="67"/>
      <c r="W644" s="67"/>
      <c r="X644" s="67"/>
      <c r="Y644" s="67"/>
      <c r="Z644" s="67"/>
      <c r="AA644" s="67"/>
      <c r="AB644" s="67"/>
      <c r="AC644" s="67"/>
      <c r="AD644" s="67"/>
      <c r="AE644" s="67"/>
      <c r="AF644" s="67"/>
      <c r="AG644" s="67"/>
      <c r="AH644" s="67"/>
      <c r="AI644" s="67"/>
      <c r="AJ644" s="67"/>
      <c r="AK644" s="67"/>
      <c r="AL644" s="67"/>
      <c r="AM644" s="67"/>
      <c r="AN644" s="67"/>
    </row>
    <row r="645" spans="1:40" ht="54" customHeight="1" x14ac:dyDescent="0.2">
      <c r="A645" s="67"/>
      <c r="B645" s="67"/>
      <c r="C645" s="67"/>
      <c r="D645" s="67"/>
      <c r="E645" s="67"/>
      <c r="F645" s="67"/>
      <c r="G645" s="67"/>
      <c r="H645" s="67"/>
      <c r="I645" s="67"/>
      <c r="J645" s="67"/>
      <c r="K645" s="67"/>
      <c r="L645" s="67"/>
      <c r="M645" s="67"/>
      <c r="N645" s="67"/>
      <c r="O645" s="67"/>
      <c r="P645" s="67"/>
      <c r="Q645" s="67"/>
      <c r="R645" s="67"/>
      <c r="S645" s="67"/>
      <c r="T645" s="67"/>
      <c r="U645" s="67"/>
      <c r="V645" s="67"/>
      <c r="W645" s="67"/>
      <c r="X645" s="67"/>
      <c r="Y645" s="67"/>
      <c r="Z645" s="67"/>
      <c r="AA645" s="67"/>
      <c r="AB645" s="67"/>
      <c r="AC645" s="67"/>
      <c r="AD645" s="67"/>
      <c r="AE645" s="67"/>
      <c r="AF645" s="67"/>
      <c r="AG645" s="67"/>
      <c r="AH645" s="67"/>
      <c r="AI645" s="67"/>
      <c r="AJ645" s="67"/>
      <c r="AK645" s="67"/>
      <c r="AL645" s="67"/>
      <c r="AM645" s="67"/>
      <c r="AN645" s="67"/>
    </row>
    <row r="646" spans="1:40" ht="54" customHeight="1" x14ac:dyDescent="0.2">
      <c r="A646" s="67"/>
      <c r="B646" s="67"/>
      <c r="C646" s="67"/>
      <c r="D646" s="67"/>
      <c r="E646" s="67"/>
      <c r="F646" s="67"/>
      <c r="G646" s="67"/>
      <c r="H646" s="67"/>
      <c r="I646" s="67"/>
      <c r="J646" s="67"/>
      <c r="K646" s="67"/>
      <c r="L646" s="67"/>
      <c r="M646" s="67"/>
      <c r="N646" s="67"/>
      <c r="O646" s="67"/>
      <c r="P646" s="67"/>
      <c r="Q646" s="67"/>
      <c r="R646" s="67"/>
      <c r="S646" s="67"/>
      <c r="T646" s="67"/>
      <c r="U646" s="67"/>
      <c r="V646" s="67"/>
      <c r="W646" s="67"/>
      <c r="X646" s="67"/>
      <c r="Y646" s="67"/>
      <c r="Z646" s="67"/>
      <c r="AA646" s="67"/>
      <c r="AB646" s="67"/>
      <c r="AC646" s="67"/>
      <c r="AD646" s="67"/>
      <c r="AE646" s="67"/>
      <c r="AF646" s="67"/>
      <c r="AG646" s="67"/>
      <c r="AH646" s="67"/>
      <c r="AI646" s="67"/>
      <c r="AJ646" s="67"/>
      <c r="AK646" s="67"/>
      <c r="AL646" s="67"/>
      <c r="AM646" s="67"/>
      <c r="AN646" s="67"/>
    </row>
    <row r="647" spans="1:40" ht="54" customHeight="1" x14ac:dyDescent="0.2">
      <c r="A647" s="67"/>
      <c r="B647" s="67"/>
      <c r="C647" s="67"/>
      <c r="D647" s="67"/>
      <c r="E647" s="67"/>
      <c r="F647" s="67"/>
      <c r="G647" s="67"/>
      <c r="H647" s="67"/>
      <c r="I647" s="67"/>
      <c r="J647" s="67"/>
      <c r="K647" s="67"/>
      <c r="L647" s="67"/>
      <c r="M647" s="67"/>
      <c r="N647" s="67"/>
      <c r="O647" s="67"/>
      <c r="P647" s="67"/>
      <c r="Q647" s="67"/>
      <c r="R647" s="67"/>
      <c r="S647" s="67"/>
      <c r="T647" s="67"/>
      <c r="U647" s="67"/>
      <c r="V647" s="67"/>
      <c r="W647" s="67"/>
      <c r="X647" s="67"/>
      <c r="Y647" s="67"/>
      <c r="Z647" s="67"/>
      <c r="AA647" s="67"/>
      <c r="AB647" s="67"/>
      <c r="AC647" s="67"/>
      <c r="AD647" s="67"/>
      <c r="AE647" s="67"/>
      <c r="AF647" s="67"/>
      <c r="AG647" s="67"/>
      <c r="AH647" s="67"/>
      <c r="AI647" s="67"/>
      <c r="AJ647" s="67"/>
      <c r="AK647" s="67"/>
      <c r="AL647" s="67"/>
      <c r="AM647" s="67"/>
      <c r="AN647" s="67"/>
    </row>
    <row r="648" spans="1:40" ht="54" customHeight="1" x14ac:dyDescent="0.2">
      <c r="A648" s="67"/>
      <c r="B648" s="67"/>
      <c r="C648" s="67"/>
      <c r="D648" s="67"/>
      <c r="E648" s="67"/>
      <c r="F648" s="67"/>
      <c r="G648" s="67"/>
      <c r="H648" s="67"/>
      <c r="I648" s="67"/>
      <c r="J648" s="67"/>
      <c r="K648" s="67"/>
      <c r="L648" s="67"/>
      <c r="M648" s="67"/>
      <c r="N648" s="67"/>
      <c r="O648" s="67"/>
      <c r="P648" s="67"/>
      <c r="Q648" s="67"/>
      <c r="R648" s="67"/>
      <c r="S648" s="67"/>
      <c r="T648" s="67"/>
      <c r="U648" s="67"/>
      <c r="V648" s="67"/>
      <c r="W648" s="67"/>
      <c r="X648" s="67"/>
      <c r="Y648" s="67"/>
      <c r="Z648" s="67"/>
      <c r="AA648" s="67"/>
      <c r="AB648" s="67"/>
      <c r="AC648" s="67"/>
      <c r="AD648" s="67"/>
      <c r="AE648" s="67"/>
      <c r="AF648" s="67"/>
      <c r="AG648" s="67"/>
      <c r="AH648" s="67"/>
      <c r="AI648" s="67"/>
      <c r="AJ648" s="67"/>
      <c r="AK648" s="67"/>
      <c r="AL648" s="67"/>
      <c r="AM648" s="67"/>
      <c r="AN648" s="67"/>
    </row>
    <row r="649" spans="1:40" ht="54" customHeight="1" x14ac:dyDescent="0.2">
      <c r="A649" s="67"/>
      <c r="B649" s="67"/>
      <c r="C649" s="67"/>
      <c r="D649" s="67"/>
      <c r="E649" s="67"/>
      <c r="F649" s="67"/>
      <c r="G649" s="67"/>
      <c r="H649" s="67"/>
      <c r="I649" s="67"/>
      <c r="J649" s="67"/>
      <c r="K649" s="67"/>
      <c r="L649" s="67"/>
      <c r="M649" s="67"/>
      <c r="N649" s="67"/>
      <c r="O649" s="67"/>
      <c r="P649" s="67"/>
      <c r="Q649" s="67"/>
      <c r="R649" s="67"/>
      <c r="S649" s="67"/>
      <c r="T649" s="67"/>
      <c r="U649" s="67"/>
      <c r="V649" s="67"/>
      <c r="W649" s="67"/>
      <c r="X649" s="67"/>
      <c r="Y649" s="67"/>
      <c r="Z649" s="67"/>
      <c r="AA649" s="67"/>
      <c r="AB649" s="67"/>
      <c r="AC649" s="67"/>
      <c r="AD649" s="67"/>
      <c r="AE649" s="67"/>
      <c r="AF649" s="67"/>
      <c r="AG649" s="67"/>
      <c r="AH649" s="67"/>
      <c r="AI649" s="67"/>
      <c r="AJ649" s="67"/>
      <c r="AK649" s="67"/>
      <c r="AL649" s="67"/>
      <c r="AM649" s="67"/>
      <c r="AN649" s="67"/>
    </row>
    <row r="650" spans="1:40" ht="54" customHeight="1" x14ac:dyDescent="0.2">
      <c r="A650" s="67"/>
      <c r="B650" s="67"/>
      <c r="C650" s="67"/>
      <c r="D650" s="67"/>
      <c r="E650" s="67"/>
      <c r="F650" s="67"/>
      <c r="G650" s="67"/>
      <c r="H650" s="67"/>
      <c r="I650" s="67"/>
      <c r="J650" s="67"/>
      <c r="K650" s="67"/>
      <c r="L650" s="67"/>
      <c r="M650" s="67"/>
      <c r="N650" s="67"/>
      <c r="O650" s="67"/>
      <c r="P650" s="67"/>
      <c r="Q650" s="67"/>
      <c r="R650" s="67"/>
      <c r="S650" s="67"/>
      <c r="T650" s="67"/>
      <c r="U650" s="67"/>
      <c r="V650" s="67"/>
      <c r="W650" s="67"/>
      <c r="X650" s="67"/>
      <c r="Y650" s="67"/>
      <c r="Z650" s="67"/>
      <c r="AA650" s="67"/>
      <c r="AB650" s="67"/>
      <c r="AC650" s="67"/>
      <c r="AD650" s="67"/>
      <c r="AE650" s="67"/>
      <c r="AF650" s="67"/>
      <c r="AG650" s="67"/>
      <c r="AH650" s="67"/>
      <c r="AI650" s="67"/>
      <c r="AJ650" s="67"/>
      <c r="AK650" s="67"/>
      <c r="AL650" s="67"/>
      <c r="AM650" s="67"/>
      <c r="AN650" s="67"/>
    </row>
    <row r="651" spans="1:40" ht="54" customHeight="1" x14ac:dyDescent="0.2">
      <c r="A651" s="67"/>
      <c r="B651" s="67"/>
      <c r="C651" s="67"/>
      <c r="D651" s="67"/>
      <c r="E651" s="67"/>
      <c r="F651" s="67"/>
      <c r="G651" s="67"/>
      <c r="H651" s="67"/>
      <c r="I651" s="67"/>
      <c r="J651" s="67"/>
      <c r="K651" s="67"/>
      <c r="L651" s="67"/>
      <c r="M651" s="67"/>
      <c r="N651" s="67"/>
      <c r="O651" s="67"/>
      <c r="P651" s="67"/>
      <c r="Q651" s="67"/>
      <c r="R651" s="67"/>
      <c r="S651" s="67"/>
      <c r="T651" s="67"/>
      <c r="U651" s="67"/>
      <c r="V651" s="67"/>
      <c r="W651" s="67"/>
      <c r="X651" s="67"/>
      <c r="Y651" s="67"/>
      <c r="Z651" s="67"/>
      <c r="AA651" s="67"/>
      <c r="AB651" s="67"/>
      <c r="AC651" s="67"/>
      <c r="AD651" s="67"/>
      <c r="AE651" s="67"/>
      <c r="AF651" s="67"/>
      <c r="AG651" s="67"/>
      <c r="AH651" s="67"/>
      <c r="AI651" s="67"/>
      <c r="AJ651" s="67"/>
      <c r="AK651" s="67"/>
      <c r="AL651" s="67"/>
      <c r="AM651" s="67"/>
      <c r="AN651" s="67"/>
    </row>
    <row r="652" spans="1:40" ht="54" customHeight="1" x14ac:dyDescent="0.2">
      <c r="A652" s="67"/>
      <c r="B652" s="67"/>
      <c r="C652" s="67"/>
      <c r="D652" s="67"/>
      <c r="E652" s="67"/>
      <c r="F652" s="67"/>
      <c r="G652" s="67"/>
      <c r="H652" s="67"/>
      <c r="I652" s="67"/>
      <c r="J652" s="67"/>
      <c r="K652" s="67"/>
      <c r="L652" s="67"/>
      <c r="M652" s="67"/>
      <c r="N652" s="67"/>
      <c r="O652" s="67"/>
      <c r="P652" s="67"/>
      <c r="Q652" s="67"/>
      <c r="R652" s="67"/>
      <c r="S652" s="67"/>
      <c r="T652" s="67"/>
      <c r="U652" s="67"/>
      <c r="V652" s="67"/>
      <c r="W652" s="67"/>
      <c r="X652" s="67"/>
      <c r="Y652" s="67"/>
      <c r="Z652" s="67"/>
      <c r="AA652" s="67"/>
      <c r="AB652" s="67"/>
      <c r="AC652" s="67"/>
      <c r="AD652" s="67"/>
      <c r="AE652" s="67"/>
      <c r="AF652" s="67"/>
      <c r="AG652" s="67"/>
      <c r="AH652" s="67"/>
      <c r="AI652" s="67"/>
      <c r="AJ652" s="67"/>
      <c r="AK652" s="67"/>
      <c r="AL652" s="67"/>
      <c r="AM652" s="67"/>
      <c r="AN652" s="67"/>
    </row>
    <row r="653" spans="1:40" ht="54" customHeight="1" x14ac:dyDescent="0.2">
      <c r="A653" s="67"/>
      <c r="B653" s="67"/>
      <c r="C653" s="67"/>
      <c r="D653" s="67"/>
      <c r="E653" s="67"/>
      <c r="F653" s="67"/>
      <c r="G653" s="67"/>
      <c r="H653" s="67"/>
      <c r="I653" s="67"/>
      <c r="J653" s="67"/>
      <c r="K653" s="67"/>
      <c r="L653" s="67"/>
      <c r="M653" s="67"/>
      <c r="N653" s="67"/>
      <c r="O653" s="67"/>
      <c r="P653" s="67"/>
      <c r="Q653" s="67"/>
      <c r="R653" s="67"/>
      <c r="S653" s="67"/>
      <c r="T653" s="67"/>
      <c r="U653" s="67"/>
      <c r="V653" s="67"/>
      <c r="W653" s="67"/>
      <c r="X653" s="67"/>
      <c r="Y653" s="67"/>
      <c r="Z653" s="67"/>
      <c r="AA653" s="67"/>
      <c r="AB653" s="67"/>
      <c r="AC653" s="67"/>
      <c r="AD653" s="67"/>
      <c r="AE653" s="67"/>
      <c r="AF653" s="67"/>
      <c r="AG653" s="67"/>
      <c r="AH653" s="67"/>
      <c r="AI653" s="67"/>
      <c r="AJ653" s="67"/>
      <c r="AK653" s="67"/>
      <c r="AL653" s="67"/>
      <c r="AM653" s="67"/>
      <c r="AN653" s="67"/>
    </row>
    <row r="654" spans="1:40" ht="54" customHeight="1" x14ac:dyDescent="0.2">
      <c r="A654" s="67"/>
      <c r="B654" s="67"/>
      <c r="C654" s="67"/>
      <c r="D654" s="67"/>
      <c r="E654" s="67"/>
      <c r="F654" s="67"/>
      <c r="G654" s="67"/>
      <c r="H654" s="67"/>
      <c r="I654" s="67"/>
      <c r="J654" s="67"/>
      <c r="K654" s="67"/>
      <c r="L654" s="67"/>
      <c r="M654" s="67"/>
      <c r="N654" s="67"/>
      <c r="O654" s="67"/>
      <c r="P654" s="67"/>
      <c r="Q654" s="67"/>
      <c r="R654" s="67"/>
      <c r="S654" s="67"/>
      <c r="T654" s="67"/>
      <c r="U654" s="67"/>
      <c r="V654" s="67"/>
      <c r="W654" s="67"/>
      <c r="X654" s="67"/>
      <c r="Y654" s="67"/>
      <c r="Z654" s="67"/>
      <c r="AA654" s="67"/>
      <c r="AB654" s="67"/>
      <c r="AC654" s="67"/>
      <c r="AD654" s="67"/>
      <c r="AE654" s="67"/>
      <c r="AF654" s="67"/>
      <c r="AG654" s="67"/>
      <c r="AH654" s="67"/>
      <c r="AI654" s="67"/>
      <c r="AJ654" s="67"/>
      <c r="AK654" s="67"/>
      <c r="AL654" s="67"/>
      <c r="AM654" s="67"/>
      <c r="AN654" s="67"/>
    </row>
    <row r="655" spans="1:40" ht="54" customHeight="1" x14ac:dyDescent="0.2">
      <c r="A655" s="67"/>
      <c r="B655" s="67"/>
      <c r="C655" s="67"/>
      <c r="D655" s="67"/>
      <c r="E655" s="67"/>
      <c r="F655" s="67"/>
      <c r="G655" s="67"/>
      <c r="H655" s="67"/>
      <c r="I655" s="67"/>
      <c r="J655" s="67"/>
      <c r="K655" s="67"/>
      <c r="L655" s="67"/>
      <c r="M655" s="67"/>
      <c r="N655" s="67"/>
      <c r="O655" s="67"/>
      <c r="P655" s="67"/>
      <c r="Q655" s="67"/>
      <c r="R655" s="67"/>
      <c r="S655" s="67"/>
      <c r="T655" s="67"/>
      <c r="U655" s="67"/>
      <c r="V655" s="67"/>
      <c r="W655" s="67"/>
      <c r="X655" s="67"/>
      <c r="Y655" s="67"/>
      <c r="Z655" s="67"/>
      <c r="AA655" s="67"/>
      <c r="AB655" s="67"/>
      <c r="AC655" s="67"/>
      <c r="AD655" s="67"/>
      <c r="AE655" s="67"/>
      <c r="AF655" s="67"/>
      <c r="AG655" s="67"/>
      <c r="AH655" s="67"/>
      <c r="AI655" s="67"/>
      <c r="AJ655" s="67"/>
      <c r="AK655" s="67"/>
      <c r="AL655" s="67"/>
      <c r="AM655" s="67"/>
      <c r="AN655" s="67"/>
    </row>
    <row r="656" spans="1:40" ht="54" customHeight="1" x14ac:dyDescent="0.2">
      <c r="A656" s="67"/>
      <c r="B656" s="67"/>
      <c r="C656" s="67"/>
      <c r="D656" s="67"/>
      <c r="E656" s="67"/>
      <c r="F656" s="67"/>
      <c r="G656" s="67"/>
      <c r="H656" s="67"/>
      <c r="I656" s="67"/>
      <c r="J656" s="67"/>
      <c r="K656" s="67"/>
      <c r="L656" s="67"/>
      <c r="M656" s="67"/>
      <c r="N656" s="67"/>
      <c r="O656" s="67"/>
      <c r="P656" s="67"/>
      <c r="Q656" s="67"/>
      <c r="R656" s="67"/>
      <c r="S656" s="67"/>
      <c r="T656" s="67"/>
      <c r="U656" s="67"/>
      <c r="V656" s="67"/>
      <c r="W656" s="67"/>
      <c r="X656" s="67"/>
      <c r="Y656" s="67"/>
      <c r="Z656" s="67"/>
      <c r="AA656" s="67"/>
      <c r="AB656" s="67"/>
      <c r="AC656" s="67"/>
      <c r="AD656" s="67"/>
      <c r="AE656" s="67"/>
      <c r="AF656" s="67"/>
      <c r="AG656" s="67"/>
      <c r="AH656" s="67"/>
      <c r="AI656" s="67"/>
      <c r="AJ656" s="67"/>
      <c r="AK656" s="67"/>
      <c r="AL656" s="67"/>
      <c r="AM656" s="67"/>
      <c r="AN656" s="67"/>
    </row>
    <row r="657" spans="1:40" ht="54" customHeight="1" x14ac:dyDescent="0.2">
      <c r="A657" s="67"/>
      <c r="B657" s="67"/>
      <c r="C657" s="67"/>
      <c r="D657" s="67"/>
      <c r="E657" s="67"/>
      <c r="F657" s="67"/>
      <c r="G657" s="67"/>
      <c r="H657" s="67"/>
      <c r="I657" s="67"/>
      <c r="J657" s="67"/>
      <c r="K657" s="67"/>
      <c r="L657" s="67"/>
      <c r="M657" s="67"/>
      <c r="N657" s="67"/>
      <c r="O657" s="67"/>
      <c r="P657" s="67"/>
      <c r="Q657" s="67"/>
      <c r="R657" s="67"/>
      <c r="S657" s="67"/>
      <c r="T657" s="67"/>
      <c r="U657" s="67"/>
      <c r="V657" s="67"/>
      <c r="W657" s="67"/>
      <c r="X657" s="67"/>
      <c r="Y657" s="67"/>
      <c r="Z657" s="67"/>
      <c r="AA657" s="67"/>
      <c r="AB657" s="67"/>
      <c r="AC657" s="67"/>
      <c r="AD657" s="67"/>
      <c r="AE657" s="67"/>
      <c r="AF657" s="67"/>
      <c r="AG657" s="67"/>
      <c r="AH657" s="67"/>
      <c r="AI657" s="67"/>
      <c r="AJ657" s="67"/>
      <c r="AK657" s="67"/>
      <c r="AL657" s="67"/>
      <c r="AM657" s="67"/>
      <c r="AN657" s="67"/>
    </row>
    <row r="658" spans="1:40" ht="54" customHeight="1" x14ac:dyDescent="0.2">
      <c r="A658" s="67"/>
      <c r="B658" s="67"/>
      <c r="C658" s="67"/>
      <c r="D658" s="67"/>
      <c r="E658" s="67"/>
      <c r="F658" s="67"/>
      <c r="G658" s="67"/>
      <c r="H658" s="67"/>
      <c r="I658" s="67"/>
      <c r="J658" s="67"/>
      <c r="K658" s="67"/>
      <c r="L658" s="67"/>
      <c r="M658" s="67"/>
      <c r="N658" s="67"/>
      <c r="O658" s="67"/>
      <c r="P658" s="67"/>
      <c r="Q658" s="67"/>
      <c r="R658" s="67"/>
      <c r="S658" s="67"/>
      <c r="T658" s="67"/>
      <c r="U658" s="67"/>
      <c r="V658" s="67"/>
      <c r="W658" s="67"/>
      <c r="X658" s="67"/>
      <c r="Y658" s="67"/>
      <c r="Z658" s="67"/>
      <c r="AA658" s="67"/>
      <c r="AB658" s="67"/>
      <c r="AC658" s="67"/>
      <c r="AD658" s="67"/>
      <c r="AE658" s="67"/>
      <c r="AF658" s="67"/>
      <c r="AG658" s="67"/>
      <c r="AH658" s="67"/>
      <c r="AI658" s="67"/>
      <c r="AJ658" s="67"/>
      <c r="AK658" s="67"/>
      <c r="AL658" s="67"/>
      <c r="AM658" s="67"/>
      <c r="AN658" s="67"/>
    </row>
    <row r="659" spans="1:40" ht="54" customHeight="1" x14ac:dyDescent="0.2">
      <c r="A659" s="67"/>
      <c r="B659" s="67"/>
      <c r="C659" s="67"/>
      <c r="D659" s="67"/>
      <c r="E659" s="67"/>
      <c r="F659" s="67"/>
      <c r="G659" s="67"/>
      <c r="H659" s="67"/>
      <c r="I659" s="67"/>
      <c r="J659" s="67"/>
      <c r="K659" s="67"/>
      <c r="L659" s="67"/>
      <c r="M659" s="67"/>
      <c r="N659" s="67"/>
      <c r="O659" s="67"/>
      <c r="P659" s="67"/>
      <c r="Q659" s="67"/>
      <c r="R659" s="67"/>
      <c r="S659" s="67"/>
      <c r="T659" s="67"/>
      <c r="U659" s="67"/>
      <c r="V659" s="67"/>
      <c r="W659" s="67"/>
      <c r="X659" s="67"/>
      <c r="Y659" s="67"/>
      <c r="Z659" s="67"/>
      <c r="AA659" s="67"/>
      <c r="AB659" s="67"/>
      <c r="AC659" s="67"/>
      <c r="AD659" s="67"/>
      <c r="AE659" s="67"/>
      <c r="AF659" s="67"/>
      <c r="AG659" s="67"/>
      <c r="AH659" s="67"/>
      <c r="AI659" s="67"/>
      <c r="AJ659" s="67"/>
      <c r="AK659" s="67"/>
      <c r="AL659" s="67"/>
      <c r="AM659" s="67"/>
      <c r="AN659" s="67"/>
    </row>
    <row r="660" spans="1:40" ht="54" customHeight="1" x14ac:dyDescent="0.2">
      <c r="A660" s="67"/>
      <c r="B660" s="67"/>
      <c r="C660" s="67"/>
      <c r="D660" s="67"/>
      <c r="E660" s="67"/>
      <c r="F660" s="67"/>
      <c r="G660" s="67"/>
      <c r="H660" s="67"/>
      <c r="I660" s="67"/>
      <c r="J660" s="67"/>
      <c r="K660" s="67"/>
      <c r="L660" s="67"/>
      <c r="M660" s="67"/>
      <c r="N660" s="67"/>
      <c r="O660" s="67"/>
      <c r="P660" s="67"/>
      <c r="Q660" s="67"/>
      <c r="R660" s="67"/>
      <c r="S660" s="67"/>
      <c r="T660" s="67"/>
      <c r="U660" s="67"/>
      <c r="V660" s="67"/>
      <c r="W660" s="67"/>
      <c r="X660" s="67"/>
      <c r="Y660" s="67"/>
      <c r="Z660" s="67"/>
      <c r="AA660" s="67"/>
      <c r="AB660" s="67"/>
      <c r="AC660" s="67"/>
      <c r="AD660" s="67"/>
      <c r="AE660" s="67"/>
      <c r="AF660" s="67"/>
      <c r="AG660" s="67"/>
      <c r="AH660" s="67"/>
      <c r="AI660" s="67"/>
      <c r="AJ660" s="67"/>
      <c r="AK660" s="67"/>
      <c r="AL660" s="67"/>
      <c r="AM660" s="67"/>
      <c r="AN660" s="67"/>
    </row>
    <row r="661" spans="1:40" ht="54" customHeight="1" x14ac:dyDescent="0.2">
      <c r="A661" s="67"/>
      <c r="B661" s="67"/>
      <c r="C661" s="67"/>
      <c r="D661" s="67"/>
      <c r="E661" s="67"/>
      <c r="F661" s="67"/>
      <c r="G661" s="67"/>
      <c r="H661" s="67"/>
      <c r="I661" s="67"/>
      <c r="J661" s="67"/>
      <c r="K661" s="67"/>
      <c r="L661" s="67"/>
      <c r="M661" s="67"/>
      <c r="N661" s="67"/>
      <c r="O661" s="67"/>
      <c r="P661" s="67"/>
      <c r="Q661" s="67"/>
      <c r="R661" s="67"/>
      <c r="S661" s="67"/>
      <c r="T661" s="67"/>
      <c r="U661" s="67"/>
      <c r="V661" s="67"/>
      <c r="W661" s="67"/>
      <c r="X661" s="67"/>
      <c r="Y661" s="67"/>
      <c r="Z661" s="67"/>
      <c r="AA661" s="67"/>
      <c r="AB661" s="67"/>
      <c r="AC661" s="67"/>
      <c r="AD661" s="67"/>
      <c r="AE661" s="67"/>
      <c r="AF661" s="67"/>
      <c r="AG661" s="67"/>
      <c r="AH661" s="67"/>
      <c r="AI661" s="67"/>
      <c r="AJ661" s="67"/>
      <c r="AK661" s="67"/>
      <c r="AL661" s="67"/>
      <c r="AM661" s="67"/>
      <c r="AN661" s="67"/>
    </row>
    <row r="662" spans="1:40" ht="54" customHeight="1" x14ac:dyDescent="0.2">
      <c r="A662" s="67"/>
      <c r="B662" s="67"/>
      <c r="C662" s="67"/>
      <c r="D662" s="67"/>
      <c r="E662" s="67"/>
      <c r="F662" s="67"/>
      <c r="G662" s="67"/>
      <c r="H662" s="67"/>
      <c r="I662" s="67"/>
      <c r="J662" s="67"/>
      <c r="K662" s="67"/>
      <c r="L662" s="67"/>
      <c r="M662" s="67"/>
      <c r="N662" s="67"/>
      <c r="O662" s="67"/>
      <c r="P662" s="67"/>
      <c r="Q662" s="67"/>
      <c r="R662" s="67"/>
      <c r="S662" s="67"/>
      <c r="T662" s="67"/>
      <c r="U662" s="67"/>
      <c r="V662" s="67"/>
      <c r="W662" s="67"/>
      <c r="X662" s="67"/>
      <c r="Y662" s="67"/>
      <c r="Z662" s="67"/>
      <c r="AA662" s="67"/>
      <c r="AB662" s="67"/>
      <c r="AC662" s="67"/>
      <c r="AD662" s="67"/>
      <c r="AE662" s="67"/>
      <c r="AF662" s="67"/>
      <c r="AG662" s="67"/>
      <c r="AH662" s="67"/>
      <c r="AI662" s="67"/>
      <c r="AJ662" s="67"/>
      <c r="AK662" s="67"/>
      <c r="AL662" s="67"/>
      <c r="AM662" s="67"/>
      <c r="AN662" s="67"/>
    </row>
    <row r="663" spans="1:40" ht="54" customHeight="1" x14ac:dyDescent="0.2">
      <c r="A663" s="67"/>
      <c r="B663" s="67"/>
      <c r="C663" s="67"/>
      <c r="D663" s="67"/>
      <c r="E663" s="67"/>
      <c r="F663" s="67"/>
      <c r="G663" s="67"/>
      <c r="H663" s="67"/>
      <c r="I663" s="67"/>
      <c r="J663" s="67"/>
      <c r="K663" s="67"/>
      <c r="L663" s="67"/>
      <c r="M663" s="67"/>
      <c r="N663" s="67"/>
      <c r="O663" s="67"/>
      <c r="P663" s="67"/>
      <c r="Q663" s="67"/>
      <c r="R663" s="67"/>
      <c r="S663" s="67"/>
      <c r="T663" s="67"/>
      <c r="U663" s="67"/>
      <c r="V663" s="67"/>
      <c r="W663" s="67"/>
      <c r="X663" s="67"/>
      <c r="Y663" s="67"/>
      <c r="Z663" s="67"/>
      <c r="AA663" s="67"/>
      <c r="AB663" s="67"/>
      <c r="AC663" s="67"/>
      <c r="AD663" s="67"/>
      <c r="AE663" s="67"/>
      <c r="AF663" s="67"/>
      <c r="AG663" s="67"/>
      <c r="AH663" s="67"/>
      <c r="AI663" s="67"/>
      <c r="AJ663" s="67"/>
      <c r="AK663" s="67"/>
      <c r="AL663" s="67"/>
      <c r="AM663" s="67"/>
      <c r="AN663" s="67"/>
    </row>
    <row r="664" spans="1:40" ht="54" customHeight="1" x14ac:dyDescent="0.2">
      <c r="A664" s="67"/>
      <c r="B664" s="67"/>
      <c r="C664" s="67"/>
      <c r="D664" s="67"/>
      <c r="E664" s="67"/>
      <c r="F664" s="67"/>
      <c r="G664" s="67"/>
      <c r="H664" s="67"/>
      <c r="I664" s="67"/>
      <c r="J664" s="67"/>
      <c r="K664" s="67"/>
      <c r="L664" s="67"/>
      <c r="M664" s="67"/>
      <c r="N664" s="67"/>
      <c r="O664" s="67"/>
      <c r="P664" s="67"/>
      <c r="Q664" s="67"/>
      <c r="R664" s="67"/>
      <c r="S664" s="67"/>
      <c r="T664" s="67"/>
      <c r="U664" s="67"/>
      <c r="V664" s="67"/>
      <c r="W664" s="67"/>
      <c r="X664" s="67"/>
      <c r="Y664" s="67"/>
      <c r="Z664" s="67"/>
      <c r="AA664" s="67"/>
      <c r="AB664" s="67"/>
      <c r="AC664" s="67"/>
      <c r="AD664" s="67"/>
      <c r="AE664" s="67"/>
      <c r="AF664" s="67"/>
      <c r="AG664" s="67"/>
      <c r="AH664" s="67"/>
      <c r="AI664" s="67"/>
      <c r="AJ664" s="67"/>
      <c r="AK664" s="67"/>
      <c r="AL664" s="67"/>
      <c r="AM664" s="67"/>
      <c r="AN664" s="67"/>
    </row>
    <row r="665" spans="1:40" ht="54" customHeight="1" x14ac:dyDescent="0.2">
      <c r="A665" s="67"/>
      <c r="B665" s="67"/>
      <c r="C665" s="67"/>
      <c r="D665" s="67"/>
      <c r="E665" s="67"/>
      <c r="F665" s="67"/>
      <c r="G665" s="67"/>
      <c r="H665" s="67"/>
      <c r="I665" s="67"/>
      <c r="J665" s="67"/>
      <c r="K665" s="67"/>
      <c r="L665" s="67"/>
      <c r="M665" s="67"/>
      <c r="N665" s="67"/>
      <c r="O665" s="67"/>
      <c r="P665" s="67"/>
      <c r="Q665" s="67"/>
      <c r="R665" s="67"/>
      <c r="S665" s="67"/>
      <c r="T665" s="67"/>
      <c r="U665" s="67"/>
      <c r="V665" s="67"/>
      <c r="W665" s="67"/>
      <c r="X665" s="67"/>
      <c r="Y665" s="67"/>
      <c r="Z665" s="67"/>
      <c r="AA665" s="67"/>
      <c r="AB665" s="67"/>
      <c r="AC665" s="67"/>
      <c r="AD665" s="67"/>
      <c r="AE665" s="67"/>
      <c r="AF665" s="67"/>
      <c r="AG665" s="67"/>
      <c r="AH665" s="67"/>
      <c r="AI665" s="67"/>
      <c r="AJ665" s="67"/>
      <c r="AK665" s="67"/>
      <c r="AL665" s="67"/>
      <c r="AM665" s="67"/>
      <c r="AN665" s="67"/>
    </row>
    <row r="666" spans="1:40" ht="54" customHeight="1" x14ac:dyDescent="0.2">
      <c r="A666" s="67"/>
      <c r="B666" s="67"/>
      <c r="C666" s="67"/>
      <c r="D666" s="67"/>
      <c r="E666" s="67"/>
      <c r="F666" s="67"/>
      <c r="G666" s="67"/>
      <c r="H666" s="67"/>
      <c r="I666" s="67"/>
      <c r="J666" s="67"/>
      <c r="K666" s="67"/>
      <c r="L666" s="67"/>
      <c r="M666" s="67"/>
      <c r="N666" s="67"/>
      <c r="O666" s="67"/>
      <c r="P666" s="67"/>
      <c r="Q666" s="67"/>
      <c r="R666" s="67"/>
      <c r="S666" s="67"/>
      <c r="T666" s="67"/>
      <c r="U666" s="67"/>
      <c r="V666" s="67"/>
      <c r="W666" s="67"/>
      <c r="X666" s="67"/>
      <c r="Y666" s="67"/>
      <c r="Z666" s="67"/>
      <c r="AA666" s="67"/>
      <c r="AB666" s="67"/>
      <c r="AC666" s="67"/>
      <c r="AD666" s="67"/>
      <c r="AE666" s="67"/>
      <c r="AF666" s="67"/>
      <c r="AG666" s="67"/>
      <c r="AH666" s="67"/>
      <c r="AI666" s="67"/>
      <c r="AJ666" s="67"/>
      <c r="AK666" s="67"/>
      <c r="AL666" s="67"/>
      <c r="AM666" s="67"/>
      <c r="AN666" s="67"/>
    </row>
    <row r="667" spans="1:40" ht="54" customHeight="1" x14ac:dyDescent="0.2">
      <c r="A667" s="67"/>
      <c r="B667" s="67"/>
      <c r="C667" s="67"/>
      <c r="D667" s="67"/>
      <c r="E667" s="67"/>
      <c r="F667" s="67"/>
      <c r="G667" s="67"/>
      <c r="H667" s="67"/>
      <c r="I667" s="67"/>
      <c r="J667" s="67"/>
      <c r="K667" s="67"/>
      <c r="L667" s="67"/>
      <c r="M667" s="67"/>
      <c r="N667" s="67"/>
      <c r="O667" s="67"/>
      <c r="P667" s="67"/>
      <c r="Q667" s="67"/>
      <c r="R667" s="67"/>
      <c r="S667" s="67"/>
      <c r="T667" s="67"/>
      <c r="U667" s="67"/>
      <c r="V667" s="67"/>
      <c r="W667" s="67"/>
      <c r="X667" s="67"/>
      <c r="Y667" s="67"/>
      <c r="Z667" s="67"/>
      <c r="AA667" s="67"/>
      <c r="AB667" s="67"/>
      <c r="AC667" s="67"/>
      <c r="AD667" s="67"/>
      <c r="AE667" s="67"/>
      <c r="AF667" s="67"/>
      <c r="AG667" s="67"/>
      <c r="AH667" s="67"/>
      <c r="AI667" s="67"/>
      <c r="AJ667" s="67"/>
      <c r="AK667" s="67"/>
      <c r="AL667" s="67"/>
      <c r="AM667" s="67"/>
      <c r="AN667" s="67"/>
    </row>
    <row r="668" spans="1:40" ht="54" customHeight="1" x14ac:dyDescent="0.2">
      <c r="A668" s="67"/>
      <c r="B668" s="67"/>
      <c r="C668" s="67"/>
      <c r="D668" s="67"/>
      <c r="E668" s="67"/>
      <c r="F668" s="67"/>
      <c r="G668" s="67"/>
      <c r="H668" s="67"/>
      <c r="I668" s="67"/>
      <c r="J668" s="67"/>
      <c r="K668" s="67"/>
      <c r="L668" s="67"/>
      <c r="M668" s="67"/>
      <c r="N668" s="67"/>
      <c r="O668" s="67"/>
      <c r="P668" s="67"/>
      <c r="Q668" s="67"/>
      <c r="R668" s="67"/>
      <c r="S668" s="67"/>
      <c r="T668" s="67"/>
      <c r="U668" s="67"/>
      <c r="V668" s="67"/>
      <c r="W668" s="67"/>
      <c r="X668" s="67"/>
      <c r="Y668" s="67"/>
      <c r="Z668" s="67"/>
      <c r="AA668" s="67"/>
      <c r="AB668" s="67"/>
      <c r="AC668" s="67"/>
      <c r="AD668" s="67"/>
      <c r="AE668" s="67"/>
      <c r="AF668" s="67"/>
      <c r="AG668" s="67"/>
      <c r="AH668" s="67"/>
      <c r="AI668" s="67"/>
      <c r="AJ668" s="67"/>
      <c r="AK668" s="67"/>
      <c r="AL668" s="67"/>
      <c r="AM668" s="67"/>
      <c r="AN668" s="67"/>
    </row>
    <row r="669" spans="1:40" ht="54" customHeight="1" x14ac:dyDescent="0.2">
      <c r="A669" s="67"/>
      <c r="B669" s="67"/>
      <c r="C669" s="67"/>
      <c r="D669" s="67"/>
      <c r="E669" s="67"/>
      <c r="F669" s="67"/>
      <c r="G669" s="67"/>
      <c r="H669" s="67"/>
      <c r="I669" s="67"/>
      <c r="J669" s="67"/>
      <c r="K669" s="67"/>
      <c r="L669" s="67"/>
      <c r="M669" s="67"/>
      <c r="N669" s="67"/>
      <c r="O669" s="67"/>
      <c r="P669" s="67"/>
      <c r="Q669" s="67"/>
      <c r="R669" s="67"/>
      <c r="S669" s="67"/>
      <c r="T669" s="67"/>
      <c r="U669" s="67"/>
      <c r="V669" s="67"/>
      <c r="W669" s="67"/>
      <c r="X669" s="67"/>
      <c r="Y669" s="67"/>
      <c r="Z669" s="67"/>
      <c r="AA669" s="67"/>
      <c r="AB669" s="67"/>
      <c r="AC669" s="67"/>
      <c r="AD669" s="67"/>
      <c r="AE669" s="67"/>
      <c r="AF669" s="67"/>
      <c r="AG669" s="67"/>
      <c r="AH669" s="67"/>
      <c r="AI669" s="67"/>
      <c r="AJ669" s="67"/>
      <c r="AK669" s="67"/>
      <c r="AL669" s="67"/>
      <c r="AM669" s="67"/>
      <c r="AN669" s="67"/>
    </row>
    <row r="670" spans="1:40" ht="54" customHeight="1" x14ac:dyDescent="0.2">
      <c r="A670" s="67"/>
      <c r="B670" s="67"/>
      <c r="C670" s="67"/>
      <c r="D670" s="67"/>
      <c r="E670" s="67"/>
      <c r="F670" s="67"/>
      <c r="G670" s="67"/>
      <c r="H670" s="67"/>
      <c r="I670" s="67"/>
      <c r="J670" s="67"/>
      <c r="K670" s="67"/>
      <c r="L670" s="67"/>
      <c r="M670" s="67"/>
      <c r="N670" s="67"/>
      <c r="O670" s="67"/>
      <c r="P670" s="67"/>
      <c r="Q670" s="67"/>
      <c r="R670" s="67"/>
      <c r="S670" s="67"/>
      <c r="T670" s="67"/>
      <c r="U670" s="67"/>
      <c r="V670" s="67"/>
      <c r="W670" s="67"/>
      <c r="X670" s="67"/>
      <c r="Y670" s="67"/>
      <c r="Z670" s="67"/>
      <c r="AA670" s="67"/>
      <c r="AB670" s="67"/>
      <c r="AC670" s="67"/>
      <c r="AD670" s="67"/>
      <c r="AE670" s="67"/>
      <c r="AF670" s="67"/>
      <c r="AG670" s="67"/>
      <c r="AH670" s="67"/>
      <c r="AI670" s="67"/>
      <c r="AJ670" s="67"/>
      <c r="AK670" s="67"/>
      <c r="AL670" s="67"/>
      <c r="AM670" s="67"/>
      <c r="AN670" s="67"/>
    </row>
    <row r="671" spans="1:40" ht="54" customHeight="1" x14ac:dyDescent="0.2">
      <c r="A671" s="67"/>
      <c r="B671" s="67"/>
      <c r="C671" s="67"/>
      <c r="D671" s="67"/>
      <c r="E671" s="67"/>
      <c r="F671" s="67"/>
      <c r="G671" s="67"/>
      <c r="H671" s="67"/>
      <c r="I671" s="67"/>
      <c r="J671" s="67"/>
      <c r="K671" s="67"/>
      <c r="L671" s="67"/>
      <c r="M671" s="67"/>
      <c r="N671" s="67"/>
      <c r="O671" s="67"/>
      <c r="P671" s="67"/>
      <c r="Q671" s="67"/>
      <c r="R671" s="67"/>
      <c r="S671" s="67"/>
      <c r="T671" s="67"/>
      <c r="U671" s="67"/>
      <c r="V671" s="67"/>
      <c r="W671" s="67"/>
      <c r="X671" s="67"/>
      <c r="Y671" s="67"/>
      <c r="Z671" s="67"/>
      <c r="AA671" s="67"/>
      <c r="AB671" s="67"/>
      <c r="AC671" s="67"/>
      <c r="AD671" s="67"/>
      <c r="AE671" s="67"/>
      <c r="AF671" s="67"/>
      <c r="AG671" s="67"/>
      <c r="AH671" s="67"/>
      <c r="AI671" s="67"/>
      <c r="AJ671" s="67"/>
      <c r="AK671" s="67"/>
      <c r="AL671" s="67"/>
      <c r="AM671" s="67"/>
      <c r="AN671" s="67"/>
    </row>
    <row r="672" spans="1:40" ht="54" customHeight="1" x14ac:dyDescent="0.2">
      <c r="A672" s="67"/>
      <c r="B672" s="67"/>
      <c r="C672" s="67"/>
      <c r="D672" s="67"/>
      <c r="E672" s="67"/>
      <c r="F672" s="67"/>
      <c r="G672" s="67"/>
      <c r="H672" s="67"/>
      <c r="I672" s="67"/>
      <c r="J672" s="67"/>
      <c r="K672" s="67"/>
      <c r="L672" s="67"/>
      <c r="M672" s="67"/>
      <c r="N672" s="67"/>
      <c r="O672" s="67"/>
      <c r="P672" s="67"/>
      <c r="Q672" s="67"/>
      <c r="R672" s="67"/>
      <c r="S672" s="67"/>
      <c r="T672" s="67"/>
      <c r="U672" s="67"/>
      <c r="V672" s="67"/>
      <c r="W672" s="67"/>
      <c r="X672" s="67"/>
      <c r="Y672" s="67"/>
      <c r="Z672" s="67"/>
      <c r="AA672" s="67"/>
      <c r="AB672" s="67"/>
      <c r="AC672" s="67"/>
      <c r="AD672" s="67"/>
      <c r="AE672" s="67"/>
      <c r="AF672" s="67"/>
      <c r="AG672" s="67"/>
      <c r="AH672" s="67"/>
      <c r="AI672" s="67"/>
      <c r="AJ672" s="67"/>
      <c r="AK672" s="67"/>
      <c r="AL672" s="67"/>
      <c r="AM672" s="67"/>
      <c r="AN672" s="67"/>
    </row>
    <row r="673" spans="1:40" ht="54" customHeight="1" x14ac:dyDescent="0.2">
      <c r="A673" s="67"/>
      <c r="B673" s="67"/>
      <c r="C673" s="67"/>
      <c r="D673" s="67"/>
      <c r="E673" s="67"/>
      <c r="F673" s="67"/>
      <c r="G673" s="67"/>
      <c r="H673" s="67"/>
      <c r="I673" s="67"/>
      <c r="J673" s="67"/>
      <c r="K673" s="67"/>
      <c r="L673" s="67"/>
      <c r="M673" s="67"/>
      <c r="N673" s="67"/>
      <c r="O673" s="67"/>
      <c r="P673" s="67"/>
      <c r="Q673" s="67"/>
      <c r="R673" s="67"/>
      <c r="S673" s="67"/>
      <c r="T673" s="67"/>
      <c r="U673" s="67"/>
      <c r="V673" s="67"/>
      <c r="W673" s="67"/>
      <c r="X673" s="67"/>
      <c r="Y673" s="67"/>
      <c r="Z673" s="67"/>
      <c r="AA673" s="67"/>
      <c r="AB673" s="67"/>
      <c r="AC673" s="67"/>
      <c r="AD673" s="67"/>
      <c r="AE673" s="67"/>
      <c r="AF673" s="67"/>
      <c r="AG673" s="67"/>
      <c r="AH673" s="67"/>
      <c r="AI673" s="67"/>
      <c r="AJ673" s="67"/>
      <c r="AK673" s="67"/>
      <c r="AL673" s="67"/>
      <c r="AM673" s="67"/>
      <c r="AN673" s="67"/>
    </row>
    <row r="674" spans="1:40" ht="54" customHeight="1" x14ac:dyDescent="0.2">
      <c r="A674" s="67"/>
      <c r="B674" s="67"/>
      <c r="C674" s="67"/>
      <c r="D674" s="67"/>
      <c r="E674" s="67"/>
      <c r="F674" s="67"/>
      <c r="G674" s="67"/>
      <c r="H674" s="67"/>
      <c r="I674" s="67"/>
      <c r="J674" s="67"/>
      <c r="K674" s="67"/>
      <c r="L674" s="67"/>
      <c r="M674" s="67"/>
      <c r="N674" s="67"/>
      <c r="O674" s="67"/>
      <c r="P674" s="67"/>
      <c r="Q674" s="67"/>
      <c r="R674" s="67"/>
      <c r="S674" s="67"/>
      <c r="T674" s="67"/>
      <c r="U674" s="67"/>
      <c r="V674" s="67"/>
      <c r="W674" s="67"/>
      <c r="X674" s="67"/>
      <c r="Y674" s="67"/>
      <c r="Z674" s="67"/>
      <c r="AA674" s="67"/>
      <c r="AB674" s="67"/>
      <c r="AC674" s="67"/>
      <c r="AD674" s="67"/>
      <c r="AE674" s="67"/>
      <c r="AF674" s="67"/>
      <c r="AG674" s="67"/>
      <c r="AH674" s="67"/>
      <c r="AI674" s="67"/>
      <c r="AJ674" s="67"/>
      <c r="AK674" s="67"/>
      <c r="AL674" s="67"/>
      <c r="AM674" s="67"/>
      <c r="AN674" s="67"/>
    </row>
    <row r="675" spans="1:40" ht="54" customHeight="1" x14ac:dyDescent="0.2">
      <c r="A675" s="67"/>
      <c r="B675" s="67"/>
      <c r="C675" s="67"/>
      <c r="D675" s="67"/>
      <c r="E675" s="67"/>
      <c r="F675" s="67"/>
      <c r="G675" s="67"/>
      <c r="H675" s="67"/>
      <c r="I675" s="67"/>
      <c r="J675" s="67"/>
      <c r="K675" s="67"/>
      <c r="L675" s="67"/>
      <c r="M675" s="67"/>
      <c r="N675" s="67"/>
      <c r="O675" s="67"/>
      <c r="P675" s="67"/>
      <c r="Q675" s="67"/>
      <c r="R675" s="67"/>
      <c r="S675" s="67"/>
      <c r="T675" s="67"/>
      <c r="U675" s="67"/>
      <c r="V675" s="67"/>
      <c r="W675" s="67"/>
      <c r="X675" s="67"/>
      <c r="Y675" s="67"/>
      <c r="Z675" s="67"/>
      <c r="AA675" s="67"/>
      <c r="AB675" s="67"/>
      <c r="AC675" s="67"/>
      <c r="AD675" s="67"/>
      <c r="AE675" s="67"/>
      <c r="AF675" s="67"/>
      <c r="AG675" s="67"/>
      <c r="AH675" s="67"/>
      <c r="AI675" s="67"/>
      <c r="AJ675" s="67"/>
      <c r="AK675" s="67"/>
      <c r="AL675" s="67"/>
      <c r="AM675" s="67"/>
      <c r="AN675" s="67"/>
    </row>
    <row r="676" spans="1:40" ht="54" customHeight="1" x14ac:dyDescent="0.2">
      <c r="A676" s="67"/>
      <c r="B676" s="67"/>
      <c r="C676" s="67"/>
      <c r="D676" s="67"/>
      <c r="E676" s="67"/>
      <c r="F676" s="67"/>
      <c r="G676" s="67"/>
      <c r="H676" s="67"/>
      <c r="I676" s="67"/>
      <c r="J676" s="67"/>
      <c r="K676" s="67"/>
      <c r="L676" s="67"/>
      <c r="M676" s="67"/>
      <c r="N676" s="67"/>
      <c r="O676" s="67"/>
      <c r="P676" s="67"/>
      <c r="Q676" s="67"/>
      <c r="R676" s="67"/>
      <c r="S676" s="67"/>
      <c r="T676" s="67"/>
      <c r="U676" s="67"/>
      <c r="V676" s="67"/>
      <c r="W676" s="67"/>
      <c r="X676" s="67"/>
      <c r="Y676" s="67"/>
      <c r="Z676" s="67"/>
      <c r="AA676" s="67"/>
      <c r="AB676" s="67"/>
      <c r="AC676" s="67"/>
      <c r="AD676" s="67"/>
      <c r="AE676" s="67"/>
      <c r="AF676" s="67"/>
      <c r="AG676" s="67"/>
      <c r="AH676" s="67"/>
      <c r="AI676" s="67"/>
      <c r="AJ676" s="67"/>
      <c r="AK676" s="67"/>
      <c r="AL676" s="67"/>
      <c r="AM676" s="67"/>
      <c r="AN676" s="67"/>
    </row>
    <row r="677" spans="1:40" ht="54" customHeight="1" x14ac:dyDescent="0.2">
      <c r="A677" s="67"/>
      <c r="B677" s="67"/>
      <c r="C677" s="67"/>
      <c r="D677" s="67"/>
      <c r="E677" s="67"/>
      <c r="F677" s="67"/>
      <c r="G677" s="67"/>
      <c r="H677" s="67"/>
      <c r="I677" s="67"/>
      <c r="J677" s="67"/>
      <c r="K677" s="67"/>
      <c r="L677" s="67"/>
      <c r="M677" s="67"/>
      <c r="N677" s="67"/>
      <c r="O677" s="67"/>
      <c r="P677" s="67"/>
      <c r="Q677" s="67"/>
      <c r="R677" s="67"/>
      <c r="S677" s="67"/>
      <c r="T677" s="67"/>
      <c r="U677" s="67"/>
      <c r="V677" s="67"/>
      <c r="W677" s="67"/>
      <c r="X677" s="67"/>
      <c r="Y677" s="67"/>
      <c r="Z677" s="67"/>
      <c r="AA677" s="67"/>
      <c r="AB677" s="67"/>
      <c r="AC677" s="67"/>
      <c r="AD677" s="67"/>
      <c r="AE677" s="67"/>
      <c r="AF677" s="67"/>
      <c r="AG677" s="67"/>
      <c r="AH677" s="67"/>
      <c r="AI677" s="67"/>
      <c r="AJ677" s="67"/>
      <c r="AK677" s="67"/>
      <c r="AL677" s="67"/>
      <c r="AM677" s="67"/>
      <c r="AN677" s="67"/>
    </row>
    <row r="678" spans="1:40" ht="54" customHeight="1" x14ac:dyDescent="0.2">
      <c r="A678" s="67"/>
      <c r="B678" s="67"/>
      <c r="C678" s="67"/>
      <c r="D678" s="67"/>
      <c r="E678" s="67"/>
      <c r="F678" s="67"/>
      <c r="G678" s="67"/>
      <c r="H678" s="67"/>
      <c r="I678" s="67"/>
      <c r="J678" s="67"/>
      <c r="K678" s="67"/>
      <c r="L678" s="67"/>
      <c r="M678" s="67"/>
      <c r="N678" s="67"/>
      <c r="O678" s="67"/>
      <c r="P678" s="67"/>
      <c r="Q678" s="67"/>
      <c r="R678" s="67"/>
      <c r="S678" s="67"/>
      <c r="T678" s="67"/>
      <c r="U678" s="67"/>
      <c r="V678" s="67"/>
      <c r="W678" s="67"/>
      <c r="X678" s="67"/>
      <c r="Y678" s="67"/>
      <c r="Z678" s="67"/>
      <c r="AA678" s="67"/>
      <c r="AB678" s="67"/>
      <c r="AC678" s="67"/>
      <c r="AD678" s="67"/>
      <c r="AE678" s="67"/>
      <c r="AF678" s="67"/>
      <c r="AG678" s="67"/>
      <c r="AH678" s="67"/>
      <c r="AI678" s="67"/>
      <c r="AJ678" s="67"/>
      <c r="AK678" s="67"/>
      <c r="AL678" s="67"/>
      <c r="AM678" s="67"/>
      <c r="AN678" s="67"/>
    </row>
    <row r="679" spans="1:40" ht="54" customHeight="1" x14ac:dyDescent="0.2">
      <c r="A679" s="67"/>
      <c r="B679" s="67"/>
      <c r="C679" s="67"/>
      <c r="D679" s="67"/>
      <c r="E679" s="67"/>
      <c r="F679" s="67"/>
      <c r="G679" s="67"/>
      <c r="H679" s="67"/>
      <c r="I679" s="67"/>
      <c r="J679" s="67"/>
      <c r="K679" s="67"/>
      <c r="L679" s="67"/>
      <c r="M679" s="67"/>
      <c r="N679" s="67"/>
      <c r="O679" s="67"/>
      <c r="P679" s="67"/>
      <c r="Q679" s="67"/>
      <c r="R679" s="67"/>
      <c r="S679" s="67"/>
      <c r="T679" s="67"/>
      <c r="U679" s="67"/>
      <c r="V679" s="67"/>
      <c r="W679" s="67"/>
      <c r="X679" s="67"/>
      <c r="Y679" s="67"/>
      <c r="Z679" s="67"/>
      <c r="AA679" s="67"/>
      <c r="AB679" s="67"/>
      <c r="AC679" s="67"/>
      <c r="AD679" s="67"/>
      <c r="AE679" s="67"/>
      <c r="AF679" s="67"/>
      <c r="AG679" s="67"/>
      <c r="AH679" s="67"/>
      <c r="AI679" s="67"/>
      <c r="AJ679" s="67"/>
      <c r="AK679" s="67"/>
      <c r="AL679" s="67"/>
      <c r="AM679" s="67"/>
      <c r="AN679" s="67"/>
    </row>
    <row r="680" spans="1:40" ht="54" customHeight="1" x14ac:dyDescent="0.2">
      <c r="A680" s="67"/>
      <c r="B680" s="67"/>
      <c r="C680" s="67"/>
      <c r="D680" s="67"/>
      <c r="E680" s="67"/>
      <c r="F680" s="67"/>
      <c r="G680" s="67"/>
      <c r="H680" s="67"/>
      <c r="I680" s="67"/>
      <c r="J680" s="67"/>
      <c r="K680" s="67"/>
      <c r="L680" s="67"/>
      <c r="M680" s="67"/>
      <c r="N680" s="67"/>
      <c r="O680" s="67"/>
      <c r="P680" s="67"/>
      <c r="Q680" s="67"/>
      <c r="R680" s="67"/>
      <c r="S680" s="67"/>
      <c r="T680" s="67"/>
      <c r="U680" s="67"/>
      <c r="V680" s="67"/>
      <c r="W680" s="67"/>
      <c r="X680" s="67"/>
      <c r="Y680" s="67"/>
      <c r="Z680" s="67"/>
      <c r="AA680" s="67"/>
      <c r="AB680" s="67"/>
      <c r="AC680" s="67"/>
      <c r="AD680" s="67"/>
      <c r="AE680" s="67"/>
      <c r="AF680" s="67"/>
      <c r="AG680" s="67"/>
      <c r="AH680" s="67"/>
      <c r="AI680" s="67"/>
      <c r="AJ680" s="67"/>
      <c r="AK680" s="67"/>
      <c r="AL680" s="67"/>
      <c r="AM680" s="67"/>
      <c r="AN680" s="67"/>
    </row>
    <row r="681" spans="1:40" ht="54" customHeight="1" x14ac:dyDescent="0.2">
      <c r="A681" s="67"/>
      <c r="B681" s="67"/>
      <c r="C681" s="67"/>
      <c r="D681" s="67"/>
      <c r="E681" s="67"/>
      <c r="F681" s="67"/>
      <c r="G681" s="67"/>
      <c r="H681" s="67"/>
      <c r="I681" s="67"/>
      <c r="J681" s="67"/>
      <c r="K681" s="67"/>
      <c r="L681" s="67"/>
      <c r="M681" s="67"/>
      <c r="N681" s="67"/>
      <c r="O681" s="67"/>
      <c r="P681" s="67"/>
      <c r="Q681" s="67"/>
      <c r="R681" s="67"/>
      <c r="S681" s="67"/>
      <c r="T681" s="67"/>
      <c r="U681" s="67"/>
      <c r="V681" s="67"/>
      <c r="W681" s="67"/>
      <c r="X681" s="67"/>
      <c r="Y681" s="67"/>
      <c r="Z681" s="67"/>
      <c r="AA681" s="67"/>
      <c r="AB681" s="67"/>
      <c r="AC681" s="67"/>
      <c r="AD681" s="67"/>
      <c r="AE681" s="67"/>
      <c r="AF681" s="67"/>
      <c r="AG681" s="67"/>
      <c r="AH681" s="67"/>
      <c r="AI681" s="67"/>
      <c r="AJ681" s="67"/>
      <c r="AK681" s="67"/>
      <c r="AL681" s="67"/>
      <c r="AM681" s="67"/>
      <c r="AN681" s="67"/>
    </row>
    <row r="682" spans="1:40" ht="54" customHeight="1" x14ac:dyDescent="0.2">
      <c r="A682" s="67"/>
      <c r="B682" s="67"/>
      <c r="C682" s="67"/>
      <c r="D682" s="67"/>
      <c r="E682" s="67"/>
      <c r="F682" s="67"/>
      <c r="G682" s="67"/>
      <c r="H682" s="67"/>
      <c r="I682" s="67"/>
      <c r="J682" s="67"/>
      <c r="K682" s="67"/>
      <c r="L682" s="67"/>
      <c r="M682" s="67"/>
      <c r="N682" s="67"/>
      <c r="O682" s="67"/>
      <c r="P682" s="67"/>
      <c r="Q682" s="67"/>
      <c r="R682" s="67"/>
      <c r="S682" s="67"/>
      <c r="T682" s="67"/>
      <c r="U682" s="67"/>
      <c r="V682" s="67"/>
      <c r="W682" s="67"/>
      <c r="X682" s="67"/>
      <c r="Y682" s="67"/>
      <c r="Z682" s="67"/>
      <c r="AA682" s="67"/>
      <c r="AB682" s="67"/>
      <c r="AC682" s="67"/>
      <c r="AD682" s="67"/>
      <c r="AE682" s="67"/>
      <c r="AF682" s="67"/>
      <c r="AG682" s="67"/>
      <c r="AH682" s="67"/>
      <c r="AI682" s="67"/>
      <c r="AJ682" s="67"/>
      <c r="AK682" s="67"/>
      <c r="AL682" s="67"/>
      <c r="AM682" s="67"/>
      <c r="AN682" s="67"/>
    </row>
    <row r="683" spans="1:40" ht="54" customHeight="1" x14ac:dyDescent="0.2">
      <c r="A683" s="67"/>
      <c r="B683" s="67"/>
      <c r="C683" s="67"/>
      <c r="D683" s="67"/>
      <c r="E683" s="67"/>
      <c r="F683" s="67"/>
      <c r="G683" s="67"/>
      <c r="H683" s="67"/>
      <c r="I683" s="67"/>
      <c r="J683" s="67"/>
      <c r="K683" s="67"/>
      <c r="L683" s="67"/>
      <c r="M683" s="67"/>
      <c r="N683" s="67"/>
      <c r="O683" s="67"/>
      <c r="P683" s="67"/>
      <c r="Q683" s="67"/>
      <c r="R683" s="67"/>
      <c r="S683" s="67"/>
      <c r="T683" s="67"/>
      <c r="U683" s="67"/>
      <c r="V683" s="67"/>
      <c r="W683" s="67"/>
      <c r="X683" s="67"/>
      <c r="Y683" s="67"/>
      <c r="Z683" s="67"/>
      <c r="AA683" s="67"/>
      <c r="AB683" s="67"/>
      <c r="AC683" s="67"/>
      <c r="AD683" s="67"/>
      <c r="AE683" s="67"/>
      <c r="AF683" s="67"/>
      <c r="AG683" s="67"/>
      <c r="AH683" s="67"/>
      <c r="AI683" s="67"/>
      <c r="AJ683" s="67"/>
      <c r="AK683" s="67"/>
      <c r="AL683" s="67"/>
      <c r="AM683" s="67"/>
      <c r="AN683" s="67"/>
    </row>
    <row r="684" spans="1:40" ht="54" customHeight="1" x14ac:dyDescent="0.2">
      <c r="A684" s="67"/>
      <c r="B684" s="67"/>
      <c r="C684" s="67"/>
      <c r="D684" s="67"/>
      <c r="E684" s="67"/>
      <c r="F684" s="67"/>
      <c r="G684" s="67"/>
      <c r="H684" s="67"/>
      <c r="I684" s="67"/>
      <c r="J684" s="67"/>
      <c r="K684" s="67"/>
      <c r="L684" s="67"/>
      <c r="M684" s="67"/>
      <c r="N684" s="67"/>
      <c r="O684" s="67"/>
      <c r="P684" s="67"/>
      <c r="Q684" s="67"/>
      <c r="R684" s="67"/>
      <c r="S684" s="67"/>
      <c r="T684" s="67"/>
      <c r="U684" s="67"/>
      <c r="V684" s="67"/>
      <c r="W684" s="67"/>
      <c r="X684" s="67"/>
      <c r="Y684" s="67"/>
      <c r="Z684" s="67"/>
      <c r="AA684" s="67"/>
      <c r="AB684" s="67"/>
      <c r="AC684" s="67"/>
      <c r="AD684" s="67"/>
      <c r="AE684" s="67"/>
      <c r="AF684" s="67"/>
      <c r="AG684" s="67"/>
      <c r="AH684" s="67"/>
      <c r="AI684" s="67"/>
      <c r="AJ684" s="67"/>
      <c r="AK684" s="67"/>
      <c r="AL684" s="67"/>
      <c r="AM684" s="67"/>
      <c r="AN684" s="67"/>
    </row>
    <row r="685" spans="1:40" ht="54" customHeight="1" x14ac:dyDescent="0.2">
      <c r="A685" s="67"/>
      <c r="B685" s="67"/>
      <c r="C685" s="67"/>
      <c r="D685" s="67"/>
      <c r="E685" s="67"/>
      <c r="F685" s="67"/>
      <c r="G685" s="67"/>
      <c r="H685" s="67"/>
      <c r="I685" s="67"/>
      <c r="J685" s="67"/>
      <c r="K685" s="67"/>
      <c r="L685" s="67"/>
      <c r="M685" s="67"/>
      <c r="N685" s="67"/>
      <c r="O685" s="67"/>
      <c r="P685" s="67"/>
      <c r="Q685" s="67"/>
      <c r="R685" s="67"/>
      <c r="S685" s="67"/>
      <c r="T685" s="67"/>
      <c r="U685" s="67"/>
      <c r="V685" s="67"/>
      <c r="W685" s="67"/>
      <c r="X685" s="67"/>
      <c r="Y685" s="67"/>
      <c r="Z685" s="67"/>
      <c r="AA685" s="67"/>
      <c r="AB685" s="67"/>
      <c r="AC685" s="67"/>
      <c r="AD685" s="67"/>
      <c r="AE685" s="67"/>
      <c r="AF685" s="67"/>
      <c r="AG685" s="67"/>
      <c r="AH685" s="67"/>
      <c r="AI685" s="67"/>
      <c r="AJ685" s="67"/>
      <c r="AK685" s="67"/>
      <c r="AL685" s="67"/>
      <c r="AM685" s="67"/>
      <c r="AN685" s="67"/>
    </row>
    <row r="686" spans="1:40" ht="54" customHeight="1" x14ac:dyDescent="0.2">
      <c r="A686" s="67"/>
      <c r="B686" s="67"/>
      <c r="C686" s="67"/>
      <c r="D686" s="67"/>
      <c r="E686" s="67"/>
      <c r="F686" s="67"/>
      <c r="G686" s="67"/>
      <c r="H686" s="67"/>
      <c r="I686" s="67"/>
      <c r="J686" s="67"/>
      <c r="K686" s="67"/>
      <c r="L686" s="67"/>
      <c r="M686" s="67"/>
      <c r="N686" s="67"/>
      <c r="O686" s="67"/>
      <c r="P686" s="67"/>
      <c r="Q686" s="67"/>
      <c r="R686" s="67"/>
      <c r="S686" s="67"/>
      <c r="T686" s="67"/>
      <c r="U686" s="67"/>
      <c r="V686" s="67"/>
      <c r="W686" s="67"/>
      <c r="X686" s="67"/>
      <c r="Y686" s="67"/>
      <c r="Z686" s="67"/>
      <c r="AA686" s="67"/>
      <c r="AB686" s="67"/>
      <c r="AC686" s="67"/>
      <c r="AD686" s="67"/>
      <c r="AE686" s="67"/>
      <c r="AF686" s="67"/>
      <c r="AG686" s="67"/>
      <c r="AH686" s="67"/>
      <c r="AI686" s="67"/>
      <c r="AJ686" s="67"/>
      <c r="AK686" s="67"/>
      <c r="AL686" s="67"/>
      <c r="AM686" s="67"/>
      <c r="AN686" s="67"/>
    </row>
    <row r="687" spans="1:40" ht="54" customHeight="1" x14ac:dyDescent="0.2">
      <c r="A687" s="67"/>
      <c r="B687" s="67"/>
      <c r="C687" s="67"/>
      <c r="D687" s="67"/>
      <c r="E687" s="67"/>
      <c r="F687" s="67"/>
      <c r="G687" s="67"/>
      <c r="H687" s="67"/>
      <c r="I687" s="67"/>
      <c r="J687" s="67"/>
      <c r="K687" s="67"/>
      <c r="L687" s="67"/>
      <c r="M687" s="67"/>
      <c r="N687" s="67"/>
      <c r="O687" s="67"/>
      <c r="P687" s="67"/>
      <c r="Q687" s="67"/>
      <c r="R687" s="67"/>
      <c r="S687" s="67"/>
      <c r="T687" s="67"/>
      <c r="U687" s="67"/>
      <c r="V687" s="67"/>
      <c r="W687" s="67"/>
      <c r="X687" s="67"/>
      <c r="Y687" s="67"/>
      <c r="Z687" s="67"/>
      <c r="AA687" s="67"/>
      <c r="AB687" s="67"/>
      <c r="AC687" s="67"/>
      <c r="AD687" s="67"/>
      <c r="AE687" s="67"/>
      <c r="AF687" s="67"/>
      <c r="AG687" s="67"/>
      <c r="AH687" s="67"/>
      <c r="AI687" s="67"/>
      <c r="AJ687" s="67"/>
      <c r="AK687" s="67"/>
      <c r="AL687" s="67"/>
      <c r="AM687" s="67"/>
      <c r="AN687" s="67"/>
    </row>
    <row r="688" spans="1:40" ht="54" customHeight="1" x14ac:dyDescent="0.2">
      <c r="A688" s="67"/>
      <c r="B688" s="67"/>
      <c r="C688" s="67"/>
      <c r="D688" s="67"/>
      <c r="E688" s="67"/>
      <c r="F688" s="67"/>
      <c r="G688" s="67"/>
      <c r="H688" s="67"/>
      <c r="I688" s="67"/>
      <c r="J688" s="67"/>
      <c r="K688" s="67"/>
      <c r="L688" s="67"/>
      <c r="M688" s="67"/>
      <c r="N688" s="67"/>
      <c r="O688" s="67"/>
      <c r="P688" s="67"/>
      <c r="Q688" s="67"/>
      <c r="R688" s="67"/>
      <c r="S688" s="67"/>
      <c r="T688" s="67"/>
      <c r="U688" s="67"/>
      <c r="V688" s="67"/>
      <c r="W688" s="67"/>
      <c r="X688" s="67"/>
      <c r="Y688" s="67"/>
      <c r="Z688" s="67"/>
      <c r="AA688" s="67"/>
      <c r="AB688" s="67"/>
      <c r="AC688" s="67"/>
      <c r="AD688" s="67"/>
      <c r="AE688" s="67"/>
      <c r="AF688" s="67"/>
      <c r="AG688" s="67"/>
      <c r="AH688" s="67"/>
      <c r="AI688" s="67"/>
      <c r="AJ688" s="67"/>
      <c r="AK688" s="67"/>
      <c r="AL688" s="67"/>
      <c r="AM688" s="67"/>
      <c r="AN688" s="67"/>
    </row>
    <row r="689" spans="1:40" ht="54" customHeight="1" x14ac:dyDescent="0.2">
      <c r="A689" s="67"/>
      <c r="B689" s="67"/>
      <c r="C689" s="67"/>
      <c r="D689" s="67"/>
      <c r="E689" s="67"/>
      <c r="F689" s="67"/>
      <c r="G689" s="67"/>
      <c r="H689" s="67"/>
      <c r="I689" s="67"/>
      <c r="J689" s="67"/>
      <c r="K689" s="67"/>
      <c r="L689" s="67"/>
      <c r="M689" s="67"/>
      <c r="N689" s="67"/>
      <c r="O689" s="67"/>
      <c r="P689" s="67"/>
      <c r="Q689" s="67"/>
      <c r="R689" s="67"/>
      <c r="S689" s="67"/>
      <c r="T689" s="67"/>
      <c r="U689" s="67"/>
      <c r="V689" s="67"/>
      <c r="W689" s="67"/>
      <c r="X689" s="67"/>
      <c r="Y689" s="67"/>
      <c r="Z689" s="67"/>
      <c r="AA689" s="67"/>
      <c r="AB689" s="67"/>
      <c r="AC689" s="67"/>
      <c r="AD689" s="67"/>
      <c r="AE689" s="67"/>
      <c r="AF689" s="67"/>
      <c r="AG689" s="67"/>
      <c r="AH689" s="67"/>
      <c r="AI689" s="67"/>
      <c r="AJ689" s="67"/>
      <c r="AK689" s="67"/>
      <c r="AL689" s="67"/>
      <c r="AM689" s="67"/>
      <c r="AN689" s="67"/>
    </row>
    <row r="690" spans="1:40" ht="54" customHeight="1" x14ac:dyDescent="0.2">
      <c r="A690" s="67"/>
      <c r="B690" s="67"/>
      <c r="C690" s="67"/>
      <c r="D690" s="67"/>
      <c r="E690" s="67"/>
      <c r="F690" s="67"/>
      <c r="G690" s="67"/>
      <c r="H690" s="67"/>
      <c r="I690" s="67"/>
      <c r="J690" s="67"/>
      <c r="K690" s="67"/>
      <c r="L690" s="67"/>
      <c r="M690" s="67"/>
      <c r="N690" s="67"/>
      <c r="O690" s="67"/>
      <c r="P690" s="67"/>
      <c r="Q690" s="67"/>
      <c r="R690" s="67"/>
      <c r="S690" s="67"/>
      <c r="T690" s="67"/>
      <c r="U690" s="67"/>
      <c r="V690" s="67"/>
      <c r="W690" s="67"/>
      <c r="X690" s="67"/>
      <c r="Y690" s="67"/>
      <c r="Z690" s="67"/>
      <c r="AA690" s="67"/>
      <c r="AB690" s="67"/>
      <c r="AC690" s="67"/>
      <c r="AD690" s="67"/>
      <c r="AE690" s="67"/>
      <c r="AF690" s="67"/>
      <c r="AG690" s="67"/>
      <c r="AH690" s="67"/>
      <c r="AI690" s="67"/>
      <c r="AJ690" s="67"/>
      <c r="AK690" s="67"/>
      <c r="AL690" s="67"/>
      <c r="AM690" s="67"/>
      <c r="AN690" s="67"/>
    </row>
    <row r="691" spans="1:40" ht="54" customHeight="1" x14ac:dyDescent="0.2">
      <c r="A691" s="67"/>
      <c r="B691" s="67"/>
      <c r="C691" s="67"/>
      <c r="D691" s="67"/>
      <c r="E691" s="67"/>
      <c r="F691" s="67"/>
      <c r="G691" s="67"/>
      <c r="H691" s="67"/>
      <c r="I691" s="67"/>
      <c r="J691" s="67"/>
      <c r="K691" s="67"/>
      <c r="L691" s="67"/>
      <c r="M691" s="67"/>
      <c r="N691" s="67"/>
      <c r="O691" s="67"/>
      <c r="P691" s="67"/>
      <c r="Q691" s="67"/>
      <c r="R691" s="67"/>
      <c r="S691" s="67"/>
      <c r="T691" s="67"/>
      <c r="U691" s="67"/>
      <c r="V691" s="67"/>
      <c r="W691" s="67"/>
      <c r="X691" s="67"/>
      <c r="Y691" s="67"/>
      <c r="Z691" s="67"/>
      <c r="AA691" s="67"/>
      <c r="AB691" s="67"/>
      <c r="AC691" s="67"/>
      <c r="AD691" s="67"/>
      <c r="AE691" s="67"/>
      <c r="AF691" s="67"/>
      <c r="AG691" s="67"/>
      <c r="AH691" s="67"/>
      <c r="AI691" s="67"/>
      <c r="AJ691" s="67"/>
      <c r="AK691" s="67"/>
      <c r="AL691" s="67"/>
      <c r="AM691" s="67"/>
      <c r="AN691" s="67"/>
    </row>
    <row r="692" spans="1:40" ht="54" customHeight="1" x14ac:dyDescent="0.2">
      <c r="A692" s="67"/>
      <c r="B692" s="67"/>
      <c r="C692" s="67"/>
      <c r="D692" s="67"/>
      <c r="E692" s="67"/>
      <c r="F692" s="67"/>
      <c r="G692" s="67"/>
      <c r="H692" s="67"/>
      <c r="I692" s="67"/>
      <c r="J692" s="67"/>
      <c r="K692" s="67"/>
      <c r="L692" s="67"/>
      <c r="M692" s="67"/>
      <c r="N692" s="67"/>
      <c r="O692" s="67"/>
      <c r="P692" s="67"/>
      <c r="Q692" s="67"/>
      <c r="R692" s="67"/>
      <c r="S692" s="67"/>
      <c r="T692" s="67"/>
      <c r="U692" s="67"/>
      <c r="V692" s="67"/>
      <c r="W692" s="67"/>
      <c r="X692" s="67"/>
      <c r="Y692" s="67"/>
      <c r="Z692" s="67"/>
      <c r="AA692" s="67"/>
      <c r="AB692" s="67"/>
      <c r="AC692" s="67"/>
      <c r="AD692" s="67"/>
      <c r="AE692" s="67"/>
      <c r="AF692" s="67"/>
      <c r="AG692" s="67"/>
      <c r="AH692" s="67"/>
      <c r="AI692" s="67"/>
      <c r="AJ692" s="67"/>
      <c r="AK692" s="67"/>
      <c r="AL692" s="67"/>
      <c r="AM692" s="67"/>
      <c r="AN692" s="67"/>
    </row>
    <row r="693" spans="1:40" ht="54" customHeight="1" x14ac:dyDescent="0.2">
      <c r="A693" s="67"/>
      <c r="B693" s="67"/>
      <c r="C693" s="67"/>
      <c r="D693" s="67"/>
      <c r="E693" s="67"/>
      <c r="F693" s="67"/>
      <c r="G693" s="67"/>
      <c r="H693" s="67"/>
      <c r="I693" s="67"/>
      <c r="J693" s="67"/>
      <c r="K693" s="67"/>
      <c r="L693" s="67"/>
      <c r="M693" s="67"/>
      <c r="N693" s="67"/>
      <c r="O693" s="67"/>
      <c r="P693" s="67"/>
      <c r="Q693" s="67"/>
      <c r="R693" s="67"/>
      <c r="S693" s="67"/>
      <c r="T693" s="67"/>
      <c r="U693" s="67"/>
      <c r="V693" s="67"/>
      <c r="W693" s="67"/>
      <c r="X693" s="67"/>
      <c r="Y693" s="67"/>
      <c r="Z693" s="67"/>
      <c r="AA693" s="67"/>
      <c r="AB693" s="67"/>
      <c r="AC693" s="67"/>
      <c r="AD693" s="67"/>
      <c r="AE693" s="67"/>
      <c r="AF693" s="67"/>
      <c r="AG693" s="67"/>
      <c r="AH693" s="67"/>
      <c r="AI693" s="67"/>
      <c r="AJ693" s="67"/>
      <c r="AK693" s="67"/>
      <c r="AL693" s="67"/>
      <c r="AM693" s="67"/>
      <c r="AN693" s="67"/>
    </row>
    <row r="694" spans="1:40" ht="54" customHeight="1" x14ac:dyDescent="0.2">
      <c r="A694" s="67"/>
      <c r="B694" s="67"/>
      <c r="C694" s="67"/>
      <c r="D694" s="67"/>
      <c r="E694" s="67"/>
      <c r="F694" s="67"/>
      <c r="G694" s="67"/>
      <c r="H694" s="67"/>
      <c r="I694" s="67"/>
      <c r="J694" s="67"/>
      <c r="K694" s="67"/>
      <c r="L694" s="67"/>
      <c r="M694" s="67"/>
      <c r="N694" s="67"/>
      <c r="O694" s="67"/>
      <c r="P694" s="67"/>
      <c r="Q694" s="67"/>
      <c r="R694" s="67"/>
      <c r="S694" s="67"/>
      <c r="T694" s="67"/>
      <c r="U694" s="67"/>
      <c r="V694" s="67"/>
      <c r="W694" s="67"/>
      <c r="X694" s="67"/>
      <c r="Y694" s="67"/>
      <c r="Z694" s="67"/>
      <c r="AA694" s="67"/>
      <c r="AB694" s="67"/>
      <c r="AC694" s="67"/>
      <c r="AD694" s="67"/>
      <c r="AE694" s="67"/>
      <c r="AF694" s="67"/>
      <c r="AG694" s="67"/>
      <c r="AH694" s="67"/>
      <c r="AI694" s="67"/>
      <c r="AJ694" s="67"/>
      <c r="AK694" s="67"/>
      <c r="AL694" s="67"/>
      <c r="AM694" s="67"/>
      <c r="AN694" s="67"/>
    </row>
    <row r="695" spans="1:40" ht="54" customHeight="1" x14ac:dyDescent="0.2">
      <c r="A695" s="67"/>
      <c r="B695" s="67"/>
      <c r="C695" s="67"/>
      <c r="D695" s="67"/>
      <c r="E695" s="67"/>
      <c r="F695" s="67"/>
      <c r="G695" s="67"/>
      <c r="H695" s="67"/>
      <c r="I695" s="67"/>
      <c r="J695" s="67"/>
      <c r="K695" s="67"/>
      <c r="L695" s="67"/>
      <c r="M695" s="67"/>
      <c r="N695" s="67"/>
      <c r="O695" s="67"/>
      <c r="P695" s="67"/>
      <c r="Q695" s="67"/>
      <c r="R695" s="67"/>
      <c r="S695" s="67"/>
      <c r="T695" s="67"/>
      <c r="U695" s="67"/>
      <c r="V695" s="67"/>
      <c r="W695" s="67"/>
      <c r="X695" s="67"/>
      <c r="Y695" s="67"/>
      <c r="Z695" s="67"/>
      <c r="AA695" s="67"/>
      <c r="AB695" s="67"/>
      <c r="AC695" s="67"/>
      <c r="AD695" s="67"/>
      <c r="AE695" s="67"/>
      <c r="AF695" s="67"/>
      <c r="AG695" s="67"/>
      <c r="AH695" s="67"/>
      <c r="AI695" s="67"/>
      <c r="AJ695" s="67"/>
      <c r="AK695" s="67"/>
      <c r="AL695" s="67"/>
      <c r="AM695" s="67"/>
      <c r="AN695" s="67"/>
    </row>
    <row r="696" spans="1:40" ht="54" customHeight="1" x14ac:dyDescent="0.2">
      <c r="A696" s="67"/>
      <c r="B696" s="67"/>
      <c r="C696" s="67"/>
      <c r="D696" s="67"/>
      <c r="E696" s="67"/>
      <c r="F696" s="67"/>
      <c r="G696" s="67"/>
      <c r="H696" s="67"/>
      <c r="I696" s="67"/>
      <c r="J696" s="67"/>
      <c r="K696" s="67"/>
      <c r="L696" s="67"/>
      <c r="M696" s="67"/>
      <c r="N696" s="67"/>
      <c r="O696" s="67"/>
      <c r="P696" s="67"/>
      <c r="Q696" s="67"/>
      <c r="R696" s="67"/>
      <c r="S696" s="67"/>
      <c r="T696" s="67"/>
      <c r="U696" s="67"/>
      <c r="V696" s="67"/>
      <c r="W696" s="67"/>
      <c r="X696" s="67"/>
      <c r="Y696" s="67"/>
      <c r="Z696" s="67"/>
      <c r="AA696" s="67"/>
      <c r="AB696" s="67"/>
      <c r="AC696" s="67"/>
      <c r="AD696" s="67"/>
      <c r="AE696" s="67"/>
      <c r="AF696" s="67"/>
      <c r="AG696" s="67"/>
      <c r="AH696" s="67"/>
      <c r="AI696" s="67"/>
      <c r="AJ696" s="67"/>
      <c r="AK696" s="67"/>
      <c r="AL696" s="67"/>
      <c r="AM696" s="67"/>
      <c r="AN696" s="67"/>
    </row>
    <row r="697" spans="1:40" ht="54" customHeight="1" x14ac:dyDescent="0.2">
      <c r="A697" s="67"/>
      <c r="B697" s="67"/>
      <c r="C697" s="67"/>
      <c r="D697" s="67"/>
      <c r="E697" s="67"/>
      <c r="F697" s="67"/>
      <c r="G697" s="67"/>
      <c r="H697" s="67"/>
      <c r="I697" s="67"/>
      <c r="J697" s="67"/>
      <c r="K697" s="67"/>
      <c r="L697" s="67"/>
      <c r="M697" s="67"/>
      <c r="N697" s="67"/>
      <c r="O697" s="67"/>
      <c r="P697" s="67"/>
      <c r="Q697" s="67"/>
      <c r="R697" s="67"/>
      <c r="S697" s="67"/>
      <c r="T697" s="67"/>
      <c r="U697" s="67"/>
      <c r="V697" s="67"/>
      <c r="W697" s="67"/>
      <c r="X697" s="67"/>
      <c r="Y697" s="67"/>
      <c r="Z697" s="67"/>
      <c r="AA697" s="67"/>
      <c r="AB697" s="67"/>
      <c r="AC697" s="67"/>
      <c r="AD697" s="67"/>
      <c r="AE697" s="67"/>
      <c r="AF697" s="67"/>
      <c r="AG697" s="67"/>
      <c r="AH697" s="67"/>
      <c r="AI697" s="67"/>
      <c r="AJ697" s="67"/>
      <c r="AK697" s="67"/>
      <c r="AL697" s="67"/>
      <c r="AM697" s="67"/>
      <c r="AN697" s="67"/>
    </row>
    <row r="698" spans="1:40" ht="54" customHeight="1" x14ac:dyDescent="0.2">
      <c r="A698" s="67"/>
      <c r="B698" s="67"/>
      <c r="C698" s="67"/>
      <c r="D698" s="67"/>
      <c r="E698" s="67"/>
      <c r="F698" s="67"/>
      <c r="G698" s="67"/>
      <c r="H698" s="67"/>
      <c r="I698" s="67"/>
      <c r="J698" s="67"/>
      <c r="K698" s="67"/>
      <c r="L698" s="67"/>
      <c r="M698" s="67"/>
      <c r="N698" s="67"/>
      <c r="O698" s="67"/>
      <c r="P698" s="67"/>
      <c r="Q698" s="67"/>
      <c r="R698" s="67"/>
      <c r="S698" s="67"/>
      <c r="T698" s="67"/>
      <c r="U698" s="67"/>
      <c r="V698" s="67"/>
      <c r="W698" s="67"/>
      <c r="X698" s="67"/>
      <c r="Y698" s="67"/>
      <c r="Z698" s="67"/>
      <c r="AA698" s="67"/>
      <c r="AB698" s="67"/>
      <c r="AC698" s="67"/>
      <c r="AD698" s="67"/>
      <c r="AE698" s="67"/>
      <c r="AF698" s="67"/>
      <c r="AG698" s="67"/>
      <c r="AH698" s="67"/>
      <c r="AI698" s="67"/>
      <c r="AJ698" s="67"/>
      <c r="AK698" s="67"/>
      <c r="AL698" s="67"/>
      <c r="AM698" s="67"/>
      <c r="AN698" s="67"/>
    </row>
    <row r="699" spans="1:40" ht="54" customHeight="1" x14ac:dyDescent="0.2">
      <c r="A699" s="67"/>
      <c r="B699" s="67"/>
      <c r="C699" s="67"/>
      <c r="D699" s="67"/>
      <c r="E699" s="67"/>
      <c r="F699" s="67"/>
      <c r="G699" s="67"/>
      <c r="H699" s="67"/>
      <c r="I699" s="67"/>
      <c r="J699" s="67"/>
      <c r="K699" s="67"/>
      <c r="L699" s="67"/>
      <c r="M699" s="67"/>
      <c r="N699" s="67"/>
      <c r="O699" s="67"/>
      <c r="P699" s="67"/>
      <c r="Q699" s="67"/>
      <c r="R699" s="67"/>
      <c r="S699" s="67"/>
      <c r="T699" s="67"/>
      <c r="U699" s="67"/>
      <c r="V699" s="67"/>
      <c r="W699" s="67"/>
      <c r="X699" s="67"/>
      <c r="Y699" s="67"/>
      <c r="Z699" s="67"/>
      <c r="AA699" s="67"/>
      <c r="AB699" s="67"/>
      <c r="AC699" s="67"/>
      <c r="AD699" s="67"/>
      <c r="AE699" s="67"/>
      <c r="AF699" s="67"/>
      <c r="AG699" s="67"/>
      <c r="AH699" s="67"/>
      <c r="AI699" s="67"/>
      <c r="AJ699" s="67"/>
      <c r="AK699" s="67"/>
      <c r="AL699" s="67"/>
      <c r="AM699" s="67"/>
      <c r="AN699" s="67"/>
    </row>
    <row r="700" spans="1:40" ht="54" customHeight="1" x14ac:dyDescent="0.2">
      <c r="A700" s="67"/>
      <c r="B700" s="67"/>
      <c r="C700" s="67"/>
      <c r="D700" s="67"/>
      <c r="E700" s="67"/>
      <c r="F700" s="67"/>
      <c r="G700" s="67"/>
      <c r="H700" s="67"/>
      <c r="I700" s="67"/>
      <c r="J700" s="67"/>
      <c r="K700" s="67"/>
      <c r="L700" s="67"/>
      <c r="M700" s="67"/>
      <c r="N700" s="67"/>
      <c r="O700" s="67"/>
      <c r="P700" s="67"/>
      <c r="Q700" s="67"/>
      <c r="R700" s="67"/>
      <c r="S700" s="67"/>
      <c r="T700" s="67"/>
      <c r="U700" s="67"/>
      <c r="V700" s="67"/>
      <c r="W700" s="67"/>
      <c r="X700" s="67"/>
      <c r="Y700" s="67"/>
      <c r="Z700" s="67"/>
      <c r="AA700" s="67"/>
      <c r="AB700" s="67"/>
      <c r="AC700" s="67"/>
      <c r="AD700" s="67"/>
      <c r="AE700" s="67"/>
      <c r="AF700" s="67"/>
      <c r="AG700" s="67"/>
      <c r="AH700" s="67"/>
      <c r="AI700" s="67"/>
      <c r="AJ700" s="67"/>
      <c r="AK700" s="67"/>
      <c r="AL700" s="67"/>
      <c r="AM700" s="67"/>
      <c r="AN700" s="67"/>
    </row>
    <row r="701" spans="1:40" ht="54" customHeight="1" x14ac:dyDescent="0.2">
      <c r="A701" s="67"/>
      <c r="B701" s="67"/>
      <c r="C701" s="67"/>
      <c r="D701" s="67"/>
      <c r="E701" s="67"/>
      <c r="F701" s="67"/>
      <c r="G701" s="67"/>
      <c r="H701" s="67"/>
      <c r="I701" s="67"/>
      <c r="J701" s="67"/>
      <c r="K701" s="67"/>
      <c r="L701" s="67"/>
      <c r="M701" s="67"/>
      <c r="N701" s="67"/>
      <c r="O701" s="67"/>
      <c r="P701" s="67"/>
      <c r="Q701" s="67"/>
      <c r="R701" s="67"/>
      <c r="S701" s="67"/>
      <c r="T701" s="67"/>
      <c r="U701" s="67"/>
      <c r="V701" s="67"/>
      <c r="W701" s="67"/>
      <c r="X701" s="67"/>
      <c r="Y701" s="67"/>
      <c r="Z701" s="67"/>
      <c r="AA701" s="67"/>
      <c r="AB701" s="67"/>
      <c r="AC701" s="67"/>
      <c r="AD701" s="67"/>
      <c r="AE701" s="67"/>
      <c r="AF701" s="67"/>
      <c r="AG701" s="67"/>
      <c r="AH701" s="67"/>
      <c r="AI701" s="67"/>
      <c r="AJ701" s="67"/>
      <c r="AK701" s="67"/>
      <c r="AL701" s="67"/>
      <c r="AM701" s="67"/>
      <c r="AN701" s="67"/>
    </row>
    <row r="702" spans="1:40" ht="54" customHeight="1" x14ac:dyDescent="0.2">
      <c r="A702" s="67"/>
      <c r="B702" s="67"/>
      <c r="C702" s="67"/>
      <c r="D702" s="67"/>
      <c r="E702" s="67"/>
      <c r="F702" s="67"/>
      <c r="G702" s="67"/>
      <c r="H702" s="67"/>
      <c r="I702" s="67"/>
      <c r="J702" s="67"/>
      <c r="K702" s="67"/>
      <c r="L702" s="67"/>
      <c r="M702" s="67"/>
      <c r="N702" s="67"/>
      <c r="O702" s="67"/>
      <c r="P702" s="67"/>
      <c r="Q702" s="67"/>
      <c r="R702" s="67"/>
      <c r="S702" s="67"/>
      <c r="T702" s="67"/>
      <c r="U702" s="67"/>
      <c r="V702" s="67"/>
      <c r="W702" s="67"/>
      <c r="X702" s="67"/>
      <c r="Y702" s="67"/>
      <c r="Z702" s="67"/>
      <c r="AA702" s="67"/>
      <c r="AB702" s="67"/>
      <c r="AC702" s="67"/>
      <c r="AD702" s="67"/>
      <c r="AE702" s="67"/>
      <c r="AF702" s="67"/>
      <c r="AG702" s="67"/>
      <c r="AH702" s="67"/>
      <c r="AI702" s="67"/>
      <c r="AJ702" s="67"/>
      <c r="AK702" s="67"/>
      <c r="AL702" s="67"/>
      <c r="AM702" s="67"/>
      <c r="AN702" s="67"/>
    </row>
    <row r="703" spans="1:40" ht="54" customHeight="1" x14ac:dyDescent="0.2">
      <c r="A703" s="67"/>
      <c r="B703" s="67"/>
      <c r="C703" s="67"/>
      <c r="D703" s="67"/>
      <c r="E703" s="67"/>
      <c r="F703" s="67"/>
      <c r="G703" s="67"/>
      <c r="H703" s="67"/>
      <c r="I703" s="67"/>
      <c r="J703" s="67"/>
      <c r="K703" s="67"/>
      <c r="L703" s="67"/>
      <c r="M703" s="67"/>
      <c r="N703" s="67"/>
      <c r="O703" s="67"/>
      <c r="P703" s="67"/>
      <c r="Q703" s="67"/>
      <c r="R703" s="67"/>
      <c r="S703" s="67"/>
      <c r="T703" s="67"/>
      <c r="U703" s="67"/>
      <c r="V703" s="67"/>
      <c r="W703" s="67"/>
      <c r="X703" s="67"/>
      <c r="Y703" s="67"/>
      <c r="Z703" s="67"/>
      <c r="AA703" s="67"/>
      <c r="AB703" s="67"/>
      <c r="AC703" s="67"/>
      <c r="AD703" s="67"/>
      <c r="AE703" s="67"/>
      <c r="AF703" s="67"/>
      <c r="AG703" s="67"/>
      <c r="AH703" s="67"/>
      <c r="AI703" s="67"/>
      <c r="AJ703" s="67"/>
      <c r="AK703" s="67"/>
      <c r="AL703" s="67"/>
      <c r="AM703" s="67"/>
      <c r="AN703" s="67"/>
    </row>
    <row r="704" spans="1:40" ht="54" customHeight="1" x14ac:dyDescent="0.2">
      <c r="A704" s="67"/>
      <c r="B704" s="67"/>
      <c r="C704" s="67"/>
      <c r="D704" s="67"/>
      <c r="E704" s="67"/>
      <c r="F704" s="67"/>
      <c r="G704" s="67"/>
      <c r="H704" s="67"/>
      <c r="I704" s="67"/>
      <c r="J704" s="67"/>
      <c r="K704" s="67"/>
      <c r="L704" s="67"/>
      <c r="M704" s="67"/>
      <c r="N704" s="67"/>
      <c r="O704" s="67"/>
      <c r="P704" s="67"/>
      <c r="Q704" s="67"/>
      <c r="R704" s="67"/>
      <c r="S704" s="67"/>
      <c r="T704" s="67"/>
      <c r="U704" s="67"/>
      <c r="V704" s="67"/>
      <c r="W704" s="67"/>
      <c r="X704" s="67"/>
      <c r="Y704" s="67"/>
      <c r="Z704" s="67"/>
      <c r="AA704" s="67"/>
      <c r="AB704" s="67"/>
      <c r="AC704" s="67"/>
      <c r="AD704" s="67"/>
      <c r="AE704" s="67"/>
      <c r="AF704" s="67"/>
      <c r="AG704" s="67"/>
      <c r="AH704" s="67"/>
      <c r="AI704" s="67"/>
      <c r="AJ704" s="67"/>
      <c r="AK704" s="67"/>
      <c r="AL704" s="67"/>
      <c r="AM704" s="67"/>
      <c r="AN704" s="67"/>
    </row>
    <row r="705" spans="1:40" ht="54" customHeight="1" x14ac:dyDescent="0.2">
      <c r="A705" s="67"/>
      <c r="B705" s="67"/>
      <c r="C705" s="67"/>
      <c r="D705" s="67"/>
      <c r="E705" s="67"/>
      <c r="F705" s="67"/>
      <c r="G705" s="67"/>
      <c r="H705" s="67"/>
      <c r="I705" s="67"/>
      <c r="J705" s="67"/>
      <c r="K705" s="67"/>
      <c r="L705" s="67"/>
      <c r="M705" s="67"/>
      <c r="N705" s="67"/>
      <c r="O705" s="67"/>
      <c r="P705" s="67"/>
      <c r="Q705" s="67"/>
      <c r="R705" s="67"/>
      <c r="S705" s="67"/>
      <c r="T705" s="67"/>
      <c r="U705" s="67"/>
      <c r="V705" s="67"/>
      <c r="W705" s="67"/>
      <c r="X705" s="67"/>
      <c r="Y705" s="67"/>
      <c r="Z705" s="67"/>
      <c r="AA705" s="67"/>
      <c r="AB705" s="67"/>
      <c r="AC705" s="67"/>
      <c r="AD705" s="67"/>
      <c r="AE705" s="67"/>
      <c r="AF705" s="67"/>
      <c r="AG705" s="67"/>
      <c r="AH705" s="67"/>
      <c r="AI705" s="67"/>
      <c r="AJ705" s="67"/>
      <c r="AK705" s="67"/>
      <c r="AL705" s="67"/>
      <c r="AM705" s="67"/>
      <c r="AN705" s="67"/>
    </row>
    <row r="706" spans="1:40" ht="54" customHeight="1" x14ac:dyDescent="0.2">
      <c r="A706" s="67"/>
      <c r="B706" s="67"/>
      <c r="C706" s="67"/>
      <c r="D706" s="67"/>
      <c r="E706" s="67"/>
      <c r="F706" s="67"/>
      <c r="G706" s="67"/>
      <c r="H706" s="67"/>
      <c r="I706" s="67"/>
      <c r="J706" s="67"/>
      <c r="K706" s="67"/>
      <c r="L706" s="67"/>
      <c r="M706" s="67"/>
      <c r="N706" s="67"/>
      <c r="O706" s="67"/>
      <c r="P706" s="67"/>
      <c r="Q706" s="67"/>
      <c r="R706" s="67"/>
      <c r="S706" s="67"/>
      <c r="T706" s="67"/>
      <c r="U706" s="67"/>
      <c r="V706" s="67"/>
      <c r="W706" s="67"/>
      <c r="X706" s="67"/>
      <c r="Y706" s="67"/>
      <c r="Z706" s="67"/>
      <c r="AA706" s="67"/>
      <c r="AB706" s="67"/>
      <c r="AC706" s="67"/>
      <c r="AD706" s="67"/>
      <c r="AE706" s="67"/>
      <c r="AF706" s="67"/>
      <c r="AG706" s="67"/>
      <c r="AH706" s="67"/>
      <c r="AI706" s="67"/>
      <c r="AJ706" s="67"/>
      <c r="AK706" s="67"/>
      <c r="AL706" s="67"/>
      <c r="AM706" s="67"/>
      <c r="AN706" s="67"/>
    </row>
    <row r="707" spans="1:40" ht="54" customHeight="1" x14ac:dyDescent="0.2">
      <c r="A707" s="67"/>
      <c r="B707" s="67"/>
      <c r="C707" s="67"/>
      <c r="D707" s="67"/>
      <c r="E707" s="67"/>
      <c r="F707" s="67"/>
      <c r="G707" s="67"/>
      <c r="H707" s="67"/>
      <c r="I707" s="67"/>
      <c r="J707" s="67"/>
      <c r="K707" s="67"/>
      <c r="L707" s="67"/>
      <c r="M707" s="67"/>
      <c r="N707" s="67"/>
      <c r="O707" s="67"/>
      <c r="P707" s="67"/>
      <c r="Q707" s="67"/>
      <c r="R707" s="67"/>
      <c r="S707" s="67"/>
      <c r="T707" s="67"/>
      <c r="U707" s="67"/>
      <c r="V707" s="67"/>
      <c r="W707" s="67"/>
      <c r="X707" s="67"/>
      <c r="Y707" s="67"/>
      <c r="Z707" s="67"/>
      <c r="AA707" s="67"/>
      <c r="AB707" s="67"/>
      <c r="AC707" s="67"/>
      <c r="AD707" s="67"/>
      <c r="AE707" s="67"/>
      <c r="AF707" s="67"/>
      <c r="AG707" s="67"/>
      <c r="AH707" s="67"/>
      <c r="AI707" s="67"/>
      <c r="AJ707" s="67"/>
      <c r="AK707" s="67"/>
      <c r="AL707" s="67"/>
      <c r="AM707" s="67"/>
      <c r="AN707" s="67"/>
    </row>
    <row r="708" spans="1:40" ht="54" customHeight="1" x14ac:dyDescent="0.2">
      <c r="A708" s="67"/>
      <c r="B708" s="67"/>
      <c r="C708" s="67"/>
      <c r="D708" s="67"/>
      <c r="E708" s="67"/>
      <c r="F708" s="67"/>
      <c r="G708" s="67"/>
      <c r="H708" s="67"/>
      <c r="I708" s="67"/>
      <c r="J708" s="67"/>
      <c r="K708" s="67"/>
      <c r="L708" s="67"/>
      <c r="M708" s="67"/>
      <c r="N708" s="67"/>
      <c r="O708" s="67"/>
      <c r="P708" s="67"/>
      <c r="Q708" s="67"/>
      <c r="R708" s="67"/>
      <c r="S708" s="67"/>
      <c r="T708" s="67"/>
      <c r="U708" s="67"/>
      <c r="V708" s="67"/>
      <c r="W708" s="67"/>
      <c r="X708" s="67"/>
      <c r="Y708" s="67"/>
      <c r="Z708" s="67"/>
      <c r="AA708" s="67"/>
      <c r="AB708" s="67"/>
      <c r="AC708" s="67"/>
      <c r="AD708" s="67"/>
      <c r="AE708" s="67"/>
      <c r="AF708" s="67"/>
      <c r="AG708" s="67"/>
      <c r="AH708" s="67"/>
      <c r="AI708" s="67"/>
      <c r="AJ708" s="67"/>
      <c r="AK708" s="67"/>
      <c r="AL708" s="67"/>
      <c r="AM708" s="67"/>
      <c r="AN708" s="67"/>
    </row>
    <row r="709" spans="1:40" ht="54" customHeight="1" x14ac:dyDescent="0.2">
      <c r="A709" s="67"/>
      <c r="B709" s="67"/>
      <c r="C709" s="67"/>
      <c r="D709" s="67"/>
      <c r="E709" s="67"/>
      <c r="F709" s="67"/>
      <c r="G709" s="67"/>
      <c r="H709" s="67"/>
      <c r="I709" s="67"/>
      <c r="J709" s="67"/>
      <c r="K709" s="67"/>
      <c r="L709" s="67"/>
      <c r="M709" s="67"/>
      <c r="N709" s="67"/>
      <c r="O709" s="67"/>
      <c r="P709" s="67"/>
      <c r="Q709" s="67"/>
      <c r="R709" s="67"/>
      <c r="S709" s="67"/>
      <c r="T709" s="67"/>
      <c r="U709" s="67"/>
      <c r="V709" s="67"/>
      <c r="W709" s="67"/>
      <c r="X709" s="67"/>
      <c r="Y709" s="67"/>
      <c r="Z709" s="67"/>
      <c r="AA709" s="67"/>
      <c r="AB709" s="67"/>
      <c r="AC709" s="67"/>
      <c r="AD709" s="67"/>
      <c r="AE709" s="67"/>
      <c r="AF709" s="67"/>
      <c r="AG709" s="67"/>
      <c r="AH709" s="67"/>
      <c r="AI709" s="67"/>
      <c r="AJ709" s="67"/>
      <c r="AK709" s="67"/>
      <c r="AL709" s="67"/>
      <c r="AM709" s="67"/>
      <c r="AN709" s="67"/>
    </row>
    <row r="710" spans="1:40" ht="54" customHeight="1" x14ac:dyDescent="0.2">
      <c r="A710" s="67"/>
      <c r="B710" s="67"/>
      <c r="C710" s="67"/>
      <c r="D710" s="67"/>
      <c r="E710" s="67"/>
      <c r="F710" s="67"/>
      <c r="G710" s="67"/>
      <c r="H710" s="67"/>
      <c r="I710" s="67"/>
      <c r="J710" s="67"/>
      <c r="K710" s="67"/>
      <c r="L710" s="67"/>
      <c r="M710" s="67"/>
      <c r="N710" s="67"/>
      <c r="O710" s="67"/>
      <c r="P710" s="67"/>
      <c r="Q710" s="67"/>
      <c r="R710" s="67"/>
      <c r="S710" s="67"/>
      <c r="T710" s="67"/>
      <c r="U710" s="67"/>
      <c r="V710" s="67"/>
      <c r="W710" s="67"/>
      <c r="X710" s="67"/>
      <c r="Y710" s="67"/>
      <c r="Z710" s="67"/>
      <c r="AA710" s="67"/>
      <c r="AB710" s="67"/>
      <c r="AC710" s="67"/>
      <c r="AD710" s="67"/>
      <c r="AE710" s="67"/>
      <c r="AF710" s="67"/>
      <c r="AG710" s="67"/>
      <c r="AH710" s="67"/>
      <c r="AI710" s="67"/>
      <c r="AJ710" s="67"/>
      <c r="AK710" s="67"/>
      <c r="AL710" s="67"/>
      <c r="AM710" s="67"/>
      <c r="AN710" s="67"/>
    </row>
    <row r="711" spans="1:40" ht="54" customHeight="1" x14ac:dyDescent="0.2">
      <c r="A711" s="67"/>
      <c r="B711" s="67"/>
      <c r="C711" s="67"/>
      <c r="D711" s="67"/>
      <c r="E711" s="67"/>
      <c r="F711" s="67"/>
      <c r="G711" s="67"/>
      <c r="H711" s="67"/>
      <c r="I711" s="67"/>
      <c r="J711" s="67"/>
      <c r="K711" s="67"/>
      <c r="L711" s="67"/>
      <c r="M711" s="67"/>
      <c r="N711" s="67"/>
      <c r="O711" s="67"/>
      <c r="P711" s="67"/>
      <c r="Q711" s="67"/>
      <c r="R711" s="67"/>
      <c r="S711" s="67"/>
      <c r="T711" s="67"/>
      <c r="U711" s="67"/>
      <c r="V711" s="67"/>
      <c r="W711" s="67"/>
      <c r="X711" s="67"/>
      <c r="Y711" s="67"/>
      <c r="Z711" s="67"/>
      <c r="AA711" s="67"/>
      <c r="AB711" s="67"/>
      <c r="AC711" s="67"/>
      <c r="AD711" s="67"/>
      <c r="AE711" s="67"/>
      <c r="AF711" s="67"/>
      <c r="AG711" s="67"/>
      <c r="AH711" s="67"/>
      <c r="AI711" s="67"/>
      <c r="AJ711" s="67"/>
      <c r="AK711" s="67"/>
      <c r="AL711" s="67"/>
      <c r="AM711" s="67"/>
      <c r="AN711" s="67"/>
    </row>
    <row r="712" spans="1:40" ht="54" customHeight="1" x14ac:dyDescent="0.2">
      <c r="A712" s="67"/>
      <c r="B712" s="67"/>
      <c r="C712" s="67"/>
      <c r="D712" s="67"/>
      <c r="E712" s="67"/>
      <c r="F712" s="67"/>
      <c r="G712" s="67"/>
      <c r="H712" s="67"/>
      <c r="I712" s="67"/>
      <c r="J712" s="67"/>
      <c r="K712" s="67"/>
      <c r="L712" s="67"/>
      <c r="M712" s="67"/>
      <c r="N712" s="67"/>
      <c r="O712" s="67"/>
      <c r="P712" s="67"/>
      <c r="Q712" s="67"/>
      <c r="R712" s="67"/>
      <c r="S712" s="67"/>
      <c r="T712" s="67"/>
      <c r="U712" s="67"/>
      <c r="V712" s="67"/>
      <c r="W712" s="67"/>
      <c r="X712" s="67"/>
      <c r="Y712" s="67"/>
      <c r="Z712" s="67"/>
      <c r="AA712" s="67"/>
      <c r="AB712" s="67"/>
      <c r="AC712" s="67"/>
      <c r="AD712" s="67"/>
      <c r="AE712" s="67"/>
      <c r="AF712" s="67"/>
      <c r="AG712" s="67"/>
      <c r="AH712" s="67"/>
      <c r="AI712" s="67"/>
      <c r="AJ712" s="67"/>
      <c r="AK712" s="67"/>
      <c r="AL712" s="67"/>
      <c r="AM712" s="67"/>
      <c r="AN712" s="67"/>
    </row>
    <row r="713" spans="1:40" ht="54" customHeight="1" x14ac:dyDescent="0.2">
      <c r="A713" s="67"/>
      <c r="B713" s="67"/>
      <c r="C713" s="67"/>
      <c r="D713" s="67"/>
      <c r="E713" s="67"/>
      <c r="F713" s="67"/>
      <c r="G713" s="67"/>
      <c r="H713" s="67"/>
      <c r="I713" s="67"/>
      <c r="J713" s="67"/>
      <c r="K713" s="67"/>
      <c r="L713" s="67"/>
      <c r="M713" s="67"/>
      <c r="N713" s="67"/>
      <c r="O713" s="67"/>
      <c r="P713" s="67"/>
      <c r="Q713" s="67"/>
      <c r="R713" s="67"/>
      <c r="S713" s="67"/>
      <c r="T713" s="67"/>
      <c r="U713" s="67"/>
      <c r="V713" s="67"/>
      <c r="W713" s="67"/>
      <c r="X713" s="67"/>
      <c r="Y713" s="67"/>
      <c r="Z713" s="67"/>
      <c r="AA713" s="67"/>
      <c r="AB713" s="67"/>
      <c r="AC713" s="67"/>
      <c r="AD713" s="67"/>
      <c r="AE713" s="67"/>
      <c r="AF713" s="67"/>
      <c r="AG713" s="67"/>
      <c r="AH713" s="67"/>
      <c r="AI713" s="67"/>
      <c r="AJ713" s="67"/>
      <c r="AK713" s="67"/>
      <c r="AL713" s="67"/>
      <c r="AM713" s="67"/>
      <c r="AN713" s="67"/>
    </row>
    <row r="714" spans="1:40" ht="54" customHeight="1" x14ac:dyDescent="0.2">
      <c r="A714" s="67"/>
      <c r="B714" s="67"/>
      <c r="C714" s="67"/>
      <c r="D714" s="67"/>
      <c r="E714" s="67"/>
      <c r="F714" s="67"/>
      <c r="G714" s="67"/>
      <c r="H714" s="67"/>
      <c r="I714" s="67"/>
      <c r="J714" s="67"/>
      <c r="K714" s="67"/>
      <c r="L714" s="67"/>
      <c r="M714" s="67"/>
      <c r="N714" s="67"/>
      <c r="O714" s="67"/>
      <c r="P714" s="67"/>
      <c r="Q714" s="67"/>
      <c r="R714" s="67"/>
      <c r="S714" s="67"/>
      <c r="T714" s="67"/>
      <c r="U714" s="67"/>
      <c r="V714" s="67"/>
      <c r="W714" s="67"/>
      <c r="X714" s="67"/>
      <c r="Y714" s="67"/>
      <c r="Z714" s="67"/>
      <c r="AA714" s="67"/>
      <c r="AB714" s="67"/>
      <c r="AC714" s="67"/>
      <c r="AD714" s="67"/>
      <c r="AE714" s="67"/>
      <c r="AF714" s="67"/>
      <c r="AG714" s="67"/>
      <c r="AH714" s="67"/>
      <c r="AI714" s="67"/>
      <c r="AJ714" s="67"/>
      <c r="AK714" s="67"/>
      <c r="AL714" s="67"/>
      <c r="AM714" s="67"/>
      <c r="AN714" s="67"/>
    </row>
    <row r="715" spans="1:40" ht="54" customHeight="1" x14ac:dyDescent="0.2">
      <c r="A715" s="67"/>
      <c r="B715" s="67"/>
      <c r="C715" s="67"/>
      <c r="D715" s="67"/>
      <c r="E715" s="67"/>
      <c r="F715" s="67"/>
      <c r="G715" s="67"/>
      <c r="H715" s="67"/>
      <c r="I715" s="67"/>
      <c r="J715" s="67"/>
      <c r="K715" s="67"/>
      <c r="L715" s="67"/>
      <c r="M715" s="67"/>
      <c r="N715" s="67"/>
      <c r="O715" s="67"/>
      <c r="P715" s="67"/>
      <c r="Q715" s="67"/>
      <c r="R715" s="67"/>
      <c r="S715" s="67"/>
      <c r="T715" s="67"/>
      <c r="U715" s="67"/>
      <c r="V715" s="67"/>
      <c r="W715" s="67"/>
      <c r="X715" s="67"/>
      <c r="Y715" s="67"/>
      <c r="Z715" s="67"/>
      <c r="AA715" s="67"/>
      <c r="AB715" s="67"/>
      <c r="AC715" s="67"/>
      <c r="AD715" s="67"/>
      <c r="AE715" s="67"/>
      <c r="AF715" s="67"/>
      <c r="AG715" s="67"/>
      <c r="AH715" s="67"/>
      <c r="AI715" s="67"/>
      <c r="AJ715" s="67"/>
      <c r="AK715" s="67"/>
      <c r="AL715" s="67"/>
      <c r="AM715" s="67"/>
      <c r="AN715" s="67"/>
    </row>
    <row r="716" spans="1:40" ht="54" customHeight="1" x14ac:dyDescent="0.2">
      <c r="A716" s="67"/>
      <c r="B716" s="67"/>
      <c r="C716" s="67"/>
      <c r="D716" s="67"/>
      <c r="E716" s="67"/>
      <c r="F716" s="67"/>
      <c r="G716" s="67"/>
      <c r="H716" s="67"/>
      <c r="I716" s="67"/>
      <c r="J716" s="67"/>
      <c r="K716" s="67"/>
      <c r="L716" s="67"/>
      <c r="M716" s="67"/>
      <c r="N716" s="67"/>
      <c r="O716" s="67"/>
      <c r="P716" s="67"/>
      <c r="Q716" s="67"/>
      <c r="R716" s="67"/>
      <c r="S716" s="67"/>
      <c r="T716" s="67"/>
      <c r="U716" s="67"/>
      <c r="V716" s="67"/>
      <c r="W716" s="67"/>
      <c r="X716" s="67"/>
      <c r="Y716" s="67"/>
      <c r="Z716" s="67"/>
      <c r="AA716" s="67"/>
      <c r="AB716" s="67"/>
      <c r="AC716" s="67"/>
      <c r="AD716" s="67"/>
      <c r="AE716" s="67"/>
      <c r="AF716" s="67"/>
      <c r="AG716" s="67"/>
      <c r="AH716" s="67"/>
      <c r="AI716" s="67"/>
      <c r="AJ716" s="67"/>
      <c r="AK716" s="67"/>
      <c r="AL716" s="67"/>
      <c r="AM716" s="67"/>
      <c r="AN716" s="67"/>
    </row>
    <row r="717" spans="1:40" ht="54" customHeight="1" x14ac:dyDescent="0.2">
      <c r="A717" s="67"/>
      <c r="B717" s="67"/>
      <c r="C717" s="67"/>
      <c r="D717" s="67"/>
      <c r="E717" s="67"/>
      <c r="F717" s="67"/>
      <c r="G717" s="67"/>
      <c r="H717" s="67"/>
      <c r="I717" s="67"/>
      <c r="J717" s="67"/>
      <c r="K717" s="67"/>
      <c r="L717" s="67"/>
      <c r="M717" s="67"/>
      <c r="N717" s="67"/>
      <c r="O717" s="67"/>
      <c r="P717" s="67"/>
      <c r="Q717" s="67"/>
      <c r="R717" s="67"/>
      <c r="S717" s="67"/>
      <c r="T717" s="67"/>
      <c r="U717" s="67"/>
      <c r="V717" s="67"/>
      <c r="W717" s="67"/>
      <c r="X717" s="67"/>
      <c r="Y717" s="67"/>
      <c r="Z717" s="67"/>
      <c r="AA717" s="67"/>
      <c r="AB717" s="67"/>
      <c r="AC717" s="67"/>
      <c r="AD717" s="67"/>
      <c r="AE717" s="67"/>
      <c r="AF717" s="67"/>
      <c r="AG717" s="67"/>
      <c r="AH717" s="67"/>
      <c r="AI717" s="67"/>
      <c r="AJ717" s="67"/>
      <c r="AK717" s="67"/>
      <c r="AL717" s="67"/>
      <c r="AM717" s="67"/>
      <c r="AN717" s="67"/>
    </row>
    <row r="718" spans="1:40" ht="54" customHeight="1" x14ac:dyDescent="0.2">
      <c r="A718" s="67"/>
      <c r="B718" s="67"/>
      <c r="C718" s="67"/>
      <c r="D718" s="67"/>
      <c r="E718" s="67"/>
      <c r="F718" s="67"/>
      <c r="G718" s="67"/>
      <c r="H718" s="67"/>
      <c r="I718" s="67"/>
      <c r="J718" s="67"/>
      <c r="K718" s="67"/>
      <c r="L718" s="67"/>
      <c r="M718" s="67"/>
      <c r="N718" s="67"/>
      <c r="O718" s="67"/>
      <c r="P718" s="67"/>
      <c r="Q718" s="67"/>
      <c r="R718" s="67"/>
      <c r="S718" s="67"/>
      <c r="T718" s="67"/>
      <c r="U718" s="67"/>
      <c r="V718" s="67"/>
      <c r="W718" s="67"/>
      <c r="X718" s="67"/>
      <c r="Y718" s="67"/>
      <c r="Z718" s="67"/>
      <c r="AA718" s="67"/>
      <c r="AB718" s="67"/>
      <c r="AC718" s="67"/>
      <c r="AD718" s="67"/>
      <c r="AE718" s="67"/>
      <c r="AF718" s="67"/>
      <c r="AG718" s="67"/>
      <c r="AH718" s="67"/>
      <c r="AI718" s="67"/>
      <c r="AJ718" s="67"/>
      <c r="AK718" s="67"/>
      <c r="AL718" s="67"/>
      <c r="AM718" s="67"/>
      <c r="AN718" s="67"/>
    </row>
    <row r="719" spans="1:40" ht="54" customHeight="1" x14ac:dyDescent="0.2">
      <c r="A719" s="67"/>
      <c r="B719" s="67"/>
      <c r="C719" s="67"/>
      <c r="D719" s="67"/>
      <c r="E719" s="67"/>
      <c r="F719" s="67"/>
      <c r="G719" s="67"/>
      <c r="H719" s="67"/>
      <c r="I719" s="67"/>
      <c r="J719" s="67"/>
      <c r="K719" s="67"/>
      <c r="L719" s="67"/>
      <c r="M719" s="67"/>
      <c r="N719" s="67"/>
      <c r="O719" s="67"/>
      <c r="P719" s="67"/>
      <c r="Q719" s="67"/>
      <c r="R719" s="67"/>
      <c r="S719" s="67"/>
      <c r="T719" s="67"/>
      <c r="U719" s="67"/>
      <c r="V719" s="67"/>
      <c r="W719" s="67"/>
      <c r="X719" s="67"/>
      <c r="Y719" s="67"/>
      <c r="Z719" s="67"/>
      <c r="AA719" s="67"/>
      <c r="AB719" s="67"/>
      <c r="AC719" s="67"/>
      <c r="AD719" s="67"/>
      <c r="AE719" s="67"/>
      <c r="AF719" s="67"/>
      <c r="AG719" s="67"/>
      <c r="AH719" s="67"/>
      <c r="AI719" s="67"/>
      <c r="AJ719" s="67"/>
      <c r="AK719" s="67"/>
      <c r="AL719" s="67"/>
      <c r="AM719" s="67"/>
      <c r="AN719" s="67"/>
    </row>
    <row r="720" spans="1:40" ht="54" customHeight="1" x14ac:dyDescent="0.2">
      <c r="A720" s="67"/>
      <c r="B720" s="67"/>
      <c r="C720" s="67"/>
      <c r="D720" s="67"/>
      <c r="E720" s="67"/>
      <c r="F720" s="67"/>
      <c r="G720" s="67"/>
      <c r="H720" s="67"/>
      <c r="I720" s="67"/>
      <c r="J720" s="67"/>
      <c r="K720" s="67"/>
      <c r="L720" s="67"/>
      <c r="M720" s="67"/>
      <c r="N720" s="67"/>
      <c r="O720" s="67"/>
      <c r="P720" s="67"/>
      <c r="Q720" s="67"/>
      <c r="R720" s="67"/>
      <c r="S720" s="67"/>
      <c r="T720" s="67"/>
      <c r="U720" s="67"/>
      <c r="V720" s="67"/>
      <c r="W720" s="67"/>
      <c r="X720" s="67"/>
      <c r="Y720" s="67"/>
      <c r="Z720" s="67"/>
      <c r="AA720" s="67"/>
      <c r="AB720" s="67"/>
      <c r="AC720" s="67"/>
      <c r="AD720" s="67"/>
      <c r="AE720" s="67"/>
      <c r="AF720" s="67"/>
      <c r="AG720" s="67"/>
      <c r="AH720" s="67"/>
      <c r="AI720" s="67"/>
      <c r="AJ720" s="67"/>
      <c r="AK720" s="67"/>
      <c r="AL720" s="67"/>
      <c r="AM720" s="67"/>
      <c r="AN720" s="67"/>
    </row>
    <row r="721" spans="1:40" ht="54" customHeight="1" x14ac:dyDescent="0.2">
      <c r="A721" s="67"/>
      <c r="B721" s="67"/>
      <c r="C721" s="67"/>
      <c r="D721" s="67"/>
      <c r="E721" s="67"/>
      <c r="F721" s="67"/>
      <c r="G721" s="67"/>
      <c r="H721" s="67"/>
      <c r="I721" s="67"/>
      <c r="J721" s="67"/>
      <c r="K721" s="67"/>
      <c r="L721" s="67"/>
      <c r="M721" s="67"/>
      <c r="N721" s="67"/>
      <c r="O721" s="67"/>
      <c r="P721" s="67"/>
      <c r="Q721" s="67"/>
      <c r="R721" s="67"/>
      <c r="S721" s="67"/>
      <c r="T721" s="67"/>
      <c r="U721" s="67"/>
      <c r="V721" s="67"/>
      <c r="W721" s="67"/>
      <c r="X721" s="67"/>
      <c r="Y721" s="67"/>
      <c r="Z721" s="67"/>
      <c r="AA721" s="67"/>
      <c r="AB721" s="67"/>
      <c r="AC721" s="67"/>
      <c r="AD721" s="67"/>
      <c r="AE721" s="67"/>
      <c r="AF721" s="67"/>
      <c r="AG721" s="67"/>
      <c r="AH721" s="67"/>
      <c r="AI721" s="67"/>
      <c r="AJ721" s="67"/>
      <c r="AK721" s="67"/>
      <c r="AL721" s="67"/>
      <c r="AM721" s="67"/>
      <c r="AN721" s="67"/>
    </row>
    <row r="722" spans="1:40" ht="54" customHeight="1" x14ac:dyDescent="0.2">
      <c r="A722" s="67"/>
      <c r="B722" s="67"/>
      <c r="C722" s="67"/>
      <c r="D722" s="67"/>
      <c r="E722" s="67"/>
      <c r="F722" s="67"/>
      <c r="G722" s="67"/>
      <c r="H722" s="67"/>
      <c r="I722" s="67"/>
      <c r="J722" s="67"/>
      <c r="K722" s="67"/>
      <c r="L722" s="67"/>
      <c r="M722" s="67"/>
      <c r="N722" s="67"/>
      <c r="O722" s="67"/>
      <c r="P722" s="67"/>
      <c r="Q722" s="67"/>
      <c r="R722" s="67"/>
      <c r="S722" s="67"/>
      <c r="T722" s="67"/>
      <c r="U722" s="67"/>
      <c r="V722" s="67"/>
      <c r="W722" s="67"/>
      <c r="X722" s="67"/>
      <c r="Y722" s="67"/>
      <c r="Z722" s="67"/>
      <c r="AA722" s="67"/>
      <c r="AB722" s="67"/>
      <c r="AC722" s="67"/>
      <c r="AD722" s="67"/>
      <c r="AE722" s="67"/>
      <c r="AF722" s="67"/>
      <c r="AG722" s="67"/>
      <c r="AH722" s="67"/>
      <c r="AI722" s="67"/>
      <c r="AJ722" s="67"/>
      <c r="AK722" s="67"/>
      <c r="AL722" s="67"/>
      <c r="AM722" s="67"/>
      <c r="AN722" s="67"/>
    </row>
    <row r="723" spans="1:40" ht="54" customHeight="1" x14ac:dyDescent="0.2">
      <c r="A723" s="67"/>
      <c r="B723" s="67"/>
      <c r="C723" s="67"/>
      <c r="D723" s="67"/>
      <c r="E723" s="67"/>
      <c r="F723" s="67"/>
      <c r="G723" s="67"/>
      <c r="H723" s="67"/>
      <c r="I723" s="67"/>
      <c r="J723" s="67"/>
      <c r="K723" s="67"/>
      <c r="L723" s="67"/>
      <c r="M723" s="67"/>
      <c r="N723" s="67"/>
      <c r="O723" s="67"/>
      <c r="P723" s="67"/>
      <c r="Q723" s="67"/>
      <c r="R723" s="67"/>
      <c r="S723" s="67"/>
      <c r="T723" s="67"/>
      <c r="U723" s="67"/>
      <c r="V723" s="67"/>
      <c r="W723" s="67"/>
      <c r="X723" s="67"/>
      <c r="Y723" s="67"/>
      <c r="Z723" s="67"/>
      <c r="AA723" s="67"/>
      <c r="AB723" s="67"/>
      <c r="AC723" s="67"/>
      <c r="AD723" s="67"/>
      <c r="AE723" s="67"/>
      <c r="AF723" s="67"/>
      <c r="AG723" s="67"/>
      <c r="AH723" s="67"/>
      <c r="AI723" s="67"/>
      <c r="AJ723" s="67"/>
      <c r="AK723" s="67"/>
      <c r="AL723" s="67"/>
      <c r="AM723" s="67"/>
      <c r="AN723" s="67"/>
    </row>
    <row r="724" spans="1:40" ht="54" customHeight="1" x14ac:dyDescent="0.2">
      <c r="A724" s="67"/>
      <c r="B724" s="67"/>
      <c r="C724" s="67"/>
      <c r="D724" s="67"/>
      <c r="E724" s="67"/>
      <c r="F724" s="67"/>
      <c r="G724" s="67"/>
      <c r="H724" s="67"/>
      <c r="I724" s="67"/>
      <c r="J724" s="67"/>
      <c r="K724" s="67"/>
      <c r="L724" s="67"/>
      <c r="M724" s="67"/>
      <c r="N724" s="67"/>
      <c r="O724" s="67"/>
      <c r="P724" s="67"/>
      <c r="Q724" s="67"/>
      <c r="R724" s="67"/>
      <c r="S724" s="67"/>
      <c r="T724" s="67"/>
      <c r="U724" s="67"/>
      <c r="V724" s="67"/>
      <c r="W724" s="67"/>
      <c r="X724" s="67"/>
      <c r="Y724" s="67"/>
      <c r="Z724" s="67"/>
      <c r="AA724" s="67"/>
      <c r="AB724" s="67"/>
      <c r="AC724" s="67"/>
      <c r="AD724" s="67"/>
      <c r="AE724" s="67"/>
      <c r="AF724" s="67"/>
      <c r="AG724" s="67"/>
      <c r="AH724" s="67"/>
      <c r="AI724" s="67"/>
      <c r="AJ724" s="67"/>
      <c r="AK724" s="67"/>
      <c r="AL724" s="67"/>
      <c r="AM724" s="67"/>
      <c r="AN724" s="67"/>
    </row>
    <row r="725" spans="1:40" ht="54" customHeight="1" x14ac:dyDescent="0.2">
      <c r="A725" s="67"/>
      <c r="B725" s="67"/>
      <c r="C725" s="67"/>
      <c r="D725" s="67"/>
      <c r="E725" s="67"/>
      <c r="F725" s="67"/>
      <c r="G725" s="67"/>
      <c r="H725" s="67"/>
      <c r="I725" s="67"/>
      <c r="J725" s="67"/>
      <c r="K725" s="67"/>
      <c r="L725" s="67"/>
      <c r="M725" s="67"/>
      <c r="N725" s="67"/>
      <c r="O725" s="67"/>
      <c r="P725" s="67"/>
      <c r="Q725" s="67"/>
      <c r="R725" s="67"/>
      <c r="S725" s="67"/>
      <c r="T725" s="67"/>
      <c r="U725" s="67"/>
      <c r="V725" s="67"/>
      <c r="W725" s="67"/>
      <c r="X725" s="67"/>
      <c r="Y725" s="67"/>
      <c r="Z725" s="67"/>
      <c r="AA725" s="67"/>
      <c r="AB725" s="67"/>
      <c r="AC725" s="67"/>
      <c r="AD725" s="67"/>
      <c r="AE725" s="67"/>
      <c r="AF725" s="67"/>
      <c r="AG725" s="67"/>
      <c r="AH725" s="67"/>
      <c r="AI725" s="67"/>
      <c r="AJ725" s="67"/>
      <c r="AK725" s="67"/>
      <c r="AL725" s="67"/>
      <c r="AM725" s="67"/>
      <c r="AN725" s="67"/>
    </row>
    <row r="726" spans="1:40" ht="54" customHeight="1" x14ac:dyDescent="0.2">
      <c r="A726" s="67"/>
      <c r="B726" s="67"/>
      <c r="C726" s="67"/>
      <c r="D726" s="67"/>
      <c r="E726" s="67"/>
      <c r="F726" s="67"/>
      <c r="G726" s="67"/>
      <c r="H726" s="67"/>
      <c r="I726" s="67"/>
      <c r="J726" s="67"/>
      <c r="K726" s="67"/>
      <c r="L726" s="67"/>
      <c r="M726" s="67"/>
      <c r="N726" s="67"/>
      <c r="O726" s="67"/>
      <c r="P726" s="67"/>
      <c r="Q726" s="67"/>
      <c r="R726" s="67"/>
      <c r="S726" s="67"/>
      <c r="T726" s="67"/>
      <c r="U726" s="67"/>
      <c r="V726" s="67"/>
      <c r="W726" s="67"/>
      <c r="X726" s="67"/>
      <c r="Y726" s="67"/>
      <c r="Z726" s="67"/>
      <c r="AA726" s="67"/>
      <c r="AB726" s="67"/>
      <c r="AC726" s="67"/>
      <c r="AD726" s="67"/>
      <c r="AE726" s="67"/>
      <c r="AF726" s="67"/>
      <c r="AG726" s="67"/>
      <c r="AH726" s="67"/>
      <c r="AI726" s="67"/>
      <c r="AJ726" s="67"/>
      <c r="AK726" s="67"/>
      <c r="AL726" s="67"/>
      <c r="AM726" s="67"/>
      <c r="AN726" s="67"/>
    </row>
    <row r="727" spans="1:40" ht="12.75" x14ac:dyDescent="0.2">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c r="AA727" s="64"/>
      <c r="AB727" s="64"/>
      <c r="AC727" s="64"/>
      <c r="AD727" s="64"/>
      <c r="AE727" s="64"/>
      <c r="AF727" s="64"/>
      <c r="AG727" s="64"/>
      <c r="AH727" s="64"/>
      <c r="AI727" s="64"/>
      <c r="AJ727" s="64"/>
      <c r="AK727" s="64"/>
      <c r="AL727" s="64"/>
      <c r="AM727" s="64"/>
      <c r="AN727" s="64"/>
    </row>
    <row r="728" spans="1:40" ht="12.75" x14ac:dyDescent="0.2">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c r="AA728" s="64"/>
      <c r="AB728" s="64"/>
      <c r="AC728" s="64"/>
      <c r="AD728" s="64"/>
      <c r="AE728" s="64"/>
      <c r="AF728" s="64"/>
      <c r="AG728" s="64"/>
      <c r="AH728" s="64"/>
      <c r="AI728" s="64"/>
      <c r="AJ728" s="64"/>
      <c r="AK728" s="64"/>
      <c r="AL728" s="64"/>
      <c r="AM728" s="64"/>
      <c r="AN728" s="64"/>
    </row>
    <row r="729" spans="1:40" ht="12.75" x14ac:dyDescent="0.2">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c r="AA729" s="64"/>
      <c r="AB729" s="64"/>
      <c r="AC729" s="64"/>
      <c r="AD729" s="64"/>
      <c r="AE729" s="64"/>
      <c r="AF729" s="64"/>
      <c r="AG729" s="64"/>
      <c r="AH729" s="64"/>
      <c r="AI729" s="64"/>
      <c r="AJ729" s="64"/>
      <c r="AK729" s="64"/>
      <c r="AL729" s="64"/>
      <c r="AM729" s="64"/>
      <c r="AN729" s="64"/>
    </row>
    <row r="730" spans="1:40" ht="12.75" x14ac:dyDescent="0.2">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c r="AA730" s="64"/>
      <c r="AB730" s="64"/>
      <c r="AC730" s="64"/>
      <c r="AD730" s="64"/>
      <c r="AE730" s="64"/>
      <c r="AF730" s="64"/>
      <c r="AG730" s="64"/>
      <c r="AH730" s="64"/>
      <c r="AI730" s="64"/>
      <c r="AJ730" s="64"/>
      <c r="AK730" s="64"/>
      <c r="AL730" s="64"/>
      <c r="AM730" s="64"/>
      <c r="AN730" s="64"/>
    </row>
    <row r="731" spans="1:40" ht="12.75" x14ac:dyDescent="0.2">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c r="AA731" s="64"/>
      <c r="AB731" s="64"/>
      <c r="AC731" s="64"/>
      <c r="AD731" s="64"/>
      <c r="AE731" s="64"/>
      <c r="AF731" s="64"/>
      <c r="AG731" s="64"/>
      <c r="AH731" s="64"/>
      <c r="AI731" s="64"/>
      <c r="AJ731" s="64"/>
      <c r="AK731" s="64"/>
      <c r="AL731" s="64"/>
      <c r="AM731" s="64"/>
      <c r="AN731" s="64"/>
    </row>
    <row r="732" spans="1:40" ht="12.75" x14ac:dyDescent="0.2">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c r="AA732" s="64"/>
      <c r="AB732" s="64"/>
      <c r="AC732" s="64"/>
      <c r="AD732" s="64"/>
      <c r="AE732" s="64"/>
      <c r="AF732" s="64"/>
      <c r="AG732" s="64"/>
      <c r="AH732" s="64"/>
      <c r="AI732" s="64"/>
      <c r="AJ732" s="64"/>
      <c r="AK732" s="64"/>
      <c r="AL732" s="64"/>
      <c r="AM732" s="64"/>
      <c r="AN732" s="64"/>
    </row>
    <row r="733" spans="1:40" ht="12.75" x14ac:dyDescent="0.2">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c r="AA733" s="64"/>
      <c r="AB733" s="64"/>
      <c r="AC733" s="64"/>
      <c r="AD733" s="64"/>
      <c r="AE733" s="64"/>
      <c r="AF733" s="64"/>
      <c r="AG733" s="64"/>
      <c r="AH733" s="64"/>
      <c r="AI733" s="64"/>
      <c r="AJ733" s="64"/>
      <c r="AK733" s="64"/>
      <c r="AL733" s="64"/>
      <c r="AM733" s="64"/>
      <c r="AN733" s="64"/>
    </row>
    <row r="734" spans="1:40" ht="12.75" x14ac:dyDescent="0.2">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c r="AB734" s="64"/>
      <c r="AC734" s="64"/>
      <c r="AD734" s="64"/>
      <c r="AE734" s="64"/>
      <c r="AF734" s="64"/>
      <c r="AG734" s="64"/>
      <c r="AH734" s="64"/>
      <c r="AI734" s="64"/>
      <c r="AJ734" s="64"/>
      <c r="AK734" s="64"/>
      <c r="AL734" s="64"/>
      <c r="AM734" s="64"/>
      <c r="AN734" s="64"/>
    </row>
    <row r="735" spans="1:40" ht="12.75" x14ac:dyDescent="0.2">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c r="AB735" s="64"/>
      <c r="AC735" s="64"/>
      <c r="AD735" s="64"/>
      <c r="AE735" s="64"/>
      <c r="AF735" s="64"/>
      <c r="AG735" s="64"/>
      <c r="AH735" s="64"/>
      <c r="AI735" s="64"/>
      <c r="AJ735" s="64"/>
      <c r="AK735" s="64"/>
      <c r="AL735" s="64"/>
      <c r="AM735" s="64"/>
      <c r="AN735" s="64"/>
    </row>
    <row r="736" spans="1:40" ht="12.75" x14ac:dyDescent="0.2">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c r="AB736" s="64"/>
      <c r="AC736" s="64"/>
      <c r="AD736" s="64"/>
      <c r="AE736" s="64"/>
      <c r="AF736" s="64"/>
      <c r="AG736" s="64"/>
      <c r="AH736" s="64"/>
      <c r="AI736" s="64"/>
      <c r="AJ736" s="64"/>
      <c r="AK736" s="64"/>
      <c r="AL736" s="64"/>
      <c r="AM736" s="64"/>
      <c r="AN736" s="64"/>
    </row>
    <row r="737" spans="1:40" ht="12.75" x14ac:dyDescent="0.2">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c r="AA737" s="64"/>
      <c r="AB737" s="64"/>
      <c r="AC737" s="64"/>
      <c r="AD737" s="64"/>
      <c r="AE737" s="64"/>
      <c r="AF737" s="64"/>
      <c r="AG737" s="64"/>
      <c r="AH737" s="64"/>
      <c r="AI737" s="64"/>
      <c r="AJ737" s="64"/>
      <c r="AK737" s="64"/>
      <c r="AL737" s="64"/>
      <c r="AM737" s="64"/>
      <c r="AN737" s="64"/>
    </row>
    <row r="738" spans="1:40" ht="12.75" x14ac:dyDescent="0.2">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c r="AA738" s="64"/>
      <c r="AB738" s="64"/>
      <c r="AC738" s="64"/>
      <c r="AD738" s="64"/>
      <c r="AE738" s="64"/>
      <c r="AF738" s="64"/>
      <c r="AG738" s="64"/>
      <c r="AH738" s="64"/>
      <c r="AI738" s="64"/>
      <c r="AJ738" s="64"/>
      <c r="AK738" s="64"/>
      <c r="AL738" s="64"/>
      <c r="AM738" s="64"/>
      <c r="AN738" s="64"/>
    </row>
    <row r="739" spans="1:40" ht="12.75" x14ac:dyDescent="0.2">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c r="AB739" s="64"/>
      <c r="AC739" s="64"/>
      <c r="AD739" s="64"/>
      <c r="AE739" s="64"/>
      <c r="AF739" s="64"/>
      <c r="AG739" s="64"/>
      <c r="AH739" s="64"/>
      <c r="AI739" s="64"/>
      <c r="AJ739" s="64"/>
      <c r="AK739" s="64"/>
      <c r="AL739" s="64"/>
      <c r="AM739" s="64"/>
      <c r="AN739" s="64"/>
    </row>
    <row r="740" spans="1:40" ht="12.75" x14ac:dyDescent="0.2">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c r="AB740" s="64"/>
      <c r="AC740" s="64"/>
      <c r="AD740" s="64"/>
      <c r="AE740" s="64"/>
      <c r="AF740" s="64"/>
      <c r="AG740" s="64"/>
      <c r="AH740" s="64"/>
      <c r="AI740" s="64"/>
      <c r="AJ740" s="64"/>
      <c r="AK740" s="64"/>
      <c r="AL740" s="64"/>
      <c r="AM740" s="64"/>
      <c r="AN740" s="64"/>
    </row>
    <row r="741" spans="1:40" ht="12.75" x14ac:dyDescent="0.2">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c r="AB741" s="64"/>
      <c r="AC741" s="64"/>
      <c r="AD741" s="64"/>
      <c r="AE741" s="64"/>
      <c r="AF741" s="64"/>
      <c r="AG741" s="64"/>
      <c r="AH741" s="64"/>
      <c r="AI741" s="64"/>
      <c r="AJ741" s="64"/>
      <c r="AK741" s="64"/>
      <c r="AL741" s="64"/>
      <c r="AM741" s="64"/>
      <c r="AN741" s="64"/>
    </row>
    <row r="742" spans="1:40" ht="12.75" x14ac:dyDescent="0.2">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c r="AB742" s="64"/>
      <c r="AC742" s="64"/>
      <c r="AD742" s="64"/>
      <c r="AE742" s="64"/>
      <c r="AF742" s="64"/>
      <c r="AG742" s="64"/>
      <c r="AH742" s="64"/>
      <c r="AI742" s="64"/>
      <c r="AJ742" s="64"/>
      <c r="AK742" s="64"/>
      <c r="AL742" s="64"/>
      <c r="AM742" s="64"/>
      <c r="AN742" s="64"/>
    </row>
    <row r="743" spans="1:40" ht="12.75" x14ac:dyDescent="0.2">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c r="AB743" s="64"/>
      <c r="AC743" s="64"/>
      <c r="AD743" s="64"/>
      <c r="AE743" s="64"/>
      <c r="AF743" s="64"/>
      <c r="AG743" s="64"/>
      <c r="AH743" s="64"/>
      <c r="AI743" s="64"/>
      <c r="AJ743" s="64"/>
      <c r="AK743" s="64"/>
      <c r="AL743" s="64"/>
      <c r="AM743" s="64"/>
      <c r="AN743" s="64"/>
    </row>
    <row r="744" spans="1:40" ht="12.75" x14ac:dyDescent="0.2">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c r="AA744" s="64"/>
      <c r="AB744" s="64"/>
      <c r="AC744" s="64"/>
      <c r="AD744" s="64"/>
      <c r="AE744" s="64"/>
      <c r="AF744" s="64"/>
      <c r="AG744" s="64"/>
      <c r="AH744" s="64"/>
      <c r="AI744" s="64"/>
      <c r="AJ744" s="64"/>
      <c r="AK744" s="64"/>
      <c r="AL744" s="64"/>
      <c r="AM744" s="64"/>
      <c r="AN744" s="64"/>
    </row>
    <row r="745" spans="1:40" ht="12.75" x14ac:dyDescent="0.2">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c r="AA745" s="64"/>
      <c r="AB745" s="64"/>
      <c r="AC745" s="64"/>
      <c r="AD745" s="64"/>
      <c r="AE745" s="64"/>
      <c r="AF745" s="64"/>
      <c r="AG745" s="64"/>
      <c r="AH745" s="64"/>
      <c r="AI745" s="64"/>
      <c r="AJ745" s="64"/>
      <c r="AK745" s="64"/>
      <c r="AL745" s="64"/>
      <c r="AM745" s="64"/>
      <c r="AN745" s="64"/>
    </row>
    <row r="746" spans="1:40" ht="12.75" x14ac:dyDescent="0.2">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c r="AA746" s="64"/>
      <c r="AB746" s="64"/>
      <c r="AC746" s="64"/>
      <c r="AD746" s="64"/>
      <c r="AE746" s="64"/>
      <c r="AF746" s="64"/>
      <c r="AG746" s="64"/>
      <c r="AH746" s="64"/>
      <c r="AI746" s="64"/>
      <c r="AJ746" s="64"/>
      <c r="AK746" s="64"/>
      <c r="AL746" s="64"/>
      <c r="AM746" s="64"/>
      <c r="AN746" s="64"/>
    </row>
    <row r="747" spans="1:40" ht="12.75" x14ac:dyDescent="0.2">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c r="AA747" s="64"/>
      <c r="AB747" s="64"/>
      <c r="AC747" s="64"/>
      <c r="AD747" s="64"/>
      <c r="AE747" s="64"/>
      <c r="AF747" s="64"/>
      <c r="AG747" s="64"/>
      <c r="AH747" s="64"/>
      <c r="AI747" s="64"/>
      <c r="AJ747" s="64"/>
      <c r="AK747" s="64"/>
      <c r="AL747" s="64"/>
      <c r="AM747" s="64"/>
      <c r="AN747" s="64"/>
    </row>
    <row r="748" spans="1:40" ht="12.75" x14ac:dyDescent="0.2">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c r="AA748" s="64"/>
      <c r="AB748" s="64"/>
      <c r="AC748" s="64"/>
      <c r="AD748" s="64"/>
      <c r="AE748" s="64"/>
      <c r="AF748" s="64"/>
      <c r="AG748" s="64"/>
      <c r="AH748" s="64"/>
      <c r="AI748" s="64"/>
      <c r="AJ748" s="64"/>
      <c r="AK748" s="64"/>
      <c r="AL748" s="64"/>
      <c r="AM748" s="64"/>
      <c r="AN748" s="64"/>
    </row>
    <row r="749" spans="1:40" ht="12.75" x14ac:dyDescent="0.2">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c r="AA749" s="64"/>
      <c r="AB749" s="64"/>
      <c r="AC749" s="64"/>
      <c r="AD749" s="64"/>
      <c r="AE749" s="64"/>
      <c r="AF749" s="64"/>
      <c r="AG749" s="64"/>
      <c r="AH749" s="64"/>
      <c r="AI749" s="64"/>
      <c r="AJ749" s="64"/>
      <c r="AK749" s="64"/>
      <c r="AL749" s="64"/>
      <c r="AM749" s="64"/>
      <c r="AN749" s="64"/>
    </row>
    <row r="750" spans="1:40" ht="12.75" x14ac:dyDescent="0.2">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c r="AA750" s="64"/>
      <c r="AB750" s="64"/>
      <c r="AC750" s="64"/>
      <c r="AD750" s="64"/>
      <c r="AE750" s="64"/>
      <c r="AF750" s="64"/>
      <c r="AG750" s="64"/>
      <c r="AH750" s="64"/>
      <c r="AI750" s="64"/>
      <c r="AJ750" s="64"/>
      <c r="AK750" s="64"/>
      <c r="AL750" s="64"/>
      <c r="AM750" s="64"/>
      <c r="AN750" s="64"/>
    </row>
    <row r="751" spans="1:40" ht="12.75" x14ac:dyDescent="0.2">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c r="AA751" s="64"/>
      <c r="AB751" s="64"/>
      <c r="AC751" s="64"/>
      <c r="AD751" s="64"/>
      <c r="AE751" s="64"/>
      <c r="AF751" s="64"/>
      <c r="AG751" s="64"/>
      <c r="AH751" s="64"/>
      <c r="AI751" s="64"/>
      <c r="AJ751" s="64"/>
      <c r="AK751" s="64"/>
      <c r="AL751" s="64"/>
      <c r="AM751" s="64"/>
      <c r="AN751" s="64"/>
    </row>
    <row r="752" spans="1:40" ht="12.75" x14ac:dyDescent="0.2">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c r="AA752" s="64"/>
      <c r="AB752" s="64"/>
      <c r="AC752" s="64"/>
      <c r="AD752" s="64"/>
      <c r="AE752" s="64"/>
      <c r="AF752" s="64"/>
      <c r="AG752" s="64"/>
      <c r="AH752" s="64"/>
      <c r="AI752" s="64"/>
      <c r="AJ752" s="64"/>
      <c r="AK752" s="64"/>
      <c r="AL752" s="64"/>
      <c r="AM752" s="64"/>
      <c r="AN752" s="64"/>
    </row>
    <row r="753" spans="1:40" ht="12.75" x14ac:dyDescent="0.2">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c r="AA753" s="64"/>
      <c r="AB753" s="64"/>
      <c r="AC753" s="64"/>
      <c r="AD753" s="64"/>
      <c r="AE753" s="64"/>
      <c r="AF753" s="64"/>
      <c r="AG753" s="64"/>
      <c r="AH753" s="64"/>
      <c r="AI753" s="64"/>
      <c r="AJ753" s="64"/>
      <c r="AK753" s="64"/>
      <c r="AL753" s="64"/>
      <c r="AM753" s="64"/>
      <c r="AN753" s="64"/>
    </row>
    <row r="754" spans="1:40" ht="12.75" x14ac:dyDescent="0.2">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c r="AA754" s="64"/>
      <c r="AB754" s="64"/>
      <c r="AC754" s="64"/>
      <c r="AD754" s="64"/>
      <c r="AE754" s="64"/>
      <c r="AF754" s="64"/>
      <c r="AG754" s="64"/>
      <c r="AH754" s="64"/>
      <c r="AI754" s="64"/>
      <c r="AJ754" s="64"/>
      <c r="AK754" s="64"/>
      <c r="AL754" s="64"/>
      <c r="AM754" s="64"/>
      <c r="AN754" s="64"/>
    </row>
    <row r="755" spans="1:40" ht="12.75" x14ac:dyDescent="0.2">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c r="AA755" s="64"/>
      <c r="AB755" s="64"/>
      <c r="AC755" s="64"/>
      <c r="AD755" s="64"/>
      <c r="AE755" s="64"/>
      <c r="AF755" s="64"/>
      <c r="AG755" s="64"/>
      <c r="AH755" s="64"/>
      <c r="AI755" s="64"/>
      <c r="AJ755" s="64"/>
      <c r="AK755" s="64"/>
      <c r="AL755" s="64"/>
      <c r="AM755" s="64"/>
      <c r="AN755" s="64"/>
    </row>
    <row r="756" spans="1:40" ht="12.75" x14ac:dyDescent="0.2">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c r="AA756" s="64"/>
      <c r="AB756" s="64"/>
      <c r="AC756" s="64"/>
      <c r="AD756" s="64"/>
      <c r="AE756" s="64"/>
      <c r="AF756" s="64"/>
      <c r="AG756" s="64"/>
      <c r="AH756" s="64"/>
      <c r="AI756" s="64"/>
      <c r="AJ756" s="64"/>
      <c r="AK756" s="64"/>
      <c r="AL756" s="64"/>
      <c r="AM756" s="64"/>
      <c r="AN756" s="64"/>
    </row>
    <row r="757" spans="1:40" ht="12.75" x14ac:dyDescent="0.2">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c r="AA757" s="64"/>
      <c r="AB757" s="64"/>
      <c r="AC757" s="64"/>
      <c r="AD757" s="64"/>
      <c r="AE757" s="64"/>
      <c r="AF757" s="64"/>
      <c r="AG757" s="64"/>
      <c r="AH757" s="64"/>
      <c r="AI757" s="64"/>
      <c r="AJ757" s="64"/>
      <c r="AK757" s="64"/>
      <c r="AL757" s="64"/>
      <c r="AM757" s="64"/>
      <c r="AN757" s="64"/>
    </row>
    <row r="758" spans="1:40" ht="12.75" x14ac:dyDescent="0.2">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c r="AA758" s="64"/>
      <c r="AB758" s="64"/>
      <c r="AC758" s="64"/>
      <c r="AD758" s="64"/>
      <c r="AE758" s="64"/>
      <c r="AF758" s="64"/>
      <c r="AG758" s="64"/>
      <c r="AH758" s="64"/>
      <c r="AI758" s="64"/>
      <c r="AJ758" s="64"/>
      <c r="AK758" s="64"/>
      <c r="AL758" s="64"/>
      <c r="AM758" s="64"/>
      <c r="AN758" s="64"/>
    </row>
    <row r="759" spans="1:40" ht="12.75" x14ac:dyDescent="0.2">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c r="AA759" s="64"/>
      <c r="AB759" s="64"/>
      <c r="AC759" s="64"/>
      <c r="AD759" s="64"/>
      <c r="AE759" s="64"/>
      <c r="AF759" s="64"/>
      <c r="AG759" s="64"/>
      <c r="AH759" s="64"/>
      <c r="AI759" s="64"/>
      <c r="AJ759" s="64"/>
      <c r="AK759" s="64"/>
      <c r="AL759" s="64"/>
      <c r="AM759" s="64"/>
      <c r="AN759" s="64"/>
    </row>
    <row r="760" spans="1:40" ht="12.75" x14ac:dyDescent="0.2">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c r="AA760" s="64"/>
      <c r="AB760" s="64"/>
      <c r="AC760" s="64"/>
      <c r="AD760" s="64"/>
      <c r="AE760" s="64"/>
      <c r="AF760" s="64"/>
      <c r="AG760" s="64"/>
      <c r="AH760" s="64"/>
      <c r="AI760" s="64"/>
      <c r="AJ760" s="64"/>
      <c r="AK760" s="64"/>
      <c r="AL760" s="64"/>
      <c r="AM760" s="64"/>
      <c r="AN760" s="64"/>
    </row>
    <row r="761" spans="1:40" ht="12.75" x14ac:dyDescent="0.2">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c r="AA761" s="64"/>
      <c r="AB761" s="64"/>
      <c r="AC761" s="64"/>
      <c r="AD761" s="64"/>
      <c r="AE761" s="64"/>
      <c r="AF761" s="64"/>
      <c r="AG761" s="64"/>
      <c r="AH761" s="64"/>
      <c r="AI761" s="64"/>
      <c r="AJ761" s="64"/>
      <c r="AK761" s="64"/>
      <c r="AL761" s="64"/>
      <c r="AM761" s="64"/>
      <c r="AN761" s="64"/>
    </row>
    <row r="762" spans="1:40" ht="12.75" x14ac:dyDescent="0.2">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c r="AA762" s="64"/>
      <c r="AB762" s="64"/>
      <c r="AC762" s="64"/>
      <c r="AD762" s="64"/>
      <c r="AE762" s="64"/>
      <c r="AF762" s="64"/>
      <c r="AG762" s="64"/>
      <c r="AH762" s="64"/>
      <c r="AI762" s="64"/>
      <c r="AJ762" s="64"/>
      <c r="AK762" s="64"/>
      <c r="AL762" s="64"/>
      <c r="AM762" s="64"/>
      <c r="AN762" s="64"/>
    </row>
    <row r="763" spans="1:40" ht="12.75" x14ac:dyDescent="0.2">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c r="AA763" s="64"/>
      <c r="AB763" s="64"/>
      <c r="AC763" s="64"/>
      <c r="AD763" s="64"/>
      <c r="AE763" s="64"/>
      <c r="AF763" s="64"/>
      <c r="AG763" s="64"/>
      <c r="AH763" s="64"/>
      <c r="AI763" s="64"/>
      <c r="AJ763" s="64"/>
      <c r="AK763" s="64"/>
      <c r="AL763" s="64"/>
      <c r="AM763" s="64"/>
      <c r="AN763" s="64"/>
    </row>
    <row r="764" spans="1:40" ht="12.75" x14ac:dyDescent="0.2">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c r="AA764" s="64"/>
      <c r="AB764" s="64"/>
      <c r="AC764" s="64"/>
      <c r="AD764" s="64"/>
      <c r="AE764" s="64"/>
      <c r="AF764" s="64"/>
      <c r="AG764" s="64"/>
      <c r="AH764" s="64"/>
      <c r="AI764" s="64"/>
      <c r="AJ764" s="64"/>
      <c r="AK764" s="64"/>
      <c r="AL764" s="64"/>
      <c r="AM764" s="64"/>
      <c r="AN764" s="64"/>
    </row>
    <row r="765" spans="1:40" ht="12.75" x14ac:dyDescent="0.2">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c r="AA765" s="64"/>
      <c r="AB765" s="64"/>
      <c r="AC765" s="64"/>
      <c r="AD765" s="64"/>
      <c r="AE765" s="64"/>
      <c r="AF765" s="64"/>
      <c r="AG765" s="64"/>
      <c r="AH765" s="64"/>
      <c r="AI765" s="64"/>
      <c r="AJ765" s="64"/>
      <c r="AK765" s="64"/>
      <c r="AL765" s="64"/>
      <c r="AM765" s="64"/>
      <c r="AN765" s="64"/>
    </row>
    <row r="766" spans="1:40" ht="12.75" x14ac:dyDescent="0.2">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c r="AA766" s="64"/>
      <c r="AB766" s="64"/>
      <c r="AC766" s="64"/>
      <c r="AD766" s="64"/>
      <c r="AE766" s="64"/>
      <c r="AF766" s="64"/>
      <c r="AG766" s="64"/>
      <c r="AH766" s="64"/>
      <c r="AI766" s="64"/>
      <c r="AJ766" s="64"/>
      <c r="AK766" s="64"/>
      <c r="AL766" s="64"/>
      <c r="AM766" s="64"/>
      <c r="AN766" s="64"/>
    </row>
    <row r="767" spans="1:40" ht="12.75" x14ac:dyDescent="0.2">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c r="AA767" s="64"/>
      <c r="AB767" s="64"/>
      <c r="AC767" s="64"/>
      <c r="AD767" s="64"/>
      <c r="AE767" s="64"/>
      <c r="AF767" s="64"/>
      <c r="AG767" s="64"/>
      <c r="AH767" s="64"/>
      <c r="AI767" s="64"/>
      <c r="AJ767" s="64"/>
      <c r="AK767" s="64"/>
      <c r="AL767" s="64"/>
      <c r="AM767" s="64"/>
      <c r="AN767" s="64"/>
    </row>
    <row r="768" spans="1:40" ht="12.75" x14ac:dyDescent="0.2">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c r="AA768" s="64"/>
      <c r="AB768" s="64"/>
      <c r="AC768" s="64"/>
      <c r="AD768" s="64"/>
      <c r="AE768" s="64"/>
      <c r="AF768" s="64"/>
      <c r="AG768" s="64"/>
      <c r="AH768" s="64"/>
      <c r="AI768" s="64"/>
      <c r="AJ768" s="64"/>
      <c r="AK768" s="64"/>
      <c r="AL768" s="64"/>
      <c r="AM768" s="64"/>
      <c r="AN768" s="64"/>
    </row>
    <row r="769" spans="1:40" ht="12.75" x14ac:dyDescent="0.2">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c r="AA769" s="64"/>
      <c r="AB769" s="64"/>
      <c r="AC769" s="64"/>
      <c r="AD769" s="64"/>
      <c r="AE769" s="64"/>
      <c r="AF769" s="64"/>
      <c r="AG769" s="64"/>
      <c r="AH769" s="64"/>
      <c r="AI769" s="64"/>
      <c r="AJ769" s="64"/>
      <c r="AK769" s="64"/>
      <c r="AL769" s="64"/>
      <c r="AM769" s="64"/>
      <c r="AN769" s="64"/>
    </row>
    <row r="770" spans="1:40" ht="12.75" x14ac:dyDescent="0.2">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c r="AA770" s="64"/>
      <c r="AB770" s="64"/>
      <c r="AC770" s="64"/>
      <c r="AD770" s="64"/>
      <c r="AE770" s="64"/>
      <c r="AF770" s="64"/>
      <c r="AG770" s="64"/>
      <c r="AH770" s="64"/>
      <c r="AI770" s="64"/>
      <c r="AJ770" s="64"/>
      <c r="AK770" s="64"/>
      <c r="AL770" s="64"/>
      <c r="AM770" s="64"/>
      <c r="AN770" s="64"/>
    </row>
    <row r="771" spans="1:40" ht="12.75" x14ac:dyDescent="0.2">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c r="AA771" s="64"/>
      <c r="AB771" s="64"/>
      <c r="AC771" s="64"/>
      <c r="AD771" s="64"/>
      <c r="AE771" s="64"/>
      <c r="AF771" s="64"/>
      <c r="AG771" s="64"/>
      <c r="AH771" s="64"/>
      <c r="AI771" s="64"/>
      <c r="AJ771" s="64"/>
      <c r="AK771" s="64"/>
      <c r="AL771" s="64"/>
      <c r="AM771" s="64"/>
      <c r="AN771" s="64"/>
    </row>
    <row r="772" spans="1:40" ht="12.75" x14ac:dyDescent="0.2">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c r="AA772" s="64"/>
      <c r="AB772" s="64"/>
      <c r="AC772" s="64"/>
      <c r="AD772" s="64"/>
      <c r="AE772" s="64"/>
      <c r="AF772" s="64"/>
      <c r="AG772" s="64"/>
      <c r="AH772" s="64"/>
      <c r="AI772" s="64"/>
      <c r="AJ772" s="64"/>
      <c r="AK772" s="64"/>
      <c r="AL772" s="64"/>
      <c r="AM772" s="64"/>
      <c r="AN772" s="64"/>
    </row>
    <row r="773" spans="1:40" ht="12.75" x14ac:dyDescent="0.2">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c r="AA773" s="64"/>
      <c r="AB773" s="64"/>
      <c r="AC773" s="64"/>
      <c r="AD773" s="64"/>
      <c r="AE773" s="64"/>
      <c r="AF773" s="64"/>
      <c r="AG773" s="64"/>
      <c r="AH773" s="64"/>
      <c r="AI773" s="64"/>
      <c r="AJ773" s="64"/>
      <c r="AK773" s="64"/>
      <c r="AL773" s="64"/>
      <c r="AM773" s="64"/>
      <c r="AN773" s="64"/>
    </row>
    <row r="774" spans="1:40" ht="12.75" x14ac:dyDescent="0.2">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c r="AA774" s="64"/>
      <c r="AB774" s="64"/>
      <c r="AC774" s="64"/>
      <c r="AD774" s="64"/>
      <c r="AE774" s="64"/>
      <c r="AF774" s="64"/>
      <c r="AG774" s="64"/>
      <c r="AH774" s="64"/>
      <c r="AI774" s="64"/>
      <c r="AJ774" s="64"/>
      <c r="AK774" s="64"/>
      <c r="AL774" s="64"/>
      <c r="AM774" s="64"/>
      <c r="AN774" s="64"/>
    </row>
    <row r="775" spans="1:40" ht="12.75" x14ac:dyDescent="0.2">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c r="AA775" s="64"/>
      <c r="AB775" s="64"/>
      <c r="AC775" s="64"/>
      <c r="AD775" s="64"/>
      <c r="AE775" s="64"/>
      <c r="AF775" s="64"/>
      <c r="AG775" s="64"/>
      <c r="AH775" s="64"/>
      <c r="AI775" s="64"/>
      <c r="AJ775" s="64"/>
      <c r="AK775" s="64"/>
      <c r="AL775" s="64"/>
      <c r="AM775" s="64"/>
      <c r="AN775" s="64"/>
    </row>
    <row r="776" spans="1:40" ht="12.75" x14ac:dyDescent="0.2">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c r="AA776" s="64"/>
      <c r="AB776" s="64"/>
      <c r="AC776" s="64"/>
      <c r="AD776" s="64"/>
      <c r="AE776" s="64"/>
      <c r="AF776" s="64"/>
      <c r="AG776" s="64"/>
      <c r="AH776" s="64"/>
      <c r="AI776" s="64"/>
      <c r="AJ776" s="64"/>
      <c r="AK776" s="64"/>
      <c r="AL776" s="64"/>
      <c r="AM776" s="64"/>
      <c r="AN776" s="64"/>
    </row>
    <row r="777" spans="1:40" ht="12.75" x14ac:dyDescent="0.2">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c r="AA777" s="64"/>
      <c r="AB777" s="64"/>
      <c r="AC777" s="64"/>
      <c r="AD777" s="64"/>
      <c r="AE777" s="64"/>
      <c r="AF777" s="64"/>
      <c r="AG777" s="64"/>
      <c r="AH777" s="64"/>
      <c r="AI777" s="64"/>
      <c r="AJ777" s="64"/>
      <c r="AK777" s="64"/>
      <c r="AL777" s="64"/>
      <c r="AM777" s="64"/>
      <c r="AN777" s="64"/>
    </row>
    <row r="778" spans="1:40" ht="12.75" x14ac:dyDescent="0.2">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c r="AA778" s="64"/>
      <c r="AB778" s="64"/>
      <c r="AC778" s="64"/>
      <c r="AD778" s="64"/>
      <c r="AE778" s="64"/>
      <c r="AF778" s="64"/>
      <c r="AG778" s="64"/>
      <c r="AH778" s="64"/>
      <c r="AI778" s="64"/>
      <c r="AJ778" s="64"/>
      <c r="AK778" s="64"/>
      <c r="AL778" s="64"/>
      <c r="AM778" s="64"/>
      <c r="AN778" s="64"/>
    </row>
    <row r="779" spans="1:40" ht="12.75" x14ac:dyDescent="0.2">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c r="AA779" s="64"/>
      <c r="AB779" s="64"/>
      <c r="AC779" s="64"/>
      <c r="AD779" s="64"/>
      <c r="AE779" s="64"/>
      <c r="AF779" s="64"/>
      <c r="AG779" s="64"/>
      <c r="AH779" s="64"/>
      <c r="AI779" s="64"/>
      <c r="AJ779" s="64"/>
      <c r="AK779" s="64"/>
      <c r="AL779" s="64"/>
      <c r="AM779" s="64"/>
      <c r="AN779" s="64"/>
    </row>
    <row r="780" spans="1:40" ht="12.75" x14ac:dyDescent="0.2">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c r="AA780" s="64"/>
      <c r="AB780" s="64"/>
      <c r="AC780" s="64"/>
      <c r="AD780" s="64"/>
      <c r="AE780" s="64"/>
      <c r="AF780" s="64"/>
      <c r="AG780" s="64"/>
      <c r="AH780" s="64"/>
      <c r="AI780" s="64"/>
      <c r="AJ780" s="64"/>
      <c r="AK780" s="64"/>
      <c r="AL780" s="64"/>
      <c r="AM780" s="64"/>
      <c r="AN780" s="64"/>
    </row>
    <row r="781" spans="1:40" ht="12.75" x14ac:dyDescent="0.2">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c r="AA781" s="64"/>
      <c r="AB781" s="64"/>
      <c r="AC781" s="64"/>
      <c r="AD781" s="64"/>
      <c r="AE781" s="64"/>
      <c r="AF781" s="64"/>
      <c r="AG781" s="64"/>
      <c r="AH781" s="64"/>
      <c r="AI781" s="64"/>
      <c r="AJ781" s="64"/>
      <c r="AK781" s="64"/>
      <c r="AL781" s="64"/>
      <c r="AM781" s="64"/>
      <c r="AN781" s="64"/>
    </row>
    <row r="782" spans="1:40" ht="12.75" x14ac:dyDescent="0.2">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c r="AA782" s="64"/>
      <c r="AB782" s="64"/>
      <c r="AC782" s="64"/>
      <c r="AD782" s="64"/>
      <c r="AE782" s="64"/>
      <c r="AF782" s="64"/>
      <c r="AG782" s="64"/>
      <c r="AH782" s="64"/>
      <c r="AI782" s="64"/>
      <c r="AJ782" s="64"/>
      <c r="AK782" s="64"/>
      <c r="AL782" s="64"/>
      <c r="AM782" s="64"/>
      <c r="AN782" s="64"/>
    </row>
    <row r="783" spans="1:40" ht="12.75" x14ac:dyDescent="0.2">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c r="AA783" s="64"/>
      <c r="AB783" s="64"/>
      <c r="AC783" s="64"/>
      <c r="AD783" s="64"/>
      <c r="AE783" s="64"/>
      <c r="AF783" s="64"/>
      <c r="AG783" s="64"/>
      <c r="AH783" s="64"/>
      <c r="AI783" s="64"/>
      <c r="AJ783" s="64"/>
      <c r="AK783" s="64"/>
      <c r="AL783" s="64"/>
      <c r="AM783" s="64"/>
      <c r="AN783" s="64"/>
    </row>
    <row r="784" spans="1:40" ht="12.75" x14ac:dyDescent="0.2">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c r="AA784" s="64"/>
      <c r="AB784" s="64"/>
      <c r="AC784" s="64"/>
      <c r="AD784" s="64"/>
      <c r="AE784" s="64"/>
      <c r="AF784" s="64"/>
      <c r="AG784" s="64"/>
      <c r="AH784" s="64"/>
      <c r="AI784" s="64"/>
      <c r="AJ784" s="64"/>
      <c r="AK784" s="64"/>
      <c r="AL784" s="64"/>
      <c r="AM784" s="64"/>
      <c r="AN784" s="64"/>
    </row>
    <row r="785" spans="1:40" ht="12.75" x14ac:dyDescent="0.2">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c r="AA785" s="64"/>
      <c r="AB785" s="64"/>
      <c r="AC785" s="64"/>
      <c r="AD785" s="64"/>
      <c r="AE785" s="64"/>
      <c r="AF785" s="64"/>
      <c r="AG785" s="64"/>
      <c r="AH785" s="64"/>
      <c r="AI785" s="64"/>
      <c r="AJ785" s="64"/>
      <c r="AK785" s="64"/>
      <c r="AL785" s="64"/>
      <c r="AM785" s="64"/>
      <c r="AN785" s="64"/>
    </row>
    <row r="786" spans="1:40" ht="12.75" x14ac:dyDescent="0.2">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c r="AA786" s="64"/>
      <c r="AB786" s="64"/>
      <c r="AC786" s="64"/>
      <c r="AD786" s="64"/>
      <c r="AE786" s="64"/>
      <c r="AF786" s="64"/>
      <c r="AG786" s="64"/>
      <c r="AH786" s="64"/>
      <c r="AI786" s="64"/>
      <c r="AJ786" s="64"/>
      <c r="AK786" s="64"/>
      <c r="AL786" s="64"/>
      <c r="AM786" s="64"/>
      <c r="AN786" s="64"/>
    </row>
    <row r="787" spans="1:40" ht="12.75" x14ac:dyDescent="0.2">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c r="AA787" s="64"/>
      <c r="AB787" s="64"/>
      <c r="AC787" s="64"/>
      <c r="AD787" s="64"/>
      <c r="AE787" s="64"/>
      <c r="AF787" s="64"/>
      <c r="AG787" s="64"/>
      <c r="AH787" s="64"/>
      <c r="AI787" s="64"/>
      <c r="AJ787" s="64"/>
      <c r="AK787" s="64"/>
      <c r="AL787" s="64"/>
      <c r="AM787" s="64"/>
      <c r="AN787" s="64"/>
    </row>
    <row r="788" spans="1:40" ht="12.75" x14ac:dyDescent="0.2">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c r="AA788" s="64"/>
      <c r="AB788" s="64"/>
      <c r="AC788" s="64"/>
      <c r="AD788" s="64"/>
      <c r="AE788" s="64"/>
      <c r="AF788" s="64"/>
      <c r="AG788" s="64"/>
      <c r="AH788" s="64"/>
      <c r="AI788" s="64"/>
      <c r="AJ788" s="64"/>
      <c r="AK788" s="64"/>
      <c r="AL788" s="64"/>
      <c r="AM788" s="64"/>
      <c r="AN788" s="64"/>
    </row>
    <row r="789" spans="1:40" ht="12.75" x14ac:dyDescent="0.2">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c r="AA789" s="64"/>
      <c r="AB789" s="64"/>
      <c r="AC789" s="64"/>
      <c r="AD789" s="64"/>
      <c r="AE789" s="64"/>
      <c r="AF789" s="64"/>
      <c r="AG789" s="64"/>
      <c r="AH789" s="64"/>
      <c r="AI789" s="64"/>
      <c r="AJ789" s="64"/>
      <c r="AK789" s="64"/>
      <c r="AL789" s="64"/>
      <c r="AM789" s="64"/>
      <c r="AN789" s="64"/>
    </row>
    <row r="790" spans="1:40" ht="12.75" x14ac:dyDescent="0.2">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c r="AA790" s="64"/>
      <c r="AB790" s="64"/>
      <c r="AC790" s="64"/>
      <c r="AD790" s="64"/>
      <c r="AE790" s="64"/>
      <c r="AF790" s="64"/>
      <c r="AG790" s="64"/>
      <c r="AH790" s="64"/>
      <c r="AI790" s="64"/>
      <c r="AJ790" s="64"/>
      <c r="AK790" s="64"/>
      <c r="AL790" s="64"/>
      <c r="AM790" s="64"/>
      <c r="AN790" s="64"/>
    </row>
    <row r="791" spans="1:40" ht="12.75" x14ac:dyDescent="0.2">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c r="AA791" s="64"/>
      <c r="AB791" s="64"/>
      <c r="AC791" s="64"/>
      <c r="AD791" s="64"/>
      <c r="AE791" s="64"/>
      <c r="AF791" s="64"/>
      <c r="AG791" s="64"/>
      <c r="AH791" s="64"/>
      <c r="AI791" s="64"/>
      <c r="AJ791" s="64"/>
      <c r="AK791" s="64"/>
      <c r="AL791" s="64"/>
      <c r="AM791" s="64"/>
      <c r="AN791" s="64"/>
    </row>
    <row r="792" spans="1:40" ht="12.75" x14ac:dyDescent="0.2">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c r="AA792" s="64"/>
      <c r="AB792" s="64"/>
      <c r="AC792" s="64"/>
      <c r="AD792" s="64"/>
      <c r="AE792" s="64"/>
      <c r="AF792" s="64"/>
      <c r="AG792" s="64"/>
      <c r="AH792" s="64"/>
      <c r="AI792" s="64"/>
      <c r="AJ792" s="64"/>
      <c r="AK792" s="64"/>
      <c r="AL792" s="64"/>
      <c r="AM792" s="64"/>
      <c r="AN792" s="64"/>
    </row>
    <row r="793" spans="1:40" ht="12.75" x14ac:dyDescent="0.2">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c r="AA793" s="64"/>
      <c r="AB793" s="64"/>
      <c r="AC793" s="64"/>
      <c r="AD793" s="64"/>
      <c r="AE793" s="64"/>
      <c r="AF793" s="64"/>
      <c r="AG793" s="64"/>
      <c r="AH793" s="64"/>
      <c r="AI793" s="64"/>
      <c r="AJ793" s="64"/>
      <c r="AK793" s="64"/>
      <c r="AL793" s="64"/>
      <c r="AM793" s="64"/>
      <c r="AN793" s="64"/>
    </row>
    <row r="794" spans="1:40" ht="12.75" x14ac:dyDescent="0.2">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c r="AA794" s="64"/>
      <c r="AB794" s="64"/>
      <c r="AC794" s="64"/>
      <c r="AD794" s="64"/>
      <c r="AE794" s="64"/>
      <c r="AF794" s="64"/>
      <c r="AG794" s="64"/>
      <c r="AH794" s="64"/>
      <c r="AI794" s="64"/>
      <c r="AJ794" s="64"/>
      <c r="AK794" s="64"/>
      <c r="AL794" s="64"/>
      <c r="AM794" s="64"/>
      <c r="AN794" s="64"/>
    </row>
    <row r="795" spans="1:40" ht="12.75" x14ac:dyDescent="0.2">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c r="AA795" s="64"/>
      <c r="AB795" s="64"/>
      <c r="AC795" s="64"/>
      <c r="AD795" s="64"/>
      <c r="AE795" s="64"/>
      <c r="AF795" s="64"/>
      <c r="AG795" s="64"/>
      <c r="AH795" s="64"/>
      <c r="AI795" s="64"/>
      <c r="AJ795" s="64"/>
      <c r="AK795" s="64"/>
      <c r="AL795" s="64"/>
      <c r="AM795" s="64"/>
      <c r="AN795" s="64"/>
    </row>
    <row r="796" spans="1:40" ht="12.75" x14ac:dyDescent="0.2">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c r="AA796" s="64"/>
      <c r="AB796" s="64"/>
      <c r="AC796" s="64"/>
      <c r="AD796" s="64"/>
      <c r="AE796" s="64"/>
      <c r="AF796" s="64"/>
      <c r="AG796" s="64"/>
      <c r="AH796" s="64"/>
      <c r="AI796" s="64"/>
      <c r="AJ796" s="64"/>
      <c r="AK796" s="64"/>
      <c r="AL796" s="64"/>
      <c r="AM796" s="64"/>
      <c r="AN796" s="64"/>
    </row>
    <row r="797" spans="1:40" ht="12.75" x14ac:dyDescent="0.2">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c r="AA797" s="64"/>
      <c r="AB797" s="64"/>
      <c r="AC797" s="64"/>
      <c r="AD797" s="64"/>
      <c r="AE797" s="64"/>
      <c r="AF797" s="64"/>
      <c r="AG797" s="64"/>
      <c r="AH797" s="64"/>
      <c r="AI797" s="64"/>
      <c r="AJ797" s="64"/>
      <c r="AK797" s="64"/>
      <c r="AL797" s="64"/>
      <c r="AM797" s="64"/>
      <c r="AN797" s="64"/>
    </row>
    <row r="798" spans="1:40" ht="12.75" x14ac:dyDescent="0.2">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c r="AA798" s="64"/>
      <c r="AB798" s="64"/>
      <c r="AC798" s="64"/>
      <c r="AD798" s="64"/>
      <c r="AE798" s="64"/>
      <c r="AF798" s="64"/>
      <c r="AG798" s="64"/>
      <c r="AH798" s="64"/>
      <c r="AI798" s="64"/>
      <c r="AJ798" s="64"/>
      <c r="AK798" s="64"/>
      <c r="AL798" s="64"/>
      <c r="AM798" s="64"/>
      <c r="AN798" s="64"/>
    </row>
    <row r="799" spans="1:40" ht="12.75" x14ac:dyDescent="0.2">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c r="AA799" s="64"/>
      <c r="AB799" s="64"/>
      <c r="AC799" s="64"/>
      <c r="AD799" s="64"/>
      <c r="AE799" s="64"/>
      <c r="AF799" s="64"/>
      <c r="AG799" s="64"/>
      <c r="AH799" s="64"/>
      <c r="AI799" s="64"/>
      <c r="AJ799" s="64"/>
      <c r="AK799" s="64"/>
      <c r="AL799" s="64"/>
      <c r="AM799" s="64"/>
      <c r="AN799" s="64"/>
    </row>
    <row r="800" spans="1:40" ht="12.75" x14ac:dyDescent="0.2">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c r="AA800" s="64"/>
      <c r="AB800" s="64"/>
      <c r="AC800" s="64"/>
      <c r="AD800" s="64"/>
      <c r="AE800" s="64"/>
      <c r="AF800" s="64"/>
      <c r="AG800" s="64"/>
      <c r="AH800" s="64"/>
      <c r="AI800" s="64"/>
      <c r="AJ800" s="64"/>
      <c r="AK800" s="64"/>
      <c r="AL800" s="64"/>
      <c r="AM800" s="64"/>
      <c r="AN800" s="64"/>
    </row>
    <row r="801" spans="1:40" ht="12.75" x14ac:dyDescent="0.2">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c r="AA801" s="64"/>
      <c r="AB801" s="64"/>
      <c r="AC801" s="64"/>
      <c r="AD801" s="64"/>
      <c r="AE801" s="64"/>
      <c r="AF801" s="64"/>
      <c r="AG801" s="64"/>
      <c r="AH801" s="64"/>
      <c r="AI801" s="64"/>
      <c r="AJ801" s="64"/>
      <c r="AK801" s="64"/>
      <c r="AL801" s="64"/>
      <c r="AM801" s="64"/>
      <c r="AN801" s="64"/>
    </row>
    <row r="802" spans="1:40" ht="12.75" x14ac:dyDescent="0.2">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c r="AA802" s="64"/>
      <c r="AB802" s="64"/>
      <c r="AC802" s="64"/>
      <c r="AD802" s="64"/>
      <c r="AE802" s="64"/>
      <c r="AF802" s="64"/>
      <c r="AG802" s="64"/>
      <c r="AH802" s="64"/>
      <c r="AI802" s="64"/>
      <c r="AJ802" s="64"/>
      <c r="AK802" s="64"/>
      <c r="AL802" s="64"/>
      <c r="AM802" s="64"/>
      <c r="AN802" s="64"/>
    </row>
    <row r="803" spans="1:40" ht="12.75" x14ac:dyDescent="0.2">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c r="AA803" s="64"/>
      <c r="AB803" s="64"/>
      <c r="AC803" s="64"/>
      <c r="AD803" s="64"/>
      <c r="AE803" s="64"/>
      <c r="AF803" s="64"/>
      <c r="AG803" s="64"/>
      <c r="AH803" s="64"/>
      <c r="AI803" s="64"/>
      <c r="AJ803" s="64"/>
      <c r="AK803" s="64"/>
      <c r="AL803" s="64"/>
      <c r="AM803" s="64"/>
      <c r="AN803" s="64"/>
    </row>
    <row r="804" spans="1:40" ht="12.75" x14ac:dyDescent="0.2">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c r="AA804" s="64"/>
      <c r="AB804" s="64"/>
      <c r="AC804" s="64"/>
      <c r="AD804" s="64"/>
      <c r="AE804" s="64"/>
      <c r="AF804" s="64"/>
      <c r="AG804" s="64"/>
      <c r="AH804" s="64"/>
      <c r="AI804" s="64"/>
      <c r="AJ804" s="64"/>
      <c r="AK804" s="64"/>
      <c r="AL804" s="64"/>
      <c r="AM804" s="64"/>
      <c r="AN804" s="64"/>
    </row>
    <row r="805" spans="1:40" ht="12.75" x14ac:dyDescent="0.2">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c r="AA805" s="64"/>
      <c r="AB805" s="64"/>
      <c r="AC805" s="64"/>
      <c r="AD805" s="64"/>
      <c r="AE805" s="64"/>
      <c r="AF805" s="64"/>
      <c r="AG805" s="64"/>
      <c r="AH805" s="64"/>
      <c r="AI805" s="64"/>
      <c r="AJ805" s="64"/>
      <c r="AK805" s="64"/>
      <c r="AL805" s="64"/>
      <c r="AM805" s="64"/>
      <c r="AN805" s="64"/>
    </row>
    <row r="806" spans="1:40" ht="12.75" x14ac:dyDescent="0.2">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c r="AA806" s="64"/>
      <c r="AB806" s="64"/>
      <c r="AC806" s="64"/>
      <c r="AD806" s="64"/>
      <c r="AE806" s="64"/>
      <c r="AF806" s="64"/>
      <c r="AG806" s="64"/>
      <c r="AH806" s="64"/>
      <c r="AI806" s="64"/>
      <c r="AJ806" s="64"/>
      <c r="AK806" s="64"/>
      <c r="AL806" s="64"/>
      <c r="AM806" s="64"/>
      <c r="AN806" s="64"/>
    </row>
    <row r="807" spans="1:40" ht="12.75" x14ac:dyDescent="0.2">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c r="AA807" s="64"/>
      <c r="AB807" s="64"/>
      <c r="AC807" s="64"/>
      <c r="AD807" s="64"/>
      <c r="AE807" s="64"/>
      <c r="AF807" s="64"/>
      <c r="AG807" s="64"/>
      <c r="AH807" s="64"/>
      <c r="AI807" s="64"/>
      <c r="AJ807" s="64"/>
      <c r="AK807" s="64"/>
      <c r="AL807" s="64"/>
      <c r="AM807" s="64"/>
      <c r="AN807" s="64"/>
    </row>
    <row r="808" spans="1:40" ht="12.75" x14ac:dyDescent="0.2">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c r="AA808" s="64"/>
      <c r="AB808" s="64"/>
      <c r="AC808" s="64"/>
      <c r="AD808" s="64"/>
      <c r="AE808" s="64"/>
      <c r="AF808" s="64"/>
      <c r="AG808" s="64"/>
      <c r="AH808" s="64"/>
      <c r="AI808" s="64"/>
      <c r="AJ808" s="64"/>
      <c r="AK808" s="64"/>
      <c r="AL808" s="64"/>
      <c r="AM808" s="64"/>
      <c r="AN808" s="64"/>
    </row>
    <row r="809" spans="1:40" ht="12.75" x14ac:dyDescent="0.2">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c r="AA809" s="64"/>
      <c r="AB809" s="64"/>
      <c r="AC809" s="64"/>
      <c r="AD809" s="64"/>
      <c r="AE809" s="64"/>
      <c r="AF809" s="64"/>
      <c r="AG809" s="64"/>
      <c r="AH809" s="64"/>
      <c r="AI809" s="64"/>
      <c r="AJ809" s="64"/>
      <c r="AK809" s="64"/>
      <c r="AL809" s="64"/>
      <c r="AM809" s="64"/>
      <c r="AN809" s="64"/>
    </row>
    <row r="810" spans="1:40" ht="12.75" x14ac:dyDescent="0.2">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c r="AA810" s="64"/>
      <c r="AB810" s="64"/>
      <c r="AC810" s="64"/>
      <c r="AD810" s="64"/>
      <c r="AE810" s="64"/>
      <c r="AF810" s="64"/>
      <c r="AG810" s="64"/>
      <c r="AH810" s="64"/>
      <c r="AI810" s="64"/>
      <c r="AJ810" s="64"/>
      <c r="AK810" s="64"/>
      <c r="AL810" s="64"/>
      <c r="AM810" s="64"/>
      <c r="AN810" s="64"/>
    </row>
    <row r="811" spans="1:40" ht="12.75" x14ac:dyDescent="0.2">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c r="AA811" s="64"/>
      <c r="AB811" s="64"/>
      <c r="AC811" s="64"/>
      <c r="AD811" s="64"/>
      <c r="AE811" s="64"/>
      <c r="AF811" s="64"/>
      <c r="AG811" s="64"/>
      <c r="AH811" s="64"/>
      <c r="AI811" s="64"/>
      <c r="AJ811" s="64"/>
      <c r="AK811" s="64"/>
      <c r="AL811" s="64"/>
      <c r="AM811" s="64"/>
      <c r="AN811" s="64"/>
    </row>
    <row r="812" spans="1:40" ht="12.75" x14ac:dyDescent="0.2">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c r="AA812" s="64"/>
      <c r="AB812" s="64"/>
      <c r="AC812" s="64"/>
      <c r="AD812" s="64"/>
      <c r="AE812" s="64"/>
      <c r="AF812" s="64"/>
      <c r="AG812" s="64"/>
      <c r="AH812" s="64"/>
      <c r="AI812" s="64"/>
      <c r="AJ812" s="64"/>
      <c r="AK812" s="64"/>
      <c r="AL812" s="64"/>
      <c r="AM812" s="64"/>
      <c r="AN812" s="64"/>
    </row>
    <row r="813" spans="1:40" ht="12.75" x14ac:dyDescent="0.2">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c r="AA813" s="64"/>
      <c r="AB813" s="64"/>
      <c r="AC813" s="64"/>
      <c r="AD813" s="64"/>
      <c r="AE813" s="64"/>
      <c r="AF813" s="64"/>
      <c r="AG813" s="64"/>
      <c r="AH813" s="64"/>
      <c r="AI813" s="64"/>
      <c r="AJ813" s="64"/>
      <c r="AK813" s="64"/>
      <c r="AL813" s="64"/>
      <c r="AM813" s="64"/>
      <c r="AN813" s="64"/>
    </row>
    <row r="814" spans="1:40" ht="12.75" x14ac:dyDescent="0.2">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c r="AA814" s="64"/>
      <c r="AB814" s="64"/>
      <c r="AC814" s="64"/>
      <c r="AD814" s="64"/>
      <c r="AE814" s="64"/>
      <c r="AF814" s="64"/>
      <c r="AG814" s="64"/>
      <c r="AH814" s="64"/>
      <c r="AI814" s="64"/>
      <c r="AJ814" s="64"/>
      <c r="AK814" s="64"/>
      <c r="AL814" s="64"/>
      <c r="AM814" s="64"/>
      <c r="AN814" s="64"/>
    </row>
    <row r="815" spans="1:40" ht="12.75" x14ac:dyDescent="0.2">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c r="AA815" s="64"/>
      <c r="AB815" s="64"/>
      <c r="AC815" s="64"/>
      <c r="AD815" s="64"/>
      <c r="AE815" s="64"/>
      <c r="AF815" s="64"/>
      <c r="AG815" s="64"/>
      <c r="AH815" s="64"/>
      <c r="AI815" s="64"/>
      <c r="AJ815" s="64"/>
      <c r="AK815" s="64"/>
      <c r="AL815" s="64"/>
      <c r="AM815" s="64"/>
      <c r="AN815" s="64"/>
    </row>
    <row r="816" spans="1:40" ht="12.75" x14ac:dyDescent="0.2">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c r="AB816" s="64"/>
      <c r="AC816" s="64"/>
      <c r="AD816" s="64"/>
      <c r="AE816" s="64"/>
      <c r="AF816" s="64"/>
      <c r="AG816" s="64"/>
      <c r="AH816" s="64"/>
      <c r="AI816" s="64"/>
      <c r="AJ816" s="64"/>
      <c r="AK816" s="64"/>
      <c r="AL816" s="64"/>
      <c r="AM816" s="64"/>
      <c r="AN816" s="64"/>
    </row>
    <row r="817" spans="1:40" ht="12.75" x14ac:dyDescent="0.2">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c r="AA817" s="64"/>
      <c r="AB817" s="64"/>
      <c r="AC817" s="64"/>
      <c r="AD817" s="64"/>
      <c r="AE817" s="64"/>
      <c r="AF817" s="64"/>
      <c r="AG817" s="64"/>
      <c r="AH817" s="64"/>
      <c r="AI817" s="64"/>
      <c r="AJ817" s="64"/>
      <c r="AK817" s="64"/>
      <c r="AL817" s="64"/>
      <c r="AM817" s="64"/>
      <c r="AN817" s="64"/>
    </row>
    <row r="818" spans="1:40" ht="12.75" x14ac:dyDescent="0.2">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c r="AA818" s="64"/>
      <c r="AB818" s="64"/>
      <c r="AC818" s="64"/>
      <c r="AD818" s="64"/>
      <c r="AE818" s="64"/>
      <c r="AF818" s="64"/>
      <c r="AG818" s="64"/>
      <c r="AH818" s="64"/>
      <c r="AI818" s="64"/>
      <c r="AJ818" s="64"/>
      <c r="AK818" s="64"/>
      <c r="AL818" s="64"/>
      <c r="AM818" s="64"/>
      <c r="AN818" s="64"/>
    </row>
    <row r="819" spans="1:40" ht="12.75" x14ac:dyDescent="0.2">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c r="AA819" s="64"/>
      <c r="AB819" s="64"/>
      <c r="AC819" s="64"/>
      <c r="AD819" s="64"/>
      <c r="AE819" s="64"/>
      <c r="AF819" s="64"/>
      <c r="AG819" s="64"/>
      <c r="AH819" s="64"/>
      <c r="AI819" s="64"/>
      <c r="AJ819" s="64"/>
      <c r="AK819" s="64"/>
      <c r="AL819" s="64"/>
      <c r="AM819" s="64"/>
      <c r="AN819" s="64"/>
    </row>
    <row r="820" spans="1:40" ht="12.75" x14ac:dyDescent="0.2">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c r="AA820" s="64"/>
      <c r="AB820" s="64"/>
      <c r="AC820" s="64"/>
      <c r="AD820" s="64"/>
      <c r="AE820" s="64"/>
      <c r="AF820" s="64"/>
      <c r="AG820" s="64"/>
      <c r="AH820" s="64"/>
      <c r="AI820" s="64"/>
      <c r="AJ820" s="64"/>
      <c r="AK820" s="64"/>
      <c r="AL820" s="64"/>
      <c r="AM820" s="64"/>
      <c r="AN820" s="64"/>
    </row>
    <row r="821" spans="1:40" ht="12.75" x14ac:dyDescent="0.2">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c r="AA821" s="64"/>
      <c r="AB821" s="64"/>
      <c r="AC821" s="64"/>
      <c r="AD821" s="64"/>
      <c r="AE821" s="64"/>
      <c r="AF821" s="64"/>
      <c r="AG821" s="64"/>
      <c r="AH821" s="64"/>
      <c r="AI821" s="64"/>
      <c r="AJ821" s="64"/>
      <c r="AK821" s="64"/>
      <c r="AL821" s="64"/>
      <c r="AM821" s="64"/>
      <c r="AN821" s="64"/>
    </row>
    <row r="822" spans="1:40" ht="12.75" x14ac:dyDescent="0.2">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c r="AA822" s="64"/>
      <c r="AB822" s="64"/>
      <c r="AC822" s="64"/>
      <c r="AD822" s="64"/>
      <c r="AE822" s="64"/>
      <c r="AF822" s="64"/>
      <c r="AG822" s="64"/>
      <c r="AH822" s="64"/>
      <c r="AI822" s="64"/>
      <c r="AJ822" s="64"/>
      <c r="AK822" s="64"/>
      <c r="AL822" s="64"/>
      <c r="AM822" s="64"/>
      <c r="AN822" s="64"/>
    </row>
    <row r="823" spans="1:40" ht="12.75" x14ac:dyDescent="0.2">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c r="AA823" s="64"/>
      <c r="AB823" s="64"/>
      <c r="AC823" s="64"/>
      <c r="AD823" s="64"/>
      <c r="AE823" s="64"/>
      <c r="AF823" s="64"/>
      <c r="AG823" s="64"/>
      <c r="AH823" s="64"/>
      <c r="AI823" s="64"/>
      <c r="AJ823" s="64"/>
      <c r="AK823" s="64"/>
      <c r="AL823" s="64"/>
      <c r="AM823" s="64"/>
      <c r="AN823" s="64"/>
    </row>
    <row r="824" spans="1:40" ht="12.75" x14ac:dyDescent="0.2">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c r="AA824" s="64"/>
      <c r="AB824" s="64"/>
      <c r="AC824" s="64"/>
      <c r="AD824" s="64"/>
      <c r="AE824" s="64"/>
      <c r="AF824" s="64"/>
      <c r="AG824" s="64"/>
      <c r="AH824" s="64"/>
      <c r="AI824" s="64"/>
      <c r="AJ824" s="64"/>
      <c r="AK824" s="64"/>
      <c r="AL824" s="64"/>
      <c r="AM824" s="64"/>
      <c r="AN824" s="64"/>
    </row>
    <row r="825" spans="1:40" ht="12.75" x14ac:dyDescent="0.2">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c r="AA825" s="64"/>
      <c r="AB825" s="64"/>
      <c r="AC825" s="64"/>
      <c r="AD825" s="64"/>
      <c r="AE825" s="64"/>
      <c r="AF825" s="64"/>
      <c r="AG825" s="64"/>
      <c r="AH825" s="64"/>
      <c r="AI825" s="64"/>
      <c r="AJ825" s="64"/>
      <c r="AK825" s="64"/>
      <c r="AL825" s="64"/>
      <c r="AM825" s="64"/>
      <c r="AN825" s="64"/>
    </row>
    <row r="826" spans="1:40" ht="12.75" x14ac:dyDescent="0.2">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c r="AA826" s="64"/>
      <c r="AB826" s="64"/>
      <c r="AC826" s="64"/>
      <c r="AD826" s="64"/>
      <c r="AE826" s="64"/>
      <c r="AF826" s="64"/>
      <c r="AG826" s="64"/>
      <c r="AH826" s="64"/>
      <c r="AI826" s="64"/>
      <c r="AJ826" s="64"/>
      <c r="AK826" s="64"/>
      <c r="AL826" s="64"/>
      <c r="AM826" s="64"/>
      <c r="AN826" s="64"/>
    </row>
    <row r="827" spans="1:40" ht="12.75" x14ac:dyDescent="0.2">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c r="AA827" s="64"/>
      <c r="AB827" s="64"/>
      <c r="AC827" s="64"/>
      <c r="AD827" s="64"/>
      <c r="AE827" s="64"/>
      <c r="AF827" s="64"/>
      <c r="AG827" s="64"/>
      <c r="AH827" s="64"/>
      <c r="AI827" s="64"/>
      <c r="AJ827" s="64"/>
      <c r="AK827" s="64"/>
      <c r="AL827" s="64"/>
      <c r="AM827" s="64"/>
      <c r="AN827" s="64"/>
    </row>
    <row r="828" spans="1:40" ht="12.75" x14ac:dyDescent="0.2">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c r="AA828" s="64"/>
      <c r="AB828" s="64"/>
      <c r="AC828" s="64"/>
      <c r="AD828" s="64"/>
      <c r="AE828" s="64"/>
      <c r="AF828" s="64"/>
      <c r="AG828" s="64"/>
      <c r="AH828" s="64"/>
      <c r="AI828" s="64"/>
      <c r="AJ828" s="64"/>
      <c r="AK828" s="64"/>
      <c r="AL828" s="64"/>
      <c r="AM828" s="64"/>
      <c r="AN828" s="64"/>
    </row>
    <row r="829" spans="1:40" ht="12.75" x14ac:dyDescent="0.2">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c r="AA829" s="64"/>
      <c r="AB829" s="64"/>
      <c r="AC829" s="64"/>
      <c r="AD829" s="64"/>
      <c r="AE829" s="64"/>
      <c r="AF829" s="64"/>
      <c r="AG829" s="64"/>
      <c r="AH829" s="64"/>
      <c r="AI829" s="64"/>
      <c r="AJ829" s="64"/>
      <c r="AK829" s="64"/>
      <c r="AL829" s="64"/>
      <c r="AM829" s="64"/>
      <c r="AN829" s="64"/>
    </row>
    <row r="830" spans="1:40" ht="12.75" x14ac:dyDescent="0.2">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c r="AA830" s="64"/>
      <c r="AB830" s="64"/>
      <c r="AC830" s="64"/>
      <c r="AD830" s="64"/>
      <c r="AE830" s="64"/>
      <c r="AF830" s="64"/>
      <c r="AG830" s="64"/>
      <c r="AH830" s="64"/>
      <c r="AI830" s="64"/>
      <c r="AJ830" s="64"/>
      <c r="AK830" s="64"/>
      <c r="AL830" s="64"/>
      <c r="AM830" s="64"/>
      <c r="AN830" s="64"/>
    </row>
    <row r="831" spans="1:40" ht="12.75" x14ac:dyDescent="0.2">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c r="AA831" s="64"/>
      <c r="AB831" s="64"/>
      <c r="AC831" s="64"/>
      <c r="AD831" s="64"/>
      <c r="AE831" s="64"/>
      <c r="AF831" s="64"/>
      <c r="AG831" s="64"/>
      <c r="AH831" s="64"/>
      <c r="AI831" s="64"/>
      <c r="AJ831" s="64"/>
      <c r="AK831" s="64"/>
      <c r="AL831" s="64"/>
      <c r="AM831" s="64"/>
      <c r="AN831" s="64"/>
    </row>
    <row r="832" spans="1:40" ht="12.75" x14ac:dyDescent="0.2">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c r="AA832" s="64"/>
      <c r="AB832" s="64"/>
      <c r="AC832" s="64"/>
      <c r="AD832" s="64"/>
      <c r="AE832" s="64"/>
      <c r="AF832" s="64"/>
      <c r="AG832" s="64"/>
      <c r="AH832" s="64"/>
      <c r="AI832" s="64"/>
      <c r="AJ832" s="64"/>
      <c r="AK832" s="64"/>
      <c r="AL832" s="64"/>
      <c r="AM832" s="64"/>
      <c r="AN832" s="64"/>
    </row>
    <row r="833" spans="1:40" ht="12.75" x14ac:dyDescent="0.2">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c r="AA833" s="64"/>
      <c r="AB833" s="64"/>
      <c r="AC833" s="64"/>
      <c r="AD833" s="64"/>
      <c r="AE833" s="64"/>
      <c r="AF833" s="64"/>
      <c r="AG833" s="64"/>
      <c r="AH833" s="64"/>
      <c r="AI833" s="64"/>
      <c r="AJ833" s="64"/>
      <c r="AK833" s="64"/>
      <c r="AL833" s="64"/>
      <c r="AM833" s="64"/>
      <c r="AN833" s="64"/>
    </row>
    <row r="834" spans="1:40" ht="12.75" x14ac:dyDescent="0.2">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c r="AA834" s="64"/>
      <c r="AB834" s="64"/>
      <c r="AC834" s="64"/>
      <c r="AD834" s="64"/>
      <c r="AE834" s="64"/>
      <c r="AF834" s="64"/>
      <c r="AG834" s="64"/>
      <c r="AH834" s="64"/>
      <c r="AI834" s="64"/>
      <c r="AJ834" s="64"/>
      <c r="AK834" s="64"/>
      <c r="AL834" s="64"/>
      <c r="AM834" s="64"/>
      <c r="AN834" s="64"/>
    </row>
    <row r="835" spans="1:40" ht="12.75" x14ac:dyDescent="0.2">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c r="AA835" s="64"/>
      <c r="AB835" s="64"/>
      <c r="AC835" s="64"/>
      <c r="AD835" s="64"/>
      <c r="AE835" s="64"/>
      <c r="AF835" s="64"/>
      <c r="AG835" s="64"/>
      <c r="AH835" s="64"/>
      <c r="AI835" s="64"/>
      <c r="AJ835" s="64"/>
      <c r="AK835" s="64"/>
      <c r="AL835" s="64"/>
      <c r="AM835" s="64"/>
      <c r="AN835" s="64"/>
    </row>
    <row r="836" spans="1:40" ht="12.75" x14ac:dyDescent="0.2">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c r="AA836" s="64"/>
      <c r="AB836" s="64"/>
      <c r="AC836" s="64"/>
      <c r="AD836" s="64"/>
      <c r="AE836" s="64"/>
      <c r="AF836" s="64"/>
      <c r="AG836" s="64"/>
      <c r="AH836" s="64"/>
      <c r="AI836" s="64"/>
      <c r="AJ836" s="64"/>
      <c r="AK836" s="64"/>
      <c r="AL836" s="64"/>
      <c r="AM836" s="64"/>
      <c r="AN836" s="64"/>
    </row>
    <row r="837" spans="1:40" ht="12.75" x14ac:dyDescent="0.2">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c r="AA837" s="64"/>
      <c r="AB837" s="64"/>
      <c r="AC837" s="64"/>
      <c r="AD837" s="64"/>
      <c r="AE837" s="64"/>
      <c r="AF837" s="64"/>
      <c r="AG837" s="64"/>
      <c r="AH837" s="64"/>
      <c r="AI837" s="64"/>
      <c r="AJ837" s="64"/>
      <c r="AK837" s="64"/>
      <c r="AL837" s="64"/>
      <c r="AM837" s="64"/>
      <c r="AN837" s="64"/>
    </row>
    <row r="838" spans="1:40" ht="12.75" x14ac:dyDescent="0.2">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c r="AA838" s="64"/>
      <c r="AB838" s="64"/>
      <c r="AC838" s="64"/>
      <c r="AD838" s="64"/>
      <c r="AE838" s="64"/>
      <c r="AF838" s="64"/>
      <c r="AG838" s="64"/>
      <c r="AH838" s="64"/>
      <c r="AI838" s="64"/>
      <c r="AJ838" s="64"/>
      <c r="AK838" s="64"/>
      <c r="AL838" s="64"/>
      <c r="AM838" s="64"/>
      <c r="AN838" s="64"/>
    </row>
    <row r="839" spans="1:40" ht="12.75" x14ac:dyDescent="0.2">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c r="AA839" s="64"/>
      <c r="AB839" s="64"/>
      <c r="AC839" s="64"/>
      <c r="AD839" s="64"/>
      <c r="AE839" s="64"/>
      <c r="AF839" s="64"/>
      <c r="AG839" s="64"/>
      <c r="AH839" s="64"/>
      <c r="AI839" s="64"/>
      <c r="AJ839" s="64"/>
      <c r="AK839" s="64"/>
      <c r="AL839" s="64"/>
      <c r="AM839" s="64"/>
      <c r="AN839" s="64"/>
    </row>
    <row r="840" spans="1:40" ht="12.75" x14ac:dyDescent="0.2">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c r="AA840" s="64"/>
      <c r="AB840" s="64"/>
      <c r="AC840" s="64"/>
      <c r="AD840" s="64"/>
      <c r="AE840" s="64"/>
      <c r="AF840" s="64"/>
      <c r="AG840" s="64"/>
      <c r="AH840" s="64"/>
      <c r="AI840" s="64"/>
      <c r="AJ840" s="64"/>
      <c r="AK840" s="64"/>
      <c r="AL840" s="64"/>
      <c r="AM840" s="64"/>
      <c r="AN840" s="64"/>
    </row>
    <row r="841" spans="1:40" ht="12.75" x14ac:dyDescent="0.2">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c r="AA841" s="64"/>
      <c r="AB841" s="64"/>
      <c r="AC841" s="64"/>
      <c r="AD841" s="64"/>
      <c r="AE841" s="64"/>
      <c r="AF841" s="64"/>
      <c r="AG841" s="64"/>
      <c r="AH841" s="64"/>
      <c r="AI841" s="64"/>
      <c r="AJ841" s="64"/>
      <c r="AK841" s="64"/>
      <c r="AL841" s="64"/>
      <c r="AM841" s="64"/>
      <c r="AN841" s="64"/>
    </row>
    <row r="842" spans="1:40" ht="12.75" x14ac:dyDescent="0.2">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c r="AA842" s="64"/>
      <c r="AB842" s="64"/>
      <c r="AC842" s="64"/>
      <c r="AD842" s="64"/>
      <c r="AE842" s="64"/>
      <c r="AF842" s="64"/>
      <c r="AG842" s="64"/>
      <c r="AH842" s="64"/>
      <c r="AI842" s="64"/>
      <c r="AJ842" s="64"/>
      <c r="AK842" s="64"/>
      <c r="AL842" s="64"/>
      <c r="AM842" s="64"/>
      <c r="AN842" s="64"/>
    </row>
    <row r="843" spans="1:40" ht="12.75" x14ac:dyDescent="0.2">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c r="AA843" s="64"/>
      <c r="AB843" s="64"/>
      <c r="AC843" s="64"/>
      <c r="AD843" s="64"/>
      <c r="AE843" s="64"/>
      <c r="AF843" s="64"/>
      <c r="AG843" s="64"/>
      <c r="AH843" s="64"/>
      <c r="AI843" s="64"/>
      <c r="AJ843" s="64"/>
      <c r="AK843" s="64"/>
      <c r="AL843" s="64"/>
      <c r="AM843" s="64"/>
      <c r="AN843" s="64"/>
    </row>
    <row r="844" spans="1:40" ht="12.75" x14ac:dyDescent="0.2">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c r="AA844" s="64"/>
      <c r="AB844" s="64"/>
      <c r="AC844" s="64"/>
      <c r="AD844" s="64"/>
      <c r="AE844" s="64"/>
      <c r="AF844" s="64"/>
      <c r="AG844" s="64"/>
      <c r="AH844" s="64"/>
      <c r="AI844" s="64"/>
      <c r="AJ844" s="64"/>
      <c r="AK844" s="64"/>
      <c r="AL844" s="64"/>
      <c r="AM844" s="64"/>
      <c r="AN844" s="64"/>
    </row>
    <row r="845" spans="1:40" ht="12.75" x14ac:dyDescent="0.2">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c r="AA845" s="64"/>
      <c r="AB845" s="64"/>
      <c r="AC845" s="64"/>
      <c r="AD845" s="64"/>
      <c r="AE845" s="64"/>
      <c r="AF845" s="64"/>
      <c r="AG845" s="64"/>
      <c r="AH845" s="64"/>
      <c r="AI845" s="64"/>
      <c r="AJ845" s="64"/>
      <c r="AK845" s="64"/>
      <c r="AL845" s="64"/>
      <c r="AM845" s="64"/>
      <c r="AN845" s="64"/>
    </row>
    <row r="846" spans="1:40" ht="12.75" x14ac:dyDescent="0.2">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c r="AA846" s="64"/>
      <c r="AB846" s="64"/>
      <c r="AC846" s="64"/>
      <c r="AD846" s="64"/>
      <c r="AE846" s="64"/>
      <c r="AF846" s="64"/>
      <c r="AG846" s="64"/>
      <c r="AH846" s="64"/>
      <c r="AI846" s="64"/>
      <c r="AJ846" s="64"/>
      <c r="AK846" s="64"/>
      <c r="AL846" s="64"/>
      <c r="AM846" s="64"/>
      <c r="AN846" s="64"/>
    </row>
    <row r="847" spans="1:40" ht="12.75" x14ac:dyDescent="0.2">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c r="AA847" s="64"/>
      <c r="AB847" s="64"/>
      <c r="AC847" s="64"/>
      <c r="AD847" s="64"/>
      <c r="AE847" s="64"/>
      <c r="AF847" s="64"/>
      <c r="AG847" s="64"/>
      <c r="AH847" s="64"/>
      <c r="AI847" s="64"/>
      <c r="AJ847" s="64"/>
      <c r="AK847" s="64"/>
      <c r="AL847" s="64"/>
      <c r="AM847" s="64"/>
      <c r="AN847" s="64"/>
    </row>
    <row r="848" spans="1:40" ht="12.75" x14ac:dyDescent="0.2">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c r="AA848" s="64"/>
      <c r="AB848" s="64"/>
      <c r="AC848" s="64"/>
      <c r="AD848" s="64"/>
      <c r="AE848" s="64"/>
      <c r="AF848" s="64"/>
      <c r="AG848" s="64"/>
      <c r="AH848" s="64"/>
      <c r="AI848" s="64"/>
      <c r="AJ848" s="64"/>
      <c r="AK848" s="64"/>
      <c r="AL848" s="64"/>
      <c r="AM848" s="64"/>
      <c r="AN848" s="64"/>
    </row>
    <row r="849" spans="1:40" ht="12.75" x14ac:dyDescent="0.2">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c r="AA849" s="64"/>
      <c r="AB849" s="64"/>
      <c r="AC849" s="64"/>
      <c r="AD849" s="64"/>
      <c r="AE849" s="64"/>
      <c r="AF849" s="64"/>
      <c r="AG849" s="64"/>
      <c r="AH849" s="64"/>
      <c r="AI849" s="64"/>
      <c r="AJ849" s="64"/>
      <c r="AK849" s="64"/>
      <c r="AL849" s="64"/>
      <c r="AM849" s="64"/>
      <c r="AN849" s="64"/>
    </row>
    <row r="850" spans="1:40" ht="12.75" x14ac:dyDescent="0.2">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c r="AA850" s="64"/>
      <c r="AB850" s="64"/>
      <c r="AC850" s="64"/>
      <c r="AD850" s="64"/>
      <c r="AE850" s="64"/>
      <c r="AF850" s="64"/>
      <c r="AG850" s="64"/>
      <c r="AH850" s="64"/>
      <c r="AI850" s="64"/>
      <c r="AJ850" s="64"/>
      <c r="AK850" s="64"/>
      <c r="AL850" s="64"/>
      <c r="AM850" s="64"/>
      <c r="AN850" s="64"/>
    </row>
    <row r="851" spans="1:40" ht="12.75" x14ac:dyDescent="0.2">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c r="AA851" s="64"/>
      <c r="AB851" s="64"/>
      <c r="AC851" s="64"/>
      <c r="AD851" s="64"/>
      <c r="AE851" s="64"/>
      <c r="AF851" s="64"/>
      <c r="AG851" s="64"/>
      <c r="AH851" s="64"/>
      <c r="AI851" s="64"/>
      <c r="AJ851" s="64"/>
      <c r="AK851" s="64"/>
      <c r="AL851" s="64"/>
      <c r="AM851" s="64"/>
      <c r="AN851" s="64"/>
    </row>
    <row r="852" spans="1:40" ht="12.75" x14ac:dyDescent="0.2">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c r="AA852" s="64"/>
      <c r="AB852" s="64"/>
      <c r="AC852" s="64"/>
      <c r="AD852" s="64"/>
      <c r="AE852" s="64"/>
      <c r="AF852" s="64"/>
      <c r="AG852" s="64"/>
      <c r="AH852" s="64"/>
      <c r="AI852" s="64"/>
      <c r="AJ852" s="64"/>
      <c r="AK852" s="64"/>
      <c r="AL852" s="64"/>
      <c r="AM852" s="64"/>
      <c r="AN852" s="64"/>
    </row>
    <row r="853" spans="1:40" ht="12.75" x14ac:dyDescent="0.2">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c r="AA853" s="64"/>
      <c r="AB853" s="64"/>
      <c r="AC853" s="64"/>
      <c r="AD853" s="64"/>
      <c r="AE853" s="64"/>
      <c r="AF853" s="64"/>
      <c r="AG853" s="64"/>
      <c r="AH853" s="64"/>
      <c r="AI853" s="64"/>
      <c r="AJ853" s="64"/>
      <c r="AK853" s="64"/>
      <c r="AL853" s="64"/>
      <c r="AM853" s="64"/>
      <c r="AN853" s="64"/>
    </row>
    <row r="854" spans="1:40" ht="12.75" x14ac:dyDescent="0.2">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c r="AA854" s="64"/>
      <c r="AB854" s="64"/>
      <c r="AC854" s="64"/>
      <c r="AD854" s="64"/>
      <c r="AE854" s="64"/>
      <c r="AF854" s="64"/>
      <c r="AG854" s="64"/>
      <c r="AH854" s="64"/>
      <c r="AI854" s="64"/>
      <c r="AJ854" s="64"/>
      <c r="AK854" s="64"/>
      <c r="AL854" s="64"/>
      <c r="AM854" s="64"/>
      <c r="AN854" s="64"/>
    </row>
    <row r="855" spans="1:40" ht="12.75" x14ac:dyDescent="0.2">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c r="AA855" s="64"/>
      <c r="AB855" s="64"/>
      <c r="AC855" s="64"/>
      <c r="AD855" s="64"/>
      <c r="AE855" s="64"/>
      <c r="AF855" s="64"/>
      <c r="AG855" s="64"/>
      <c r="AH855" s="64"/>
      <c r="AI855" s="64"/>
      <c r="AJ855" s="64"/>
      <c r="AK855" s="64"/>
      <c r="AL855" s="64"/>
      <c r="AM855" s="64"/>
      <c r="AN855" s="64"/>
    </row>
    <row r="856" spans="1:40" ht="12.75" x14ac:dyDescent="0.2">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c r="AA856" s="64"/>
      <c r="AB856" s="64"/>
      <c r="AC856" s="64"/>
      <c r="AD856" s="64"/>
      <c r="AE856" s="64"/>
      <c r="AF856" s="64"/>
      <c r="AG856" s="64"/>
      <c r="AH856" s="64"/>
      <c r="AI856" s="64"/>
      <c r="AJ856" s="64"/>
      <c r="AK856" s="64"/>
      <c r="AL856" s="64"/>
      <c r="AM856" s="64"/>
      <c r="AN856" s="64"/>
    </row>
    <row r="857" spans="1:40" ht="12.75" x14ac:dyDescent="0.2">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c r="AA857" s="64"/>
      <c r="AB857" s="64"/>
      <c r="AC857" s="64"/>
      <c r="AD857" s="64"/>
      <c r="AE857" s="64"/>
      <c r="AF857" s="64"/>
      <c r="AG857" s="64"/>
      <c r="AH857" s="64"/>
      <c r="AI857" s="64"/>
      <c r="AJ857" s="64"/>
      <c r="AK857" s="64"/>
      <c r="AL857" s="64"/>
      <c r="AM857" s="64"/>
      <c r="AN857" s="64"/>
    </row>
    <row r="858" spans="1:40" ht="12.75" x14ac:dyDescent="0.2">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c r="AA858" s="64"/>
      <c r="AB858" s="64"/>
      <c r="AC858" s="64"/>
      <c r="AD858" s="64"/>
      <c r="AE858" s="64"/>
      <c r="AF858" s="64"/>
      <c r="AG858" s="64"/>
      <c r="AH858" s="64"/>
      <c r="AI858" s="64"/>
      <c r="AJ858" s="64"/>
      <c r="AK858" s="64"/>
      <c r="AL858" s="64"/>
      <c r="AM858" s="64"/>
      <c r="AN858" s="64"/>
    </row>
    <row r="859" spans="1:40" ht="12.75" x14ac:dyDescent="0.2">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c r="AA859" s="64"/>
      <c r="AB859" s="64"/>
      <c r="AC859" s="64"/>
      <c r="AD859" s="64"/>
      <c r="AE859" s="64"/>
      <c r="AF859" s="64"/>
      <c r="AG859" s="64"/>
      <c r="AH859" s="64"/>
      <c r="AI859" s="64"/>
      <c r="AJ859" s="64"/>
      <c r="AK859" s="64"/>
      <c r="AL859" s="64"/>
      <c r="AM859" s="64"/>
      <c r="AN859" s="64"/>
    </row>
    <row r="860" spans="1:40" ht="12.75" x14ac:dyDescent="0.2">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c r="AA860" s="64"/>
      <c r="AB860" s="64"/>
      <c r="AC860" s="64"/>
      <c r="AD860" s="64"/>
      <c r="AE860" s="64"/>
      <c r="AF860" s="64"/>
      <c r="AG860" s="64"/>
      <c r="AH860" s="64"/>
      <c r="AI860" s="64"/>
      <c r="AJ860" s="64"/>
      <c r="AK860" s="64"/>
      <c r="AL860" s="64"/>
      <c r="AM860" s="64"/>
      <c r="AN860" s="64"/>
    </row>
    <row r="861" spans="1:40" ht="12.75" x14ac:dyDescent="0.2">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c r="AA861" s="64"/>
      <c r="AB861" s="64"/>
      <c r="AC861" s="64"/>
      <c r="AD861" s="64"/>
      <c r="AE861" s="64"/>
      <c r="AF861" s="64"/>
      <c r="AG861" s="64"/>
      <c r="AH861" s="64"/>
      <c r="AI861" s="64"/>
      <c r="AJ861" s="64"/>
      <c r="AK861" s="64"/>
      <c r="AL861" s="64"/>
      <c r="AM861" s="64"/>
      <c r="AN861" s="64"/>
    </row>
    <row r="862" spans="1:40" ht="12.75" x14ac:dyDescent="0.2">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c r="AA862" s="64"/>
      <c r="AB862" s="64"/>
      <c r="AC862" s="64"/>
      <c r="AD862" s="64"/>
      <c r="AE862" s="64"/>
      <c r="AF862" s="64"/>
      <c r="AG862" s="64"/>
      <c r="AH862" s="64"/>
      <c r="AI862" s="64"/>
      <c r="AJ862" s="64"/>
      <c r="AK862" s="64"/>
      <c r="AL862" s="64"/>
      <c r="AM862" s="64"/>
      <c r="AN862" s="64"/>
    </row>
    <row r="863" spans="1:40" ht="12.75" x14ac:dyDescent="0.2">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c r="AA863" s="64"/>
      <c r="AB863" s="64"/>
      <c r="AC863" s="64"/>
      <c r="AD863" s="64"/>
      <c r="AE863" s="64"/>
      <c r="AF863" s="64"/>
      <c r="AG863" s="64"/>
      <c r="AH863" s="64"/>
      <c r="AI863" s="64"/>
      <c r="AJ863" s="64"/>
      <c r="AK863" s="64"/>
      <c r="AL863" s="64"/>
      <c r="AM863" s="64"/>
      <c r="AN863" s="64"/>
    </row>
    <row r="864" spans="1:40" ht="12.75" x14ac:dyDescent="0.2">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c r="AA864" s="64"/>
      <c r="AB864" s="64"/>
      <c r="AC864" s="64"/>
      <c r="AD864" s="64"/>
      <c r="AE864" s="64"/>
      <c r="AF864" s="64"/>
      <c r="AG864" s="64"/>
      <c r="AH864" s="64"/>
      <c r="AI864" s="64"/>
      <c r="AJ864" s="64"/>
      <c r="AK864" s="64"/>
      <c r="AL864" s="64"/>
      <c r="AM864" s="64"/>
      <c r="AN864" s="64"/>
    </row>
    <row r="865" spans="1:40" ht="12.75" x14ac:dyDescent="0.2">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c r="AA865" s="64"/>
      <c r="AB865" s="64"/>
      <c r="AC865" s="64"/>
      <c r="AD865" s="64"/>
      <c r="AE865" s="64"/>
      <c r="AF865" s="64"/>
      <c r="AG865" s="64"/>
      <c r="AH865" s="64"/>
      <c r="AI865" s="64"/>
      <c r="AJ865" s="64"/>
      <c r="AK865" s="64"/>
      <c r="AL865" s="64"/>
      <c r="AM865" s="64"/>
      <c r="AN865" s="64"/>
    </row>
    <row r="866" spans="1:40" ht="12.75" x14ac:dyDescent="0.2">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c r="AA866" s="64"/>
      <c r="AB866" s="64"/>
      <c r="AC866" s="64"/>
      <c r="AD866" s="64"/>
      <c r="AE866" s="64"/>
      <c r="AF866" s="64"/>
      <c r="AG866" s="64"/>
      <c r="AH866" s="64"/>
      <c r="AI866" s="64"/>
      <c r="AJ866" s="64"/>
      <c r="AK866" s="64"/>
      <c r="AL866" s="64"/>
      <c r="AM866" s="64"/>
      <c r="AN866" s="64"/>
    </row>
    <row r="867" spans="1:40" ht="12.75" x14ac:dyDescent="0.2">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c r="AA867" s="64"/>
      <c r="AB867" s="64"/>
      <c r="AC867" s="64"/>
      <c r="AD867" s="64"/>
      <c r="AE867" s="64"/>
      <c r="AF867" s="64"/>
      <c r="AG867" s="64"/>
      <c r="AH867" s="64"/>
      <c r="AI867" s="64"/>
      <c r="AJ867" s="64"/>
      <c r="AK867" s="64"/>
      <c r="AL867" s="64"/>
      <c r="AM867" s="64"/>
      <c r="AN867" s="64"/>
    </row>
    <row r="868" spans="1:40" ht="12.75" x14ac:dyDescent="0.2">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c r="AA868" s="64"/>
      <c r="AB868" s="64"/>
      <c r="AC868" s="64"/>
      <c r="AD868" s="64"/>
      <c r="AE868" s="64"/>
      <c r="AF868" s="64"/>
      <c r="AG868" s="64"/>
      <c r="AH868" s="64"/>
      <c r="AI868" s="64"/>
      <c r="AJ868" s="64"/>
      <c r="AK868" s="64"/>
      <c r="AL868" s="64"/>
      <c r="AM868" s="64"/>
      <c r="AN868" s="64"/>
    </row>
    <row r="869" spans="1:40" ht="12.75" x14ac:dyDescent="0.2">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c r="AA869" s="64"/>
      <c r="AB869" s="64"/>
      <c r="AC869" s="64"/>
      <c r="AD869" s="64"/>
      <c r="AE869" s="64"/>
      <c r="AF869" s="64"/>
      <c r="AG869" s="64"/>
      <c r="AH869" s="64"/>
      <c r="AI869" s="64"/>
      <c r="AJ869" s="64"/>
      <c r="AK869" s="64"/>
      <c r="AL869" s="64"/>
      <c r="AM869" s="64"/>
      <c r="AN869" s="64"/>
    </row>
    <row r="870" spans="1:40" ht="12.75" x14ac:dyDescent="0.2">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c r="AA870" s="64"/>
      <c r="AB870" s="64"/>
      <c r="AC870" s="64"/>
      <c r="AD870" s="64"/>
      <c r="AE870" s="64"/>
      <c r="AF870" s="64"/>
      <c r="AG870" s="64"/>
      <c r="AH870" s="64"/>
      <c r="AI870" s="64"/>
      <c r="AJ870" s="64"/>
      <c r="AK870" s="64"/>
      <c r="AL870" s="64"/>
      <c r="AM870" s="64"/>
      <c r="AN870" s="64"/>
    </row>
    <row r="871" spans="1:40" ht="12.75" x14ac:dyDescent="0.2">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c r="AA871" s="64"/>
      <c r="AB871" s="64"/>
      <c r="AC871" s="64"/>
      <c r="AD871" s="64"/>
      <c r="AE871" s="64"/>
      <c r="AF871" s="64"/>
      <c r="AG871" s="64"/>
      <c r="AH871" s="64"/>
      <c r="AI871" s="64"/>
      <c r="AJ871" s="64"/>
      <c r="AK871" s="64"/>
      <c r="AL871" s="64"/>
      <c r="AM871" s="64"/>
      <c r="AN871" s="64"/>
    </row>
    <row r="872" spans="1:40" ht="12.75" x14ac:dyDescent="0.2">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c r="AA872" s="64"/>
      <c r="AB872" s="64"/>
      <c r="AC872" s="64"/>
      <c r="AD872" s="64"/>
      <c r="AE872" s="64"/>
      <c r="AF872" s="64"/>
      <c r="AG872" s="64"/>
      <c r="AH872" s="64"/>
      <c r="AI872" s="64"/>
      <c r="AJ872" s="64"/>
      <c r="AK872" s="64"/>
      <c r="AL872" s="64"/>
      <c r="AM872" s="64"/>
      <c r="AN872" s="64"/>
    </row>
    <row r="873" spans="1:40" ht="12.75" x14ac:dyDescent="0.2">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c r="AA873" s="64"/>
      <c r="AB873" s="64"/>
      <c r="AC873" s="64"/>
      <c r="AD873" s="64"/>
      <c r="AE873" s="64"/>
      <c r="AF873" s="64"/>
      <c r="AG873" s="64"/>
      <c r="AH873" s="64"/>
      <c r="AI873" s="64"/>
      <c r="AJ873" s="64"/>
      <c r="AK873" s="64"/>
      <c r="AL873" s="64"/>
      <c r="AM873" s="64"/>
      <c r="AN873" s="64"/>
    </row>
    <row r="874" spans="1:40" ht="12.75" x14ac:dyDescent="0.2">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c r="AA874" s="64"/>
      <c r="AB874" s="64"/>
      <c r="AC874" s="64"/>
      <c r="AD874" s="64"/>
      <c r="AE874" s="64"/>
      <c r="AF874" s="64"/>
      <c r="AG874" s="64"/>
      <c r="AH874" s="64"/>
      <c r="AI874" s="64"/>
      <c r="AJ874" s="64"/>
      <c r="AK874" s="64"/>
      <c r="AL874" s="64"/>
      <c r="AM874" s="64"/>
      <c r="AN874" s="64"/>
    </row>
    <row r="875" spans="1:40" ht="12.75" x14ac:dyDescent="0.2">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c r="AA875" s="64"/>
      <c r="AB875" s="64"/>
      <c r="AC875" s="64"/>
      <c r="AD875" s="64"/>
      <c r="AE875" s="64"/>
      <c r="AF875" s="64"/>
      <c r="AG875" s="64"/>
      <c r="AH875" s="64"/>
      <c r="AI875" s="64"/>
      <c r="AJ875" s="64"/>
      <c r="AK875" s="64"/>
      <c r="AL875" s="64"/>
      <c r="AM875" s="64"/>
      <c r="AN875" s="64"/>
    </row>
    <row r="876" spans="1:40" ht="12.75" x14ac:dyDescent="0.2">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c r="AA876" s="64"/>
      <c r="AB876" s="64"/>
      <c r="AC876" s="64"/>
      <c r="AD876" s="64"/>
      <c r="AE876" s="64"/>
      <c r="AF876" s="64"/>
      <c r="AG876" s="64"/>
      <c r="AH876" s="64"/>
      <c r="AI876" s="64"/>
      <c r="AJ876" s="64"/>
      <c r="AK876" s="64"/>
      <c r="AL876" s="64"/>
      <c r="AM876" s="64"/>
      <c r="AN876" s="64"/>
    </row>
    <row r="877" spans="1:40" ht="12.75" x14ac:dyDescent="0.2">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c r="AA877" s="64"/>
      <c r="AB877" s="64"/>
      <c r="AC877" s="64"/>
      <c r="AD877" s="64"/>
      <c r="AE877" s="64"/>
      <c r="AF877" s="64"/>
      <c r="AG877" s="64"/>
      <c r="AH877" s="64"/>
      <c r="AI877" s="64"/>
      <c r="AJ877" s="64"/>
      <c r="AK877" s="64"/>
      <c r="AL877" s="64"/>
      <c r="AM877" s="64"/>
      <c r="AN877" s="64"/>
    </row>
    <row r="878" spans="1:40" ht="12.75" x14ac:dyDescent="0.2">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c r="AA878" s="64"/>
      <c r="AB878" s="64"/>
      <c r="AC878" s="64"/>
      <c r="AD878" s="64"/>
      <c r="AE878" s="64"/>
      <c r="AF878" s="64"/>
      <c r="AG878" s="64"/>
      <c r="AH878" s="64"/>
      <c r="AI878" s="64"/>
      <c r="AJ878" s="64"/>
      <c r="AK878" s="64"/>
      <c r="AL878" s="64"/>
      <c r="AM878" s="64"/>
      <c r="AN878" s="64"/>
    </row>
    <row r="879" spans="1:40" ht="12.75" x14ac:dyDescent="0.2">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c r="AA879" s="64"/>
      <c r="AB879" s="64"/>
      <c r="AC879" s="64"/>
      <c r="AD879" s="64"/>
      <c r="AE879" s="64"/>
      <c r="AF879" s="64"/>
      <c r="AG879" s="64"/>
      <c r="AH879" s="64"/>
      <c r="AI879" s="64"/>
      <c r="AJ879" s="64"/>
      <c r="AK879" s="64"/>
      <c r="AL879" s="64"/>
      <c r="AM879" s="64"/>
      <c r="AN879" s="64"/>
    </row>
    <row r="880" spans="1:40" ht="12.75" x14ac:dyDescent="0.2">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c r="AA880" s="64"/>
      <c r="AB880" s="64"/>
      <c r="AC880" s="64"/>
      <c r="AD880" s="64"/>
      <c r="AE880" s="64"/>
      <c r="AF880" s="64"/>
      <c r="AG880" s="64"/>
      <c r="AH880" s="64"/>
      <c r="AI880" s="64"/>
      <c r="AJ880" s="64"/>
      <c r="AK880" s="64"/>
      <c r="AL880" s="64"/>
      <c r="AM880" s="64"/>
      <c r="AN880" s="64"/>
    </row>
    <row r="881" spans="1:40" ht="12.75" x14ac:dyDescent="0.2">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c r="AB881" s="64"/>
      <c r="AC881" s="64"/>
      <c r="AD881" s="64"/>
      <c r="AE881" s="64"/>
      <c r="AF881" s="64"/>
      <c r="AG881" s="64"/>
      <c r="AH881" s="64"/>
      <c r="AI881" s="64"/>
      <c r="AJ881" s="64"/>
      <c r="AK881" s="64"/>
      <c r="AL881" s="64"/>
      <c r="AM881" s="64"/>
      <c r="AN881" s="64"/>
    </row>
    <row r="882" spans="1:40" ht="12.75" x14ac:dyDescent="0.2">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c r="AA882" s="64"/>
      <c r="AB882" s="64"/>
      <c r="AC882" s="64"/>
      <c r="AD882" s="64"/>
      <c r="AE882" s="64"/>
      <c r="AF882" s="64"/>
      <c r="AG882" s="64"/>
      <c r="AH882" s="64"/>
      <c r="AI882" s="64"/>
      <c r="AJ882" s="64"/>
      <c r="AK882" s="64"/>
      <c r="AL882" s="64"/>
      <c r="AM882" s="64"/>
      <c r="AN882" s="64"/>
    </row>
    <row r="883" spans="1:40" ht="12.75" x14ac:dyDescent="0.2">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c r="AA883" s="64"/>
      <c r="AB883" s="64"/>
      <c r="AC883" s="64"/>
      <c r="AD883" s="64"/>
      <c r="AE883" s="64"/>
      <c r="AF883" s="64"/>
      <c r="AG883" s="64"/>
      <c r="AH883" s="64"/>
      <c r="AI883" s="64"/>
      <c r="AJ883" s="64"/>
      <c r="AK883" s="64"/>
      <c r="AL883" s="64"/>
      <c r="AM883" s="64"/>
      <c r="AN883" s="64"/>
    </row>
    <row r="884" spans="1:40" ht="12.75" x14ac:dyDescent="0.2">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c r="AA884" s="64"/>
      <c r="AB884" s="64"/>
      <c r="AC884" s="64"/>
      <c r="AD884" s="64"/>
      <c r="AE884" s="64"/>
      <c r="AF884" s="64"/>
      <c r="AG884" s="64"/>
      <c r="AH884" s="64"/>
      <c r="AI884" s="64"/>
      <c r="AJ884" s="64"/>
      <c r="AK884" s="64"/>
      <c r="AL884" s="64"/>
      <c r="AM884" s="64"/>
      <c r="AN884" s="64"/>
    </row>
    <row r="885" spans="1:40" ht="12.75" x14ac:dyDescent="0.2">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c r="AB885" s="64"/>
      <c r="AC885" s="64"/>
      <c r="AD885" s="64"/>
      <c r="AE885" s="64"/>
      <c r="AF885" s="64"/>
      <c r="AG885" s="64"/>
      <c r="AH885" s="64"/>
      <c r="AI885" s="64"/>
      <c r="AJ885" s="64"/>
      <c r="AK885" s="64"/>
      <c r="AL885" s="64"/>
      <c r="AM885" s="64"/>
      <c r="AN885" s="64"/>
    </row>
    <row r="886" spans="1:40" ht="12.75" x14ac:dyDescent="0.2">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c r="AA886" s="64"/>
      <c r="AB886" s="64"/>
      <c r="AC886" s="64"/>
      <c r="AD886" s="64"/>
      <c r="AE886" s="64"/>
      <c r="AF886" s="64"/>
      <c r="AG886" s="64"/>
      <c r="AH886" s="64"/>
      <c r="AI886" s="64"/>
      <c r="AJ886" s="64"/>
      <c r="AK886" s="64"/>
      <c r="AL886" s="64"/>
      <c r="AM886" s="64"/>
      <c r="AN886" s="64"/>
    </row>
    <row r="887" spans="1:40" ht="12.75" x14ac:dyDescent="0.2">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c r="AA887" s="64"/>
      <c r="AB887" s="64"/>
      <c r="AC887" s="64"/>
      <c r="AD887" s="64"/>
      <c r="AE887" s="64"/>
      <c r="AF887" s="64"/>
      <c r="AG887" s="64"/>
      <c r="AH887" s="64"/>
      <c r="AI887" s="64"/>
      <c r="AJ887" s="64"/>
      <c r="AK887" s="64"/>
      <c r="AL887" s="64"/>
      <c r="AM887" s="64"/>
      <c r="AN887" s="64"/>
    </row>
    <row r="888" spans="1:40" ht="12.75" x14ac:dyDescent="0.2">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c r="AA888" s="64"/>
      <c r="AB888" s="64"/>
      <c r="AC888" s="64"/>
      <c r="AD888" s="64"/>
      <c r="AE888" s="64"/>
      <c r="AF888" s="64"/>
      <c r="AG888" s="64"/>
      <c r="AH888" s="64"/>
      <c r="AI888" s="64"/>
      <c r="AJ888" s="64"/>
      <c r="AK888" s="64"/>
      <c r="AL888" s="64"/>
      <c r="AM888" s="64"/>
      <c r="AN888" s="64"/>
    </row>
    <row r="889" spans="1:40" ht="12.75" x14ac:dyDescent="0.2">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c r="AA889" s="64"/>
      <c r="AB889" s="64"/>
      <c r="AC889" s="64"/>
      <c r="AD889" s="64"/>
      <c r="AE889" s="64"/>
      <c r="AF889" s="64"/>
      <c r="AG889" s="64"/>
      <c r="AH889" s="64"/>
      <c r="AI889" s="64"/>
      <c r="AJ889" s="64"/>
      <c r="AK889" s="64"/>
      <c r="AL889" s="64"/>
      <c r="AM889" s="64"/>
      <c r="AN889" s="64"/>
    </row>
    <row r="890" spans="1:40" ht="12.75" x14ac:dyDescent="0.2">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c r="AA890" s="64"/>
      <c r="AB890" s="64"/>
      <c r="AC890" s="64"/>
      <c r="AD890" s="64"/>
      <c r="AE890" s="64"/>
      <c r="AF890" s="64"/>
      <c r="AG890" s="64"/>
      <c r="AH890" s="64"/>
      <c r="AI890" s="64"/>
      <c r="AJ890" s="64"/>
      <c r="AK890" s="64"/>
      <c r="AL890" s="64"/>
      <c r="AM890" s="64"/>
      <c r="AN890" s="64"/>
    </row>
    <row r="891" spans="1:40" ht="12.75" x14ac:dyDescent="0.2">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c r="AA891" s="64"/>
      <c r="AB891" s="64"/>
      <c r="AC891" s="64"/>
      <c r="AD891" s="64"/>
      <c r="AE891" s="64"/>
      <c r="AF891" s="64"/>
      <c r="AG891" s="64"/>
      <c r="AH891" s="64"/>
      <c r="AI891" s="64"/>
      <c r="AJ891" s="64"/>
      <c r="AK891" s="64"/>
      <c r="AL891" s="64"/>
      <c r="AM891" s="64"/>
      <c r="AN891" s="64"/>
    </row>
    <row r="892" spans="1:40" ht="12.75" x14ac:dyDescent="0.2">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c r="AB892" s="64"/>
      <c r="AC892" s="64"/>
      <c r="AD892" s="64"/>
      <c r="AE892" s="64"/>
      <c r="AF892" s="64"/>
      <c r="AG892" s="64"/>
      <c r="AH892" s="64"/>
      <c r="AI892" s="64"/>
      <c r="AJ892" s="64"/>
      <c r="AK892" s="64"/>
      <c r="AL892" s="64"/>
      <c r="AM892" s="64"/>
      <c r="AN892" s="64"/>
    </row>
    <row r="893" spans="1:40" ht="12.75" x14ac:dyDescent="0.2">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c r="AA893" s="64"/>
      <c r="AB893" s="64"/>
      <c r="AC893" s="64"/>
      <c r="AD893" s="64"/>
      <c r="AE893" s="64"/>
      <c r="AF893" s="64"/>
      <c r="AG893" s="64"/>
      <c r="AH893" s="64"/>
      <c r="AI893" s="64"/>
      <c r="AJ893" s="64"/>
      <c r="AK893" s="64"/>
      <c r="AL893" s="64"/>
      <c r="AM893" s="64"/>
      <c r="AN893" s="64"/>
    </row>
    <row r="894" spans="1:40" ht="12.75" x14ac:dyDescent="0.2">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c r="AA894" s="64"/>
      <c r="AB894" s="64"/>
      <c r="AC894" s="64"/>
      <c r="AD894" s="64"/>
      <c r="AE894" s="64"/>
      <c r="AF894" s="64"/>
      <c r="AG894" s="64"/>
      <c r="AH894" s="64"/>
      <c r="AI894" s="64"/>
      <c r="AJ894" s="64"/>
      <c r="AK894" s="64"/>
      <c r="AL894" s="64"/>
      <c r="AM894" s="64"/>
      <c r="AN894" s="64"/>
    </row>
    <row r="895" spans="1:40" ht="12.75" x14ac:dyDescent="0.2">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c r="AA895" s="64"/>
      <c r="AB895" s="64"/>
      <c r="AC895" s="64"/>
      <c r="AD895" s="64"/>
      <c r="AE895" s="64"/>
      <c r="AF895" s="64"/>
      <c r="AG895" s="64"/>
      <c r="AH895" s="64"/>
      <c r="AI895" s="64"/>
      <c r="AJ895" s="64"/>
      <c r="AK895" s="64"/>
      <c r="AL895" s="64"/>
      <c r="AM895" s="64"/>
      <c r="AN895" s="64"/>
    </row>
    <row r="896" spans="1:40" ht="12.75" x14ac:dyDescent="0.2">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c r="AA896" s="64"/>
      <c r="AB896" s="64"/>
      <c r="AC896" s="64"/>
      <c r="AD896" s="64"/>
      <c r="AE896" s="64"/>
      <c r="AF896" s="64"/>
      <c r="AG896" s="64"/>
      <c r="AH896" s="64"/>
      <c r="AI896" s="64"/>
      <c r="AJ896" s="64"/>
      <c r="AK896" s="64"/>
      <c r="AL896" s="64"/>
      <c r="AM896" s="64"/>
      <c r="AN896" s="64"/>
    </row>
    <row r="897" spans="1:40" ht="12.75" x14ac:dyDescent="0.2">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c r="AA897" s="64"/>
      <c r="AB897" s="64"/>
      <c r="AC897" s="64"/>
      <c r="AD897" s="64"/>
      <c r="AE897" s="64"/>
      <c r="AF897" s="64"/>
      <c r="AG897" s="64"/>
      <c r="AH897" s="64"/>
      <c r="AI897" s="64"/>
      <c r="AJ897" s="64"/>
      <c r="AK897" s="64"/>
      <c r="AL897" s="64"/>
      <c r="AM897" s="64"/>
      <c r="AN897" s="64"/>
    </row>
    <row r="898" spans="1:40" ht="12.75" x14ac:dyDescent="0.2">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c r="AA898" s="64"/>
      <c r="AB898" s="64"/>
      <c r="AC898" s="64"/>
      <c r="AD898" s="64"/>
      <c r="AE898" s="64"/>
      <c r="AF898" s="64"/>
      <c r="AG898" s="64"/>
      <c r="AH898" s="64"/>
      <c r="AI898" s="64"/>
      <c r="AJ898" s="64"/>
      <c r="AK898" s="64"/>
      <c r="AL898" s="64"/>
      <c r="AM898" s="64"/>
      <c r="AN898" s="64"/>
    </row>
    <row r="899" spans="1:40" ht="12.75" x14ac:dyDescent="0.2">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c r="AA899" s="64"/>
      <c r="AB899" s="64"/>
      <c r="AC899" s="64"/>
      <c r="AD899" s="64"/>
      <c r="AE899" s="64"/>
      <c r="AF899" s="64"/>
      <c r="AG899" s="64"/>
      <c r="AH899" s="64"/>
      <c r="AI899" s="64"/>
      <c r="AJ899" s="64"/>
      <c r="AK899" s="64"/>
      <c r="AL899" s="64"/>
      <c r="AM899" s="64"/>
      <c r="AN899" s="64"/>
    </row>
    <row r="900" spans="1:40" ht="12.75" x14ac:dyDescent="0.2">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c r="AA900" s="64"/>
      <c r="AB900" s="64"/>
      <c r="AC900" s="64"/>
      <c r="AD900" s="64"/>
      <c r="AE900" s="64"/>
      <c r="AF900" s="64"/>
      <c r="AG900" s="64"/>
      <c r="AH900" s="64"/>
      <c r="AI900" s="64"/>
      <c r="AJ900" s="64"/>
      <c r="AK900" s="64"/>
      <c r="AL900" s="64"/>
      <c r="AM900" s="64"/>
      <c r="AN900" s="64"/>
    </row>
    <row r="901" spans="1:40" ht="12.75" x14ac:dyDescent="0.2">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c r="AA901" s="64"/>
      <c r="AB901" s="64"/>
      <c r="AC901" s="64"/>
      <c r="AD901" s="64"/>
      <c r="AE901" s="64"/>
      <c r="AF901" s="64"/>
      <c r="AG901" s="64"/>
      <c r="AH901" s="64"/>
      <c r="AI901" s="64"/>
      <c r="AJ901" s="64"/>
      <c r="AK901" s="64"/>
      <c r="AL901" s="64"/>
      <c r="AM901" s="64"/>
      <c r="AN901" s="64"/>
    </row>
    <row r="902" spans="1:40" ht="12.75" x14ac:dyDescent="0.2">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c r="AA902" s="64"/>
      <c r="AB902" s="64"/>
      <c r="AC902" s="64"/>
      <c r="AD902" s="64"/>
      <c r="AE902" s="64"/>
      <c r="AF902" s="64"/>
      <c r="AG902" s="64"/>
      <c r="AH902" s="64"/>
      <c r="AI902" s="64"/>
      <c r="AJ902" s="64"/>
      <c r="AK902" s="64"/>
      <c r="AL902" s="64"/>
      <c r="AM902" s="64"/>
      <c r="AN902" s="64"/>
    </row>
    <row r="903" spans="1:40" ht="12.75" x14ac:dyDescent="0.2">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c r="AA903" s="64"/>
      <c r="AB903" s="64"/>
      <c r="AC903" s="64"/>
      <c r="AD903" s="64"/>
      <c r="AE903" s="64"/>
      <c r="AF903" s="64"/>
      <c r="AG903" s="64"/>
      <c r="AH903" s="64"/>
      <c r="AI903" s="64"/>
      <c r="AJ903" s="64"/>
      <c r="AK903" s="64"/>
      <c r="AL903" s="64"/>
      <c r="AM903" s="64"/>
      <c r="AN903" s="64"/>
    </row>
    <row r="904" spans="1:40" ht="12.75" x14ac:dyDescent="0.2">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c r="AA904" s="64"/>
      <c r="AB904" s="64"/>
      <c r="AC904" s="64"/>
      <c r="AD904" s="64"/>
      <c r="AE904" s="64"/>
      <c r="AF904" s="64"/>
      <c r="AG904" s="64"/>
      <c r="AH904" s="64"/>
      <c r="AI904" s="64"/>
      <c r="AJ904" s="64"/>
      <c r="AK904" s="64"/>
      <c r="AL904" s="64"/>
      <c r="AM904" s="64"/>
      <c r="AN904" s="64"/>
    </row>
    <row r="905" spans="1:40" ht="12.75" x14ac:dyDescent="0.2">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c r="AA905" s="64"/>
      <c r="AB905" s="64"/>
      <c r="AC905" s="64"/>
      <c r="AD905" s="64"/>
      <c r="AE905" s="64"/>
      <c r="AF905" s="64"/>
      <c r="AG905" s="64"/>
      <c r="AH905" s="64"/>
      <c r="AI905" s="64"/>
      <c r="AJ905" s="64"/>
      <c r="AK905" s="64"/>
      <c r="AL905" s="64"/>
      <c r="AM905" s="64"/>
      <c r="AN905" s="64"/>
    </row>
    <row r="906" spans="1:40" ht="12.75" x14ac:dyDescent="0.2">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c r="AA906" s="64"/>
      <c r="AB906" s="64"/>
      <c r="AC906" s="64"/>
      <c r="AD906" s="64"/>
      <c r="AE906" s="64"/>
      <c r="AF906" s="64"/>
      <c r="AG906" s="64"/>
      <c r="AH906" s="64"/>
      <c r="AI906" s="64"/>
      <c r="AJ906" s="64"/>
      <c r="AK906" s="64"/>
      <c r="AL906" s="64"/>
      <c r="AM906" s="64"/>
      <c r="AN906" s="64"/>
    </row>
    <row r="907" spans="1:40" ht="12.75" x14ac:dyDescent="0.2">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c r="AA907" s="64"/>
      <c r="AB907" s="64"/>
      <c r="AC907" s="64"/>
      <c r="AD907" s="64"/>
      <c r="AE907" s="64"/>
      <c r="AF907" s="64"/>
      <c r="AG907" s="64"/>
      <c r="AH907" s="64"/>
      <c r="AI907" s="64"/>
      <c r="AJ907" s="64"/>
      <c r="AK907" s="64"/>
      <c r="AL907" s="64"/>
      <c r="AM907" s="64"/>
      <c r="AN907" s="64"/>
    </row>
    <row r="908" spans="1:40" ht="12.75" x14ac:dyDescent="0.2">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c r="AA908" s="64"/>
      <c r="AB908" s="64"/>
      <c r="AC908" s="64"/>
      <c r="AD908" s="64"/>
      <c r="AE908" s="64"/>
      <c r="AF908" s="64"/>
      <c r="AG908" s="64"/>
      <c r="AH908" s="64"/>
      <c r="AI908" s="64"/>
      <c r="AJ908" s="64"/>
      <c r="AK908" s="64"/>
      <c r="AL908" s="64"/>
      <c r="AM908" s="64"/>
      <c r="AN908" s="64"/>
    </row>
    <row r="909" spans="1:40" ht="12.75" x14ac:dyDescent="0.2">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c r="AA909" s="64"/>
      <c r="AB909" s="64"/>
      <c r="AC909" s="64"/>
      <c r="AD909" s="64"/>
      <c r="AE909" s="64"/>
      <c r="AF909" s="64"/>
      <c r="AG909" s="64"/>
      <c r="AH909" s="64"/>
      <c r="AI909" s="64"/>
      <c r="AJ909" s="64"/>
      <c r="AK909" s="64"/>
      <c r="AL909" s="64"/>
      <c r="AM909" s="64"/>
      <c r="AN909" s="64"/>
    </row>
    <row r="910" spans="1:40" ht="12.75" x14ac:dyDescent="0.2">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c r="AA910" s="64"/>
      <c r="AB910" s="64"/>
      <c r="AC910" s="64"/>
      <c r="AD910" s="64"/>
      <c r="AE910" s="64"/>
      <c r="AF910" s="64"/>
      <c r="AG910" s="64"/>
      <c r="AH910" s="64"/>
      <c r="AI910" s="64"/>
      <c r="AJ910" s="64"/>
      <c r="AK910" s="64"/>
      <c r="AL910" s="64"/>
      <c r="AM910" s="64"/>
      <c r="AN910" s="64"/>
    </row>
    <row r="911" spans="1:40" ht="12.75" x14ac:dyDescent="0.2">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c r="AA911" s="64"/>
      <c r="AB911" s="64"/>
      <c r="AC911" s="64"/>
      <c r="AD911" s="64"/>
      <c r="AE911" s="64"/>
      <c r="AF911" s="64"/>
      <c r="AG911" s="64"/>
      <c r="AH911" s="64"/>
      <c r="AI911" s="64"/>
      <c r="AJ911" s="64"/>
      <c r="AK911" s="64"/>
      <c r="AL911" s="64"/>
      <c r="AM911" s="64"/>
      <c r="AN911" s="64"/>
    </row>
    <row r="912" spans="1:40" ht="12.75" x14ac:dyDescent="0.2">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c r="AA912" s="64"/>
      <c r="AB912" s="64"/>
      <c r="AC912" s="64"/>
      <c r="AD912" s="64"/>
      <c r="AE912" s="64"/>
      <c r="AF912" s="64"/>
      <c r="AG912" s="64"/>
      <c r="AH912" s="64"/>
      <c r="AI912" s="64"/>
      <c r="AJ912" s="64"/>
      <c r="AK912" s="64"/>
      <c r="AL912" s="64"/>
      <c r="AM912" s="64"/>
      <c r="AN912" s="64"/>
    </row>
    <row r="913" spans="1:40" ht="12.75" x14ac:dyDescent="0.2">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c r="AA913" s="64"/>
      <c r="AB913" s="64"/>
      <c r="AC913" s="64"/>
      <c r="AD913" s="64"/>
      <c r="AE913" s="64"/>
      <c r="AF913" s="64"/>
      <c r="AG913" s="64"/>
      <c r="AH913" s="64"/>
      <c r="AI913" s="64"/>
      <c r="AJ913" s="64"/>
      <c r="AK913" s="64"/>
      <c r="AL913" s="64"/>
      <c r="AM913" s="64"/>
      <c r="AN913" s="64"/>
    </row>
    <row r="914" spans="1:40" ht="12.75" x14ac:dyDescent="0.2">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c r="AA914" s="64"/>
      <c r="AB914" s="64"/>
      <c r="AC914" s="64"/>
      <c r="AD914" s="64"/>
      <c r="AE914" s="64"/>
      <c r="AF914" s="64"/>
      <c r="AG914" s="64"/>
      <c r="AH914" s="64"/>
      <c r="AI914" s="64"/>
      <c r="AJ914" s="64"/>
      <c r="AK914" s="64"/>
      <c r="AL914" s="64"/>
      <c r="AM914" s="64"/>
      <c r="AN914" s="64"/>
    </row>
    <row r="915" spans="1:40" ht="12.75" x14ac:dyDescent="0.2">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c r="AA915" s="64"/>
      <c r="AB915" s="64"/>
      <c r="AC915" s="64"/>
      <c r="AD915" s="64"/>
      <c r="AE915" s="64"/>
      <c r="AF915" s="64"/>
      <c r="AG915" s="64"/>
      <c r="AH915" s="64"/>
      <c r="AI915" s="64"/>
      <c r="AJ915" s="64"/>
      <c r="AK915" s="64"/>
      <c r="AL915" s="64"/>
      <c r="AM915" s="64"/>
      <c r="AN915" s="64"/>
    </row>
    <row r="916" spans="1:40" ht="12.75" x14ac:dyDescent="0.2">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c r="AA916" s="64"/>
      <c r="AB916" s="64"/>
      <c r="AC916" s="64"/>
      <c r="AD916" s="64"/>
      <c r="AE916" s="64"/>
      <c r="AF916" s="64"/>
      <c r="AG916" s="64"/>
      <c r="AH916" s="64"/>
      <c r="AI916" s="64"/>
      <c r="AJ916" s="64"/>
      <c r="AK916" s="64"/>
      <c r="AL916" s="64"/>
      <c r="AM916" s="64"/>
      <c r="AN916" s="64"/>
    </row>
    <row r="917" spans="1:40" ht="12.75" x14ac:dyDescent="0.2">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c r="AA917" s="64"/>
      <c r="AB917" s="64"/>
      <c r="AC917" s="64"/>
      <c r="AD917" s="64"/>
      <c r="AE917" s="64"/>
      <c r="AF917" s="64"/>
      <c r="AG917" s="64"/>
      <c r="AH917" s="64"/>
      <c r="AI917" s="64"/>
      <c r="AJ917" s="64"/>
      <c r="AK917" s="64"/>
      <c r="AL917" s="64"/>
      <c r="AM917" s="64"/>
      <c r="AN917" s="64"/>
    </row>
    <row r="918" spans="1:40" ht="12.75" x14ac:dyDescent="0.2">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c r="AA918" s="64"/>
      <c r="AB918" s="64"/>
      <c r="AC918" s="64"/>
      <c r="AD918" s="64"/>
      <c r="AE918" s="64"/>
      <c r="AF918" s="64"/>
      <c r="AG918" s="64"/>
      <c r="AH918" s="64"/>
      <c r="AI918" s="64"/>
      <c r="AJ918" s="64"/>
      <c r="AK918" s="64"/>
      <c r="AL918" s="64"/>
      <c r="AM918" s="64"/>
      <c r="AN918" s="64"/>
    </row>
    <row r="919" spans="1:40" ht="12.75" x14ac:dyDescent="0.2">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c r="AA919" s="64"/>
      <c r="AB919" s="64"/>
      <c r="AC919" s="64"/>
      <c r="AD919" s="64"/>
      <c r="AE919" s="64"/>
      <c r="AF919" s="64"/>
      <c r="AG919" s="64"/>
      <c r="AH919" s="64"/>
      <c r="AI919" s="64"/>
      <c r="AJ919" s="64"/>
      <c r="AK919" s="64"/>
      <c r="AL919" s="64"/>
      <c r="AM919" s="64"/>
      <c r="AN919" s="64"/>
    </row>
    <row r="920" spans="1:40" ht="12.75" x14ac:dyDescent="0.2">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c r="AA920" s="64"/>
      <c r="AB920" s="64"/>
      <c r="AC920" s="64"/>
      <c r="AD920" s="64"/>
      <c r="AE920" s="64"/>
      <c r="AF920" s="64"/>
      <c r="AG920" s="64"/>
      <c r="AH920" s="64"/>
      <c r="AI920" s="64"/>
      <c r="AJ920" s="64"/>
      <c r="AK920" s="64"/>
      <c r="AL920" s="64"/>
      <c r="AM920" s="64"/>
      <c r="AN920" s="64"/>
    </row>
    <row r="921" spans="1:40" ht="12.75" x14ac:dyDescent="0.2">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c r="AA921" s="64"/>
      <c r="AB921" s="64"/>
      <c r="AC921" s="64"/>
      <c r="AD921" s="64"/>
      <c r="AE921" s="64"/>
      <c r="AF921" s="64"/>
      <c r="AG921" s="64"/>
      <c r="AH921" s="64"/>
      <c r="AI921" s="64"/>
      <c r="AJ921" s="64"/>
      <c r="AK921" s="64"/>
      <c r="AL921" s="64"/>
      <c r="AM921" s="64"/>
      <c r="AN921" s="64"/>
    </row>
    <row r="922" spans="1:40" ht="12.75" x14ac:dyDescent="0.2">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c r="AA922" s="64"/>
      <c r="AB922" s="64"/>
      <c r="AC922" s="64"/>
      <c r="AD922" s="64"/>
      <c r="AE922" s="64"/>
      <c r="AF922" s="64"/>
      <c r="AG922" s="64"/>
      <c r="AH922" s="64"/>
      <c r="AI922" s="64"/>
      <c r="AJ922" s="64"/>
      <c r="AK922" s="64"/>
      <c r="AL922" s="64"/>
      <c r="AM922" s="64"/>
      <c r="AN922" s="64"/>
    </row>
    <row r="923" spans="1:40" ht="12.75" x14ac:dyDescent="0.2">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c r="AA923" s="64"/>
      <c r="AB923" s="64"/>
      <c r="AC923" s="64"/>
      <c r="AD923" s="64"/>
      <c r="AE923" s="64"/>
      <c r="AF923" s="64"/>
      <c r="AG923" s="64"/>
      <c r="AH923" s="64"/>
      <c r="AI923" s="64"/>
      <c r="AJ923" s="64"/>
      <c r="AK923" s="64"/>
      <c r="AL923" s="64"/>
      <c r="AM923" s="64"/>
      <c r="AN923" s="64"/>
    </row>
    <row r="924" spans="1:40" ht="12.75" x14ac:dyDescent="0.2">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c r="AA924" s="64"/>
      <c r="AB924" s="64"/>
      <c r="AC924" s="64"/>
      <c r="AD924" s="64"/>
      <c r="AE924" s="64"/>
      <c r="AF924" s="64"/>
      <c r="AG924" s="64"/>
      <c r="AH924" s="64"/>
      <c r="AI924" s="64"/>
      <c r="AJ924" s="64"/>
      <c r="AK924" s="64"/>
      <c r="AL924" s="64"/>
      <c r="AM924" s="64"/>
      <c r="AN924" s="64"/>
    </row>
    <row r="925" spans="1:40" ht="12.75" x14ac:dyDescent="0.2">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c r="AA925" s="64"/>
      <c r="AB925" s="64"/>
      <c r="AC925" s="64"/>
      <c r="AD925" s="64"/>
      <c r="AE925" s="64"/>
      <c r="AF925" s="64"/>
      <c r="AG925" s="64"/>
      <c r="AH925" s="64"/>
      <c r="AI925" s="64"/>
      <c r="AJ925" s="64"/>
      <c r="AK925" s="64"/>
      <c r="AL925" s="64"/>
      <c r="AM925" s="64"/>
      <c r="AN925" s="64"/>
    </row>
    <row r="926" spans="1:40" ht="12.75" x14ac:dyDescent="0.2">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c r="AA926" s="64"/>
      <c r="AB926" s="64"/>
      <c r="AC926" s="64"/>
      <c r="AD926" s="64"/>
      <c r="AE926" s="64"/>
      <c r="AF926" s="64"/>
      <c r="AG926" s="64"/>
      <c r="AH926" s="64"/>
      <c r="AI926" s="64"/>
      <c r="AJ926" s="64"/>
      <c r="AK926" s="64"/>
      <c r="AL926" s="64"/>
      <c r="AM926" s="64"/>
      <c r="AN926" s="64"/>
    </row>
    <row r="927" spans="1:40" ht="12.75" x14ac:dyDescent="0.2">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c r="AA927" s="64"/>
      <c r="AB927" s="64"/>
      <c r="AC927" s="64"/>
      <c r="AD927" s="64"/>
      <c r="AE927" s="64"/>
      <c r="AF927" s="64"/>
      <c r="AG927" s="64"/>
      <c r="AH927" s="64"/>
      <c r="AI927" s="64"/>
      <c r="AJ927" s="64"/>
      <c r="AK927" s="64"/>
      <c r="AL927" s="64"/>
      <c r="AM927" s="64"/>
      <c r="AN927" s="64"/>
    </row>
    <row r="928" spans="1:40" ht="12.75" x14ac:dyDescent="0.2">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c r="AA928" s="64"/>
      <c r="AB928" s="64"/>
      <c r="AC928" s="64"/>
      <c r="AD928" s="64"/>
      <c r="AE928" s="64"/>
      <c r="AF928" s="64"/>
      <c r="AG928" s="64"/>
      <c r="AH928" s="64"/>
      <c r="AI928" s="64"/>
      <c r="AJ928" s="64"/>
      <c r="AK928" s="64"/>
      <c r="AL928" s="64"/>
      <c r="AM928" s="64"/>
      <c r="AN928" s="64"/>
    </row>
    <row r="929" spans="1:40" ht="12.75" x14ac:dyDescent="0.2">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c r="AA929" s="64"/>
      <c r="AB929" s="64"/>
      <c r="AC929" s="64"/>
      <c r="AD929" s="64"/>
      <c r="AE929" s="64"/>
      <c r="AF929" s="64"/>
      <c r="AG929" s="64"/>
      <c r="AH929" s="64"/>
      <c r="AI929" s="64"/>
      <c r="AJ929" s="64"/>
      <c r="AK929" s="64"/>
      <c r="AL929" s="64"/>
      <c r="AM929" s="64"/>
      <c r="AN929" s="64"/>
    </row>
    <row r="930" spans="1:40" ht="12.75" x14ac:dyDescent="0.2">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c r="AA930" s="64"/>
      <c r="AB930" s="64"/>
      <c r="AC930" s="64"/>
      <c r="AD930" s="64"/>
      <c r="AE930" s="64"/>
      <c r="AF930" s="64"/>
      <c r="AG930" s="64"/>
      <c r="AH930" s="64"/>
      <c r="AI930" s="64"/>
      <c r="AJ930" s="64"/>
      <c r="AK930" s="64"/>
      <c r="AL930" s="64"/>
      <c r="AM930" s="64"/>
      <c r="AN930" s="64"/>
    </row>
    <row r="931" spans="1:40" ht="12.75" x14ac:dyDescent="0.2">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c r="AA931" s="64"/>
      <c r="AB931" s="64"/>
      <c r="AC931" s="64"/>
      <c r="AD931" s="64"/>
      <c r="AE931" s="64"/>
      <c r="AF931" s="64"/>
      <c r="AG931" s="64"/>
      <c r="AH931" s="64"/>
      <c r="AI931" s="64"/>
      <c r="AJ931" s="64"/>
      <c r="AK931" s="64"/>
      <c r="AL931" s="64"/>
      <c r="AM931" s="64"/>
      <c r="AN931" s="64"/>
    </row>
    <row r="932" spans="1:40" ht="12.75" x14ac:dyDescent="0.2">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c r="AA932" s="64"/>
      <c r="AB932" s="64"/>
      <c r="AC932" s="64"/>
      <c r="AD932" s="64"/>
      <c r="AE932" s="64"/>
      <c r="AF932" s="64"/>
      <c r="AG932" s="64"/>
      <c r="AH932" s="64"/>
      <c r="AI932" s="64"/>
      <c r="AJ932" s="64"/>
      <c r="AK932" s="64"/>
      <c r="AL932" s="64"/>
      <c r="AM932" s="64"/>
      <c r="AN932" s="64"/>
    </row>
    <row r="933" spans="1:40" ht="12.75" x14ac:dyDescent="0.2">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c r="AA933" s="64"/>
      <c r="AB933" s="64"/>
      <c r="AC933" s="64"/>
      <c r="AD933" s="64"/>
      <c r="AE933" s="64"/>
      <c r="AF933" s="64"/>
      <c r="AG933" s="64"/>
      <c r="AH933" s="64"/>
      <c r="AI933" s="64"/>
      <c r="AJ933" s="64"/>
      <c r="AK933" s="64"/>
      <c r="AL933" s="64"/>
      <c r="AM933" s="64"/>
      <c r="AN933" s="64"/>
    </row>
    <row r="934" spans="1:40" ht="12.75" x14ac:dyDescent="0.2">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c r="AA934" s="64"/>
      <c r="AB934" s="64"/>
      <c r="AC934" s="64"/>
      <c r="AD934" s="64"/>
      <c r="AE934" s="64"/>
      <c r="AF934" s="64"/>
      <c r="AG934" s="64"/>
      <c r="AH934" s="64"/>
      <c r="AI934" s="64"/>
      <c r="AJ934" s="64"/>
      <c r="AK934" s="64"/>
      <c r="AL934" s="64"/>
      <c r="AM934" s="64"/>
      <c r="AN934" s="64"/>
    </row>
  </sheetData>
  <customSheetViews>
    <customSheetView guid="{4999FCEB-524C-4570-B758-809A69D598BB}" filter="1" showAutoFilter="1">
      <pageMargins left="0.7" right="0.7" top="0.75" bottom="0.75" header="0.3" footer="0.3"/>
      <autoFilter ref="A6:AU104"/>
      <extLst>
        <ext uri="GoogleSheetsCustomDataVersion1">
          <go:sheetsCustomData xmlns:go="http://customooxmlschemas.google.com/" filterViewId="1089880661"/>
        </ext>
      </extLst>
    </customSheetView>
    <customSheetView guid="{F867F841-93F8-46CE-9780-4F3DC755D588}" filter="1" showAutoFilter="1">
      <pageMargins left="0.7" right="0.7" top="0.75" bottom="0.75" header="0.3" footer="0.3"/>
      <autoFilter ref="A6:AU104">
        <filterColumn colId="37">
          <filters>
            <filter val="1. Hacer controles a las afueras de la Terminal, verificando el coorrecto e integral cumplimiento de los requisitos de los vehículos con despacho por medio del grupo de control externo y/o personal a cargo de la Dirección."/>
            <filter val="Actualizar el Plan Anual de Adquisiciones, según requerimientos de los Lideres del proyecto, para posterior reporte a la alta Dirección"/>
            <filter val="Adelantar reuniones con el Consorcio ADITT ASOTRANS, para verificar la correcta ejecución del programa de seguidad Víal"/>
            <filter val="Dar a conocer al personal de la Terminal el código de integridad y la obligatoriedad de su adherencia a través de la inducción y reinducción."/>
            <filter val="Ejercer una debida supervición del contrato la cual se asegure del cumplimiento de las obligaciones de y del cumplimineto de la cláusula de confidencialidad de la información."/>
            <filter val="Establecer a cada usuario en el active directory contraseña segura con opcion de cambio y politica de cambio cada dos meses"/>
            <filter val="Establecer a cada usuario en el active directory el cierre de sesion por inactividad a tres minutos"/>
            <filter val="Realizar anualmente la proyeccion de necesidades para el año siguiente el cual sirve como rutero para la adquisicion de productos y servicios"/>
            <filter val="Realizar el monitoreo a las alertas e informes emitidos por el antivirus"/>
            <filter val="Realizar jornadas bimestrales de sensibilización con los trabajadores suceptibles a recibir dádivas en el desarrollo de sus funciones,_x000a_Realizar revisiones aleatorias al CCTV con apoyo de la Dirección de Seguridad Operacional."/>
            <filter val="Realizar jornadas bimestrales de sensibilización con los trabajadores suceptibles a recibir dádivas._x000a__x000a_Controles aleatorios en la perifería de las Terminales y/o Ciudad con personal a cargo de la Dirección y/o Grupo de Control Externo."/>
            <filter val="Realizar jornadas sensibilización con los trabajadores suceptibles a recibir dádivas en el desarrollo de sus funciones."/>
            <filter val="Verificar de los beneficios tributarios para las mejoras en la disposición de los recursos"/>
            <filter val="Verificar la elaboración de los CDP con doble firma de aprobación, Cruce de la información con el presupuestos aprobado, Verificación del PAA."/>
            <filter val="Verificar los informes del sistema WebManager para validar"/>
          </filters>
        </filterColumn>
      </autoFilter>
      <extLst>
        <ext uri="GoogleSheetsCustomDataVersion1">
          <go:sheetsCustomData xmlns:go="http://customooxmlschemas.google.com/" filterViewId="1340649565"/>
        </ext>
      </extLst>
    </customSheetView>
    <customSheetView guid="{F349425F-F249-4110-899B-5D09CD851A2A}" filter="1" showAutoFilter="1">
      <pageMargins left="0.7" right="0.7" top="0.75" bottom="0.75" header="0.3" footer="0.3"/>
      <autoFilter ref="A6:AU104">
        <filterColumn colId="37">
          <filters>
            <filter val="1. Hacer controles a las afueras de la Terminal, verificando el coorrecto e integral cumplimiento de los requisitos de los vehículos con despacho por medio del grupo de control externo y/o personal a cargo de la Dirección."/>
            <filter val="Actualizar el Plan Anual de Adquisiciones, según requerimientos de los Lideres del proyecto, para posterior reporte a la alta Dirección"/>
            <filter val="Adelantar reuniones con el Consorcio ADITT ASOTRANS, para verificar la correcta ejecución del programa de seguidad Víal"/>
            <filter val="Dar a conocer al personal de la Terminal el código de integridad y la obligatoriedad de su adherencia a través de la inducción y reinducción."/>
            <filter val="Ejercer una debida supervición del contrato la cual se asegure del cumplimiento de las obligaciones de y del cumplimineto de la cláusula de confidencialidad de la información."/>
            <filter val="Establecer a cada usuario en el active directory contraseña segura con opcion de cambio y politica de cambio cada dos meses"/>
            <filter val="Establecer a cada usuario en el active directory el cierre de sesion por inactividad a tres minutos"/>
            <filter val="Realizar anualmente la proyeccion de necesidades para el año siguiente el cual sirve como rutero para la adquisicion de productos y servicios"/>
            <filter val="Realizar el monitoreo a las alertas e informes emitidos por el antivirus"/>
            <filter val="Realizar jornadas bimestrales de sensibilización con los trabajadores suceptibles a recibir dádivas en el desarrollo de sus funciones,_x000a_Realizar revisiones aleatorias al CCTV con apoyo de la Dirección de Seguridad Operacional."/>
            <filter val="Realizar jornadas bimestrales de sensibilización con los trabajadores suceptibles a recibir dádivas._x000a__x000a_Controles aleatorios en la perifería de las Terminales y/o Ciudad con personal a cargo de la Dirección y/o Grupo de Control Externo."/>
            <filter val="Realizar jornadas sensibilización con los trabajadores suceptibles a recibir dádivas en el desarrollo de sus funciones."/>
            <filter val="Verificar de los beneficios tributarios para las mejoras en la disposición de los recursos"/>
            <filter val="Verificar la elaboración de los CDP con doble firma de aprobación, Cruce de la información con el presupuestos aprobado, Verificación del PAA."/>
            <filter val="Verificar los informes del sistema WebManager para validar"/>
          </filters>
        </filterColumn>
      </autoFilter>
      <extLst>
        <ext uri="GoogleSheetsCustomDataVersion1">
          <go:sheetsCustomData xmlns:go="http://customooxmlschemas.google.com/" filterViewId="1510794246"/>
        </ext>
      </extLst>
    </customSheetView>
    <customSheetView guid="{A126E35B-7461-41B8-9908-1AC1D8371765}" filter="1" showAutoFilter="1">
      <pageMargins left="0.7" right="0.7" top="0.75" bottom="0.75" header="0.3" footer="0.3"/>
      <autoFilter ref="A6:AP104"/>
      <extLst>
        <ext uri="GoogleSheetsCustomDataVersion1">
          <go:sheetsCustomData xmlns:go="http://customooxmlschemas.google.com/" filterViewId="1700677022"/>
        </ext>
      </extLst>
    </customSheetView>
  </customSheetViews>
  <mergeCells count="49">
    <mergeCell ref="W5:AC5"/>
    <mergeCell ref="A1:E3"/>
    <mergeCell ref="F1:AN2"/>
    <mergeCell ref="F3:AJ3"/>
    <mergeCell ref="A4:L4"/>
    <mergeCell ref="M4:S4"/>
    <mergeCell ref="T4:AJ4"/>
    <mergeCell ref="P13:P14"/>
    <mergeCell ref="Q13:Q14"/>
    <mergeCell ref="R13:R14"/>
    <mergeCell ref="S13:S14"/>
    <mergeCell ref="I13:I14"/>
    <mergeCell ref="J13:J14"/>
    <mergeCell ref="K13:K14"/>
    <mergeCell ref="L13:L14"/>
    <mergeCell ref="M13:M14"/>
    <mergeCell ref="N13:N14"/>
    <mergeCell ref="O13:O14"/>
    <mergeCell ref="G22:G23"/>
    <mergeCell ref="H22:H23"/>
    <mergeCell ref="I22:I23"/>
    <mergeCell ref="J22:J23"/>
    <mergeCell ref="A13:A14"/>
    <mergeCell ref="C13:C14"/>
    <mergeCell ref="D13:D14"/>
    <mergeCell ref="E13:E14"/>
    <mergeCell ref="F13:F14"/>
    <mergeCell ref="G13:G14"/>
    <mergeCell ref="H13:H14"/>
    <mergeCell ref="A40:A42"/>
    <mergeCell ref="B40:B42"/>
    <mergeCell ref="C40:C42"/>
    <mergeCell ref="D40:D42"/>
    <mergeCell ref="F40:F42"/>
    <mergeCell ref="J40:J42"/>
    <mergeCell ref="K40:K42"/>
    <mergeCell ref="L40:L42"/>
    <mergeCell ref="M40:M42"/>
    <mergeCell ref="N40:N42"/>
    <mergeCell ref="A43:A44"/>
    <mergeCell ref="B43:B44"/>
    <mergeCell ref="C43:C44"/>
    <mergeCell ref="D43:D44"/>
    <mergeCell ref="F43:F44"/>
    <mergeCell ref="J43:J44"/>
    <mergeCell ref="K43:K44"/>
    <mergeCell ref="L43:L44"/>
    <mergeCell ref="M43:M44"/>
    <mergeCell ref="N43:N44"/>
  </mergeCells>
  <conditionalFormatting sqref="N22:N26 N33:N40 N46:N47 AE8:AE9 Q8:Q9 N8:N12 Q12:Q13 N15:N17 Q15:Q17 AE16:AE17 N43">
    <cfRule type="cellIs" dxfId="495" priority="1" operator="equal">
      <formula>"Muy Alta"</formula>
    </cfRule>
  </conditionalFormatting>
  <conditionalFormatting sqref="N22:N26 N33:N40 N46:N47 AE8:AE9 Q8:Q9 N8:N12 Q12:Q13 N15:N17 Q15:Q17 AE16:AE17 N43">
    <cfRule type="cellIs" dxfId="494" priority="2" operator="equal">
      <formula>"Alta"</formula>
    </cfRule>
  </conditionalFormatting>
  <conditionalFormatting sqref="N22:N26 N33:N40 N46:N47 AE8:AE9 Q8:Q9 N8:N12 Q12:Q13 N15:N17 Q15:Q17 AE16:AE17 N43">
    <cfRule type="cellIs" dxfId="493" priority="3" operator="equal">
      <formula>"Media"</formula>
    </cfRule>
  </conditionalFormatting>
  <conditionalFormatting sqref="N22:N26 N33:N40 N46:N47 AE8:AE9 Q8:Q9 N8:N12 Q12:Q13 N15:N17 Q15:Q17 AE16:AE17 N43">
    <cfRule type="cellIs" dxfId="492" priority="4" operator="equal">
      <formula>"Baja"</formula>
    </cfRule>
  </conditionalFormatting>
  <conditionalFormatting sqref="N22:N26 N33:N40 N46:N47 AE8:AE9 Q8:Q9 N8:N12 Q12:Q13 N15:N17 Q15:Q17 AE16:AE17 N43">
    <cfRule type="cellIs" dxfId="491" priority="5" operator="equal">
      <formula>"Muy Baja"</formula>
    </cfRule>
  </conditionalFormatting>
  <conditionalFormatting sqref="Q22:Q26 Q33:Q43 Q46:Q47 Q8:Q9 Q12:Q13 Q15:Q17">
    <cfRule type="containsText" dxfId="490" priority="6" operator="containsText" text="Catastrófico">
      <formula>NOT(ISERROR(SEARCH(("Catastrófico"),(Q8))))</formula>
    </cfRule>
  </conditionalFormatting>
  <conditionalFormatting sqref="Q22:Q26 Q33:Q43 Q46:Q47 Q8:Q9 Q12:Q13 Q15:Q17">
    <cfRule type="containsText" dxfId="489" priority="7" operator="containsText" text="Mayor">
      <formula>NOT(ISERROR(SEARCH(("Mayor"),(Q8))))</formula>
    </cfRule>
  </conditionalFormatting>
  <conditionalFormatting sqref="Q22:Q26 Q33:Q43 Q46:Q47 Q8:Q9 Q12:Q13 Q15:Q17">
    <cfRule type="containsText" dxfId="488" priority="8" operator="containsText" text="Moderado">
      <formula>NOT(ISERROR(SEARCH(("Moderado"),(Q8))))</formula>
    </cfRule>
  </conditionalFormatting>
  <conditionalFormatting sqref="Q22:Q26 Q33:Q43 Q46:Q47 Q8:Q9 Q12:Q13 Q15:Q17">
    <cfRule type="containsText" dxfId="487" priority="9" operator="containsText" text="Menor">
      <formula>NOT(ISERROR(SEARCH(("Menor"),(Q8))))</formula>
    </cfRule>
  </conditionalFormatting>
  <conditionalFormatting sqref="Q22:Q26 Q33:Q43 Q46:Q47 Q8:Q9 Q12:Q13 Q15:Q17">
    <cfRule type="containsText" dxfId="486" priority="10" operator="containsText" text="Leve">
      <formula>NOT(ISERROR(SEARCH(("Leve"),(Q8))))</formula>
    </cfRule>
  </conditionalFormatting>
  <conditionalFormatting sqref="Q22:Q26 Q33:Q43 Q46:Q47">
    <cfRule type="cellIs" dxfId="485" priority="11" operator="equal">
      <formula>"Muy Alta"</formula>
    </cfRule>
  </conditionalFormatting>
  <conditionalFormatting sqref="Q22:Q26 Q33:Q43 Q46:Q47">
    <cfRule type="cellIs" dxfId="484" priority="12" operator="equal">
      <formula>"Alta"</formula>
    </cfRule>
  </conditionalFormatting>
  <conditionalFormatting sqref="Q22:Q26 Q33:Q43 Q46:Q47">
    <cfRule type="cellIs" dxfId="483" priority="13" operator="equal">
      <formula>"Media"</formula>
    </cfRule>
  </conditionalFormatting>
  <conditionalFormatting sqref="Q22:Q26 Q33:Q43 Q46:Q47">
    <cfRule type="cellIs" dxfId="482" priority="14" operator="equal">
      <formula>"Baja"</formula>
    </cfRule>
  </conditionalFormatting>
  <conditionalFormatting sqref="Q22:Q26 Q33:Q43 Q46:Q47">
    <cfRule type="cellIs" dxfId="481" priority="15" operator="equal">
      <formula>"Muy Baja"</formula>
    </cfRule>
  </conditionalFormatting>
  <conditionalFormatting sqref="AE12">
    <cfRule type="cellIs" dxfId="480" priority="16" operator="equal">
      <formula>"Muy Alta"</formula>
    </cfRule>
  </conditionalFormatting>
  <conditionalFormatting sqref="AE12">
    <cfRule type="cellIs" dxfId="479" priority="17" operator="equal">
      <formula>"Alta"</formula>
    </cfRule>
  </conditionalFormatting>
  <conditionalFormatting sqref="AE12">
    <cfRule type="cellIs" dxfId="478" priority="18" operator="equal">
      <formula>"Media"</formula>
    </cfRule>
  </conditionalFormatting>
  <conditionalFormatting sqref="AE12">
    <cfRule type="cellIs" dxfId="477" priority="19" operator="equal">
      <formula>"Baja"</formula>
    </cfRule>
  </conditionalFormatting>
  <conditionalFormatting sqref="AE12">
    <cfRule type="cellIs" dxfId="476" priority="20" operator="equal">
      <formula>"Muy Baja"</formula>
    </cfRule>
  </conditionalFormatting>
  <conditionalFormatting sqref="AG12 AG22:AG26 AG33:AG43 AG46:AG47 AG8:AG9 AG16:AG17">
    <cfRule type="cellIs" dxfId="475" priority="21" operator="equal">
      <formula>"Catastrófico"</formula>
    </cfRule>
  </conditionalFormatting>
  <conditionalFormatting sqref="AG12 AG22:AG26 AG33:AG43 AG46:AG47 AG8:AG9 AG16:AG17">
    <cfRule type="cellIs" dxfId="474" priority="22" operator="equal">
      <formula>"Mayor"</formula>
    </cfRule>
  </conditionalFormatting>
  <conditionalFormatting sqref="AG12 AG22:AG26 AG33:AG43 AG46:AG47 AG8:AG9 AG16:AG17">
    <cfRule type="cellIs" dxfId="473" priority="23" operator="equal">
      <formula>"Moderado"</formula>
    </cfRule>
  </conditionalFormatting>
  <conditionalFormatting sqref="AG12 AG22:AG26 AG33:AG43 AG46:AG47 AG8:AG9 AG16:AG17">
    <cfRule type="cellIs" dxfId="472" priority="24" operator="equal">
      <formula>"Menor"</formula>
    </cfRule>
  </conditionalFormatting>
  <conditionalFormatting sqref="AG12 AG22:AG26 AG33:AG43 AG46:AG47 AG8:AG9 AG16:AG17">
    <cfRule type="cellIs" dxfId="471" priority="25" operator="equal">
      <formula>"Leve"</formula>
    </cfRule>
  </conditionalFormatting>
  <conditionalFormatting sqref="AI12 S22:S26 AI22:AI26 S33:S43 AI33:AI43 S46:S47 AI46:AI47 S8:S9 AI8:AI9 S13 S15:S17 AI16:AI17">
    <cfRule type="cellIs" dxfId="470" priority="26" operator="equal">
      <formula>"Extremo"</formula>
    </cfRule>
  </conditionalFormatting>
  <conditionalFormatting sqref="AI12 S22:S26 AI22:AI26 S33:S43 AI33:AI43 S46:S47 AI46:AI47 S8:S9 AI8:AI9 S13 S15:S17 AI16:AI17">
    <cfRule type="cellIs" dxfId="469" priority="27" operator="equal">
      <formula>"Alto"</formula>
    </cfRule>
  </conditionalFormatting>
  <conditionalFormatting sqref="AI12 S22:S26 AI22:AI26 S33:S43 AI33:AI43 S46:S47 AI46:AI47 S8:S9 AI8:AI9 S13 S15:S17 AI16:AI17">
    <cfRule type="cellIs" dxfId="468" priority="28" operator="equal">
      <formula>"Moderado"</formula>
    </cfRule>
  </conditionalFormatting>
  <conditionalFormatting sqref="AI12 S22:S26 AI22:AI26 S33:S43 AI33:AI43 S46:S47 AI46:AI47 S8:S9 AI8:AI9 S13 S15:S17 AI16:AI17">
    <cfRule type="cellIs" dxfId="467" priority="29" operator="equal">
      <formula>"Bajo"</formula>
    </cfRule>
  </conditionalFormatting>
  <conditionalFormatting sqref="F22:F26 F33:F40 F47 F8:F13 F15:F17 F43">
    <cfRule type="containsText" dxfId="466" priority="30" operator="containsText" text="Oportunidad">
      <formula>NOT(ISERROR(SEARCH(("Oportunidad"),(F8))))</formula>
    </cfRule>
  </conditionalFormatting>
  <conditionalFormatting sqref="F22:F26 F33:F40 F47 F8:F13 F15:F17 F43">
    <cfRule type="containsText" dxfId="465" priority="31" operator="containsText" text="Oportunidad">
      <formula>NOT(ISERROR(SEARCH(("Oportunidad"),(F8))))</formula>
    </cfRule>
  </conditionalFormatting>
  <conditionalFormatting sqref="F22:F26 F33:F40 F47 F8:F13 F15:F17 F43">
    <cfRule type="containsText" dxfId="464" priority="32" operator="containsText" text="Riesgo">
      <formula>NOT(ISERROR(SEARCH(("Riesgo"),(F8))))</formula>
    </cfRule>
  </conditionalFormatting>
  <conditionalFormatting sqref="S12">
    <cfRule type="cellIs" dxfId="463" priority="33" operator="equal">
      <formula>"Extremo"</formula>
    </cfRule>
  </conditionalFormatting>
  <conditionalFormatting sqref="S12">
    <cfRule type="cellIs" dxfId="462" priority="34" operator="equal">
      <formula>"Alto"</formula>
    </cfRule>
  </conditionalFormatting>
  <conditionalFormatting sqref="S12">
    <cfRule type="cellIs" dxfId="461" priority="35" operator="equal">
      <formula>"Moderado"</formula>
    </cfRule>
  </conditionalFormatting>
  <conditionalFormatting sqref="S12">
    <cfRule type="cellIs" dxfId="460" priority="36" operator="equal">
      <formula>"Bajo"</formula>
    </cfRule>
  </conditionalFormatting>
  <conditionalFormatting sqref="F46">
    <cfRule type="containsText" dxfId="459" priority="115" operator="containsText" text="Oportunidad">
      <formula>NOT(ISERROR(SEARCH(("Oportunidad"),(F46))))</formula>
    </cfRule>
  </conditionalFormatting>
  <conditionalFormatting sqref="F46">
    <cfRule type="containsText" dxfId="458" priority="116" operator="containsText" text="Oportunidad">
      <formula>NOT(ISERROR(SEARCH(("Oportunidad"),(F46))))</formula>
    </cfRule>
  </conditionalFormatting>
  <conditionalFormatting sqref="F46">
    <cfRule type="containsText" dxfId="457" priority="117" operator="containsText" text="Riesgo">
      <formula>NOT(ISERROR(SEARCH(("Riesgo"),(F46))))</formula>
    </cfRule>
  </conditionalFormatting>
  <conditionalFormatting sqref="N48:N55">
    <cfRule type="cellIs" dxfId="456" priority="145" operator="equal">
      <formula>"Muy Alta"</formula>
    </cfRule>
  </conditionalFormatting>
  <conditionalFormatting sqref="N48:N55">
    <cfRule type="cellIs" dxfId="455" priority="146" operator="equal">
      <formula>"Alta"</formula>
    </cfRule>
  </conditionalFormatting>
  <conditionalFormatting sqref="N48:N55">
    <cfRule type="cellIs" dxfId="454" priority="147" operator="equal">
      <formula>"Media"</formula>
    </cfRule>
  </conditionalFormatting>
  <conditionalFormatting sqref="N48:N55">
    <cfRule type="cellIs" dxfId="453" priority="148" operator="equal">
      <formula>"Baja"</formula>
    </cfRule>
  </conditionalFormatting>
  <conditionalFormatting sqref="N48:N55">
    <cfRule type="cellIs" dxfId="452" priority="149" operator="equal">
      <formula>"Muy Baja"</formula>
    </cfRule>
  </conditionalFormatting>
  <conditionalFormatting sqref="F48">
    <cfRule type="containsText" dxfId="451" priority="150" operator="containsText" text="Oportunidad">
      <formula>NOT(ISERROR(SEARCH(("Oportunidad"),(F48))))</formula>
    </cfRule>
  </conditionalFormatting>
  <conditionalFormatting sqref="F48">
    <cfRule type="containsText" dxfId="450" priority="151" operator="containsText" text="Oportunidad">
      <formula>NOT(ISERROR(SEARCH(("Oportunidad"),(F48))))</formula>
    </cfRule>
  </conditionalFormatting>
  <conditionalFormatting sqref="F48">
    <cfRule type="containsText" dxfId="449" priority="152" operator="containsText" text="Riesgo">
      <formula>NOT(ISERROR(SEARCH(("Riesgo"),(F48))))</formula>
    </cfRule>
  </conditionalFormatting>
  <conditionalFormatting sqref="Q48:Q55">
    <cfRule type="containsText" dxfId="448" priority="153" operator="containsText" text="Catastrófico">
      <formula>NOT(ISERROR(SEARCH(("Catastrófico"),(Q48))))</formula>
    </cfRule>
  </conditionalFormatting>
  <conditionalFormatting sqref="Q48:Q55">
    <cfRule type="containsText" dxfId="447" priority="154" operator="containsText" text="Mayor">
      <formula>NOT(ISERROR(SEARCH(("Mayor"),(Q48))))</formula>
    </cfRule>
  </conditionalFormatting>
  <conditionalFormatting sqref="Q48:Q55">
    <cfRule type="containsText" dxfId="446" priority="155" operator="containsText" text="Moderado">
      <formula>NOT(ISERROR(SEARCH(("Moderado"),(Q48))))</formula>
    </cfRule>
  </conditionalFormatting>
  <conditionalFormatting sqref="Q48:Q55">
    <cfRule type="containsText" dxfId="445" priority="156" operator="containsText" text="Menor">
      <formula>NOT(ISERROR(SEARCH(("Menor"),(Q48))))</formula>
    </cfRule>
  </conditionalFormatting>
  <conditionalFormatting sqref="Q48:Q55">
    <cfRule type="containsText" dxfId="444" priority="157" operator="containsText" text="Leve">
      <formula>NOT(ISERROR(SEARCH(("Leve"),(Q48))))</formula>
    </cfRule>
  </conditionalFormatting>
  <conditionalFormatting sqref="Q48:Q55">
    <cfRule type="cellIs" dxfId="443" priority="158" operator="equal">
      <formula>"Muy Alta"</formula>
    </cfRule>
  </conditionalFormatting>
  <conditionalFormatting sqref="Q48:Q55">
    <cfRule type="cellIs" dxfId="442" priority="159" operator="equal">
      <formula>"Alta"</formula>
    </cfRule>
  </conditionalFormatting>
  <conditionalFormatting sqref="Q48:Q55">
    <cfRule type="cellIs" dxfId="441" priority="160" operator="equal">
      <formula>"Media"</formula>
    </cfRule>
  </conditionalFormatting>
  <conditionalFormatting sqref="Q48:Q55">
    <cfRule type="cellIs" dxfId="440" priority="161" operator="equal">
      <formula>"Baja"</formula>
    </cfRule>
  </conditionalFormatting>
  <conditionalFormatting sqref="Q48:Q55">
    <cfRule type="cellIs" dxfId="439" priority="162" operator="equal">
      <formula>"Muy Baja"</formula>
    </cfRule>
  </conditionalFormatting>
  <conditionalFormatting sqref="S48:S55">
    <cfRule type="cellIs" dxfId="438" priority="163" operator="equal">
      <formula>"Extremo"</formula>
    </cfRule>
  </conditionalFormatting>
  <conditionalFormatting sqref="S48:S55">
    <cfRule type="cellIs" dxfId="437" priority="164" operator="equal">
      <formula>"Alto"</formula>
    </cfRule>
  </conditionalFormatting>
  <conditionalFormatting sqref="S48:S55">
    <cfRule type="cellIs" dxfId="436" priority="165" operator="equal">
      <formula>"Moderado"</formula>
    </cfRule>
  </conditionalFormatting>
  <conditionalFormatting sqref="S48:S55">
    <cfRule type="cellIs" dxfId="435" priority="166" operator="equal">
      <formula>"Bajo"</formula>
    </cfRule>
  </conditionalFormatting>
  <conditionalFormatting sqref="AG48:AG55">
    <cfRule type="cellIs" dxfId="434" priority="167" operator="equal">
      <formula>"Catastrófico"</formula>
    </cfRule>
  </conditionalFormatting>
  <conditionalFormatting sqref="AG48:AG55">
    <cfRule type="cellIs" dxfId="433" priority="168" operator="equal">
      <formula>"Mayor"</formula>
    </cfRule>
  </conditionalFormatting>
  <conditionalFormatting sqref="AG48:AG55">
    <cfRule type="cellIs" dxfId="432" priority="169" operator="equal">
      <formula>"Moderado"</formula>
    </cfRule>
  </conditionalFormatting>
  <conditionalFormatting sqref="AG48:AG55">
    <cfRule type="cellIs" dxfId="431" priority="170" operator="equal">
      <formula>"Menor"</formula>
    </cfRule>
  </conditionalFormatting>
  <conditionalFormatting sqref="AG48:AG55">
    <cfRule type="cellIs" dxfId="430" priority="171" operator="equal">
      <formula>"Leve"</formula>
    </cfRule>
  </conditionalFormatting>
  <conditionalFormatting sqref="AI48:AI55">
    <cfRule type="cellIs" dxfId="429" priority="172" operator="equal">
      <formula>"Extremo"</formula>
    </cfRule>
  </conditionalFormatting>
  <conditionalFormatting sqref="AI48:AI55">
    <cfRule type="cellIs" dxfId="428" priority="173" operator="equal">
      <formula>"Alto"</formula>
    </cfRule>
  </conditionalFormatting>
  <conditionalFormatting sqref="AI48:AI55">
    <cfRule type="cellIs" dxfId="427" priority="174" operator="equal">
      <formula>"Moderado"</formula>
    </cfRule>
  </conditionalFormatting>
  <conditionalFormatting sqref="AI48:AI55">
    <cfRule type="cellIs" dxfId="426" priority="175" operator="equal">
      <formula>"Bajo"</formula>
    </cfRule>
  </conditionalFormatting>
  <conditionalFormatting sqref="N7">
    <cfRule type="cellIs" dxfId="425" priority="176" operator="equal">
      <formula>"Muy Alta"</formula>
    </cfRule>
  </conditionalFormatting>
  <conditionalFormatting sqref="N7">
    <cfRule type="cellIs" dxfId="424" priority="177" operator="equal">
      <formula>"Alta"</formula>
    </cfRule>
  </conditionalFormatting>
  <conditionalFormatting sqref="N7">
    <cfRule type="cellIs" dxfId="423" priority="178" operator="equal">
      <formula>"Media"</formula>
    </cfRule>
  </conditionalFormatting>
  <conditionalFormatting sqref="N7">
    <cfRule type="cellIs" dxfId="422" priority="179" operator="equal">
      <formula>"Baja"</formula>
    </cfRule>
  </conditionalFormatting>
  <conditionalFormatting sqref="N7">
    <cfRule type="cellIs" dxfId="421" priority="180" operator="equal">
      <formula>"Muy Baja"</formula>
    </cfRule>
  </conditionalFormatting>
  <conditionalFormatting sqref="Q7">
    <cfRule type="containsText" dxfId="420" priority="181" operator="containsText" text="Catastrófico">
      <formula>NOT(ISERROR(SEARCH(("Catastrófico"),(Q7))))</formula>
    </cfRule>
  </conditionalFormatting>
  <conditionalFormatting sqref="Q7">
    <cfRule type="containsText" dxfId="419" priority="182" operator="containsText" text="Mayor">
      <formula>NOT(ISERROR(SEARCH(("Mayor"),(Q7))))</formula>
    </cfRule>
  </conditionalFormatting>
  <conditionalFormatting sqref="Q7">
    <cfRule type="containsText" dxfId="418" priority="183" operator="containsText" text="Moderado">
      <formula>NOT(ISERROR(SEARCH(("Moderado"),(Q7))))</formula>
    </cfRule>
  </conditionalFormatting>
  <conditionalFormatting sqref="Q7">
    <cfRule type="containsText" dxfId="417" priority="184" operator="containsText" text="Menor">
      <formula>NOT(ISERROR(SEARCH(("Menor"),(Q7))))</formula>
    </cfRule>
  </conditionalFormatting>
  <conditionalFormatting sqref="Q7">
    <cfRule type="containsText" dxfId="416" priority="185" operator="containsText" text="Leve">
      <formula>NOT(ISERROR(SEARCH(("Leve"),(Q7))))</formula>
    </cfRule>
  </conditionalFormatting>
  <conditionalFormatting sqref="Q7">
    <cfRule type="cellIs" dxfId="415" priority="186" operator="equal">
      <formula>"Muy Alta"</formula>
    </cfRule>
  </conditionalFormatting>
  <conditionalFormatting sqref="Q7">
    <cfRule type="cellIs" dxfId="414" priority="187" operator="equal">
      <formula>"Alta"</formula>
    </cfRule>
  </conditionalFormatting>
  <conditionalFormatting sqref="Q7">
    <cfRule type="cellIs" dxfId="413" priority="188" operator="equal">
      <formula>"Media"</formula>
    </cfRule>
  </conditionalFormatting>
  <conditionalFormatting sqref="Q7">
    <cfRule type="cellIs" dxfId="412" priority="189" operator="equal">
      <formula>"Baja"</formula>
    </cfRule>
  </conditionalFormatting>
  <conditionalFormatting sqref="Q7">
    <cfRule type="cellIs" dxfId="411" priority="190" operator="equal">
      <formula>"Muy Baja"</formula>
    </cfRule>
  </conditionalFormatting>
  <conditionalFormatting sqref="F7">
    <cfRule type="containsText" dxfId="410" priority="191" operator="containsText" text="Oportunidad">
      <formula>NOT(ISERROR(SEARCH(("Oportunidad"),(F7))))</formula>
    </cfRule>
  </conditionalFormatting>
  <conditionalFormatting sqref="F7">
    <cfRule type="containsText" dxfId="409" priority="192" operator="containsText" text="Oportunidad">
      <formula>NOT(ISERROR(SEARCH(("Oportunidad"),(F7))))</formula>
    </cfRule>
  </conditionalFormatting>
  <conditionalFormatting sqref="F7">
    <cfRule type="containsText" dxfId="408" priority="193" operator="containsText" text="Riesgo">
      <formula>NOT(ISERROR(SEARCH(("Riesgo"),(F7))))</formula>
    </cfRule>
  </conditionalFormatting>
  <conditionalFormatting sqref="S7">
    <cfRule type="cellIs" dxfId="407" priority="194" operator="equal">
      <formula>"Extremo"</formula>
    </cfRule>
  </conditionalFormatting>
  <conditionalFormatting sqref="S7">
    <cfRule type="cellIs" dxfId="406" priority="195" operator="equal">
      <formula>"Alto"</formula>
    </cfRule>
  </conditionalFormatting>
  <conditionalFormatting sqref="S7">
    <cfRule type="cellIs" dxfId="405" priority="196" operator="equal">
      <formula>"Moderado"</formula>
    </cfRule>
  </conditionalFormatting>
  <conditionalFormatting sqref="S7">
    <cfRule type="cellIs" dxfId="404" priority="197" operator="equal">
      <formula>"Bajo"</formula>
    </cfRule>
  </conditionalFormatting>
  <conditionalFormatting sqref="AE7">
    <cfRule type="cellIs" dxfId="403" priority="198" operator="equal">
      <formula>"Muy Alta"</formula>
    </cfRule>
  </conditionalFormatting>
  <conditionalFormatting sqref="AE7">
    <cfRule type="cellIs" dxfId="402" priority="199" operator="equal">
      <formula>"Alta"</formula>
    </cfRule>
  </conditionalFormatting>
  <conditionalFormatting sqref="AE7">
    <cfRule type="cellIs" dxfId="401" priority="200" operator="equal">
      <formula>"Media"</formula>
    </cfRule>
  </conditionalFormatting>
  <conditionalFormatting sqref="AE7">
    <cfRule type="cellIs" dxfId="400" priority="201" operator="equal">
      <formula>"Baja"</formula>
    </cfRule>
  </conditionalFormatting>
  <conditionalFormatting sqref="AE7">
    <cfRule type="cellIs" dxfId="399" priority="202" operator="equal">
      <formula>"Muy Baja"</formula>
    </cfRule>
  </conditionalFormatting>
  <conditionalFormatting sqref="AG7">
    <cfRule type="cellIs" dxfId="398" priority="203" operator="equal">
      <formula>"Catastrófico"</formula>
    </cfRule>
  </conditionalFormatting>
  <conditionalFormatting sqref="AG7">
    <cfRule type="cellIs" dxfId="397" priority="204" operator="equal">
      <formula>"Mayor"</formula>
    </cfRule>
  </conditionalFormatting>
  <conditionalFormatting sqref="AG7">
    <cfRule type="cellIs" dxfId="396" priority="205" operator="equal">
      <formula>"Moderado"</formula>
    </cfRule>
  </conditionalFormatting>
  <conditionalFormatting sqref="AG7">
    <cfRule type="cellIs" dxfId="395" priority="206" operator="equal">
      <formula>"Menor"</formula>
    </cfRule>
  </conditionalFormatting>
  <conditionalFormatting sqref="AG7">
    <cfRule type="cellIs" dxfId="394" priority="207" operator="equal">
      <formula>"Leve"</formula>
    </cfRule>
  </conditionalFormatting>
  <conditionalFormatting sqref="AI7">
    <cfRule type="cellIs" dxfId="393" priority="208" operator="equal">
      <formula>"Extremo"</formula>
    </cfRule>
  </conditionalFormatting>
  <conditionalFormatting sqref="AI7">
    <cfRule type="cellIs" dxfId="392" priority="209" operator="equal">
      <formula>"Alto"</formula>
    </cfRule>
  </conditionalFormatting>
  <conditionalFormatting sqref="AI7">
    <cfRule type="cellIs" dxfId="391" priority="210" operator="equal">
      <formula>"Moderado"</formula>
    </cfRule>
  </conditionalFormatting>
  <conditionalFormatting sqref="AI7">
    <cfRule type="cellIs" dxfId="390" priority="211" operator="equal">
      <formula>"Bajo"</formula>
    </cfRule>
  </conditionalFormatting>
  <conditionalFormatting sqref="N18">
    <cfRule type="cellIs" dxfId="389" priority="320" operator="equal">
      <formula>"Muy Alta"</formula>
    </cfRule>
  </conditionalFormatting>
  <conditionalFormatting sqref="N18">
    <cfRule type="cellIs" dxfId="388" priority="321" operator="equal">
      <formula>"Alta"</formula>
    </cfRule>
  </conditionalFormatting>
  <conditionalFormatting sqref="N18">
    <cfRule type="cellIs" dxfId="387" priority="322" operator="equal">
      <formula>"Media"</formula>
    </cfRule>
  </conditionalFormatting>
  <conditionalFormatting sqref="N18">
    <cfRule type="cellIs" dxfId="386" priority="323" operator="equal">
      <formula>"Baja"</formula>
    </cfRule>
  </conditionalFormatting>
  <conditionalFormatting sqref="N18">
    <cfRule type="cellIs" dxfId="385" priority="324" operator="equal">
      <formula>"Muy Baja"</formula>
    </cfRule>
  </conditionalFormatting>
  <conditionalFormatting sqref="Q18">
    <cfRule type="containsText" dxfId="384" priority="325" operator="containsText" text="Catastrófico">
      <formula>NOT(ISERROR(SEARCH(("Catastrófico"),(Q18))))</formula>
    </cfRule>
  </conditionalFormatting>
  <conditionalFormatting sqref="Q18">
    <cfRule type="containsText" dxfId="383" priority="326" operator="containsText" text="Mayor">
      <formula>NOT(ISERROR(SEARCH(("Mayor"),(Q18))))</formula>
    </cfRule>
  </conditionalFormatting>
  <conditionalFormatting sqref="Q18">
    <cfRule type="containsText" dxfId="382" priority="327" operator="containsText" text="Moderado">
      <formula>NOT(ISERROR(SEARCH(("Moderado"),(Q18))))</formula>
    </cfRule>
  </conditionalFormatting>
  <conditionalFormatting sqref="Q18">
    <cfRule type="containsText" dxfId="381" priority="328" operator="containsText" text="Menor">
      <formula>NOT(ISERROR(SEARCH(("Menor"),(Q18))))</formula>
    </cfRule>
  </conditionalFormatting>
  <conditionalFormatting sqref="Q18">
    <cfRule type="containsText" dxfId="380" priority="329" operator="containsText" text="Leve">
      <formula>NOT(ISERROR(SEARCH(("Leve"),(Q18))))</formula>
    </cfRule>
  </conditionalFormatting>
  <conditionalFormatting sqref="Q18">
    <cfRule type="cellIs" dxfId="379" priority="330" operator="equal">
      <formula>"Muy Alta"</formula>
    </cfRule>
  </conditionalFormatting>
  <conditionalFormatting sqref="Q18">
    <cfRule type="cellIs" dxfId="378" priority="331" operator="equal">
      <formula>"Alta"</formula>
    </cfRule>
  </conditionalFormatting>
  <conditionalFormatting sqref="Q18">
    <cfRule type="cellIs" dxfId="377" priority="332" operator="equal">
      <formula>"Media"</formula>
    </cfRule>
  </conditionalFormatting>
  <conditionalFormatting sqref="Q18">
    <cfRule type="cellIs" dxfId="376" priority="333" operator="equal">
      <formula>"Baja"</formula>
    </cfRule>
  </conditionalFormatting>
  <conditionalFormatting sqref="Q18">
    <cfRule type="cellIs" dxfId="375" priority="334" operator="equal">
      <formula>"Muy Baja"</formula>
    </cfRule>
  </conditionalFormatting>
  <conditionalFormatting sqref="S18">
    <cfRule type="cellIs" dxfId="374" priority="335" operator="equal">
      <formula>"Extremo"</formula>
    </cfRule>
  </conditionalFormatting>
  <conditionalFormatting sqref="S18">
    <cfRule type="cellIs" dxfId="373" priority="336" operator="equal">
      <formula>"Alto"</formula>
    </cfRule>
  </conditionalFormatting>
  <conditionalFormatting sqref="S18">
    <cfRule type="cellIs" dxfId="372" priority="337" operator="equal">
      <formula>"Moderado"</formula>
    </cfRule>
  </conditionalFormatting>
  <conditionalFormatting sqref="S18">
    <cfRule type="cellIs" dxfId="371" priority="338" operator="equal">
      <formula>"Bajo"</formula>
    </cfRule>
  </conditionalFormatting>
  <conditionalFormatting sqref="AE18">
    <cfRule type="cellIs" dxfId="370" priority="339" operator="equal">
      <formula>"Muy Alta"</formula>
    </cfRule>
  </conditionalFormatting>
  <conditionalFormatting sqref="AE18">
    <cfRule type="cellIs" dxfId="369" priority="340" operator="equal">
      <formula>"Alta"</formula>
    </cfRule>
  </conditionalFormatting>
  <conditionalFormatting sqref="AE18">
    <cfRule type="cellIs" dxfId="368" priority="341" operator="equal">
      <formula>"Media"</formula>
    </cfRule>
  </conditionalFormatting>
  <conditionalFormatting sqref="AE18">
    <cfRule type="cellIs" dxfId="367" priority="342" operator="equal">
      <formula>"Baja"</formula>
    </cfRule>
  </conditionalFormatting>
  <conditionalFormatting sqref="AE18">
    <cfRule type="cellIs" dxfId="366" priority="343" operator="equal">
      <formula>"Muy Baja"</formula>
    </cfRule>
  </conditionalFormatting>
  <conditionalFormatting sqref="AG18">
    <cfRule type="cellIs" dxfId="365" priority="344" operator="equal">
      <formula>"Catastrófico"</formula>
    </cfRule>
  </conditionalFormatting>
  <conditionalFormatting sqref="AG18">
    <cfRule type="cellIs" dxfId="364" priority="345" operator="equal">
      <formula>"Mayor"</formula>
    </cfRule>
  </conditionalFormatting>
  <conditionalFormatting sqref="AG18">
    <cfRule type="cellIs" dxfId="363" priority="346" operator="equal">
      <formula>"Moderado"</formula>
    </cfRule>
  </conditionalFormatting>
  <conditionalFormatting sqref="AG18">
    <cfRule type="cellIs" dxfId="362" priority="347" operator="equal">
      <formula>"Menor"</formula>
    </cfRule>
  </conditionalFormatting>
  <conditionalFormatting sqref="AG18">
    <cfRule type="cellIs" dxfId="361" priority="348" operator="equal">
      <formula>"Leve"</formula>
    </cfRule>
  </conditionalFormatting>
  <conditionalFormatting sqref="AI18">
    <cfRule type="cellIs" dxfId="360" priority="349" operator="equal">
      <formula>"Extremo"</formula>
    </cfRule>
  </conditionalFormatting>
  <conditionalFormatting sqref="AI18">
    <cfRule type="cellIs" dxfId="359" priority="350" operator="equal">
      <formula>"Alto"</formula>
    </cfRule>
  </conditionalFormatting>
  <conditionalFormatting sqref="AI18">
    <cfRule type="cellIs" dxfId="358" priority="351" operator="equal">
      <formula>"Moderado"</formula>
    </cfRule>
  </conditionalFormatting>
  <conditionalFormatting sqref="AI18">
    <cfRule type="cellIs" dxfId="357" priority="352" operator="equal">
      <formula>"Bajo"</formula>
    </cfRule>
  </conditionalFormatting>
  <conditionalFormatting sqref="F18">
    <cfRule type="containsText" dxfId="356" priority="353" operator="containsText" text="Oportunidad">
      <formula>NOT(ISERROR(SEARCH(("Oportunidad"),(F18))))</formula>
    </cfRule>
  </conditionalFormatting>
  <conditionalFormatting sqref="F18">
    <cfRule type="containsText" dxfId="355" priority="354" operator="containsText" text="Oportunidad">
      <formula>NOT(ISERROR(SEARCH(("Oportunidad"),(F18))))</formula>
    </cfRule>
  </conditionalFormatting>
  <conditionalFormatting sqref="F18">
    <cfRule type="containsText" dxfId="354" priority="355" operator="containsText" text="Riesgo">
      <formula>NOT(ISERROR(SEARCH(("Riesgo"),(F18))))</formula>
    </cfRule>
  </conditionalFormatting>
  <conditionalFormatting sqref="N19">
    <cfRule type="cellIs" dxfId="353" priority="356" operator="equal">
      <formula>"Muy Alta"</formula>
    </cfRule>
  </conditionalFormatting>
  <conditionalFormatting sqref="N19">
    <cfRule type="cellIs" dxfId="352" priority="357" operator="equal">
      <formula>"Alta"</formula>
    </cfRule>
  </conditionalFormatting>
  <conditionalFormatting sqref="N19">
    <cfRule type="cellIs" dxfId="351" priority="358" operator="equal">
      <formula>"Media"</formula>
    </cfRule>
  </conditionalFormatting>
  <conditionalFormatting sqref="N19">
    <cfRule type="cellIs" dxfId="350" priority="359" operator="equal">
      <formula>"Baja"</formula>
    </cfRule>
  </conditionalFormatting>
  <conditionalFormatting sqref="N19">
    <cfRule type="cellIs" dxfId="349" priority="360" operator="equal">
      <formula>"Muy Baja"</formula>
    </cfRule>
  </conditionalFormatting>
  <conditionalFormatting sqref="Q19">
    <cfRule type="containsText" dxfId="348" priority="361" operator="containsText" text="Catastrófico">
      <formula>NOT(ISERROR(SEARCH(("Catastrófico"),(Q19))))</formula>
    </cfRule>
  </conditionalFormatting>
  <conditionalFormatting sqref="Q19">
    <cfRule type="containsText" dxfId="347" priority="362" operator="containsText" text="Mayor">
      <formula>NOT(ISERROR(SEARCH(("Mayor"),(Q19))))</formula>
    </cfRule>
  </conditionalFormatting>
  <conditionalFormatting sqref="Q19">
    <cfRule type="containsText" dxfId="346" priority="363" operator="containsText" text="Moderado">
      <formula>NOT(ISERROR(SEARCH(("Moderado"),(Q19))))</formula>
    </cfRule>
  </conditionalFormatting>
  <conditionalFormatting sqref="Q19">
    <cfRule type="containsText" dxfId="345" priority="364" operator="containsText" text="Menor">
      <formula>NOT(ISERROR(SEARCH(("Menor"),(Q19))))</formula>
    </cfRule>
  </conditionalFormatting>
  <conditionalFormatting sqref="Q19">
    <cfRule type="containsText" dxfId="344" priority="365" operator="containsText" text="Leve">
      <formula>NOT(ISERROR(SEARCH(("Leve"),(Q19))))</formula>
    </cfRule>
  </conditionalFormatting>
  <conditionalFormatting sqref="Q19">
    <cfRule type="cellIs" dxfId="343" priority="366" operator="equal">
      <formula>"Muy Alta"</formula>
    </cfRule>
  </conditionalFormatting>
  <conditionalFormatting sqref="Q19">
    <cfRule type="cellIs" dxfId="342" priority="367" operator="equal">
      <formula>"Alta"</formula>
    </cfRule>
  </conditionalFormatting>
  <conditionalFormatting sqref="Q19">
    <cfRule type="cellIs" dxfId="341" priority="368" operator="equal">
      <formula>"Media"</formula>
    </cfRule>
  </conditionalFormatting>
  <conditionalFormatting sqref="Q19">
    <cfRule type="cellIs" dxfId="340" priority="369" operator="equal">
      <formula>"Baja"</formula>
    </cfRule>
  </conditionalFormatting>
  <conditionalFormatting sqref="Q19">
    <cfRule type="cellIs" dxfId="339" priority="370" operator="equal">
      <formula>"Muy Baja"</formula>
    </cfRule>
  </conditionalFormatting>
  <conditionalFormatting sqref="S19">
    <cfRule type="cellIs" dxfId="338" priority="371" operator="equal">
      <formula>"Extremo"</formula>
    </cfRule>
  </conditionalFormatting>
  <conditionalFormatting sqref="S19">
    <cfRule type="cellIs" dxfId="337" priority="372" operator="equal">
      <formula>"Alto"</formula>
    </cfRule>
  </conditionalFormatting>
  <conditionalFormatting sqref="S19">
    <cfRule type="cellIs" dxfId="336" priority="373" operator="equal">
      <formula>"Moderado"</formula>
    </cfRule>
  </conditionalFormatting>
  <conditionalFormatting sqref="S19">
    <cfRule type="cellIs" dxfId="335" priority="374" operator="equal">
      <formula>"Bajo"</formula>
    </cfRule>
  </conditionalFormatting>
  <conditionalFormatting sqref="AE19">
    <cfRule type="cellIs" dxfId="334" priority="375" operator="equal">
      <formula>"Muy Alta"</formula>
    </cfRule>
  </conditionalFormatting>
  <conditionalFormatting sqref="AE19">
    <cfRule type="cellIs" dxfId="333" priority="376" operator="equal">
      <formula>"Alta"</formula>
    </cfRule>
  </conditionalFormatting>
  <conditionalFormatting sqref="AE19">
    <cfRule type="cellIs" dxfId="332" priority="377" operator="equal">
      <formula>"Media"</formula>
    </cfRule>
  </conditionalFormatting>
  <conditionalFormatting sqref="AE19">
    <cfRule type="cellIs" dxfId="331" priority="378" operator="equal">
      <formula>"Baja"</formula>
    </cfRule>
  </conditionalFormatting>
  <conditionalFormatting sqref="AE19">
    <cfRule type="cellIs" dxfId="330" priority="379" operator="equal">
      <formula>"Muy Baja"</formula>
    </cfRule>
  </conditionalFormatting>
  <conditionalFormatting sqref="AG19">
    <cfRule type="cellIs" dxfId="329" priority="380" operator="equal">
      <formula>"Catastrófico"</formula>
    </cfRule>
  </conditionalFormatting>
  <conditionalFormatting sqref="AG19">
    <cfRule type="cellIs" dxfId="328" priority="381" operator="equal">
      <formula>"Mayor"</formula>
    </cfRule>
  </conditionalFormatting>
  <conditionalFormatting sqref="AG19">
    <cfRule type="cellIs" dxfId="327" priority="382" operator="equal">
      <formula>"Moderado"</formula>
    </cfRule>
  </conditionalFormatting>
  <conditionalFormatting sqref="AG19">
    <cfRule type="cellIs" dxfId="326" priority="383" operator="equal">
      <formula>"Menor"</formula>
    </cfRule>
  </conditionalFormatting>
  <conditionalFormatting sqref="AG19">
    <cfRule type="cellIs" dxfId="325" priority="384" operator="equal">
      <formula>"Leve"</formula>
    </cfRule>
  </conditionalFormatting>
  <conditionalFormatting sqref="AI19">
    <cfRule type="cellIs" dxfId="324" priority="385" operator="equal">
      <formula>"Extremo"</formula>
    </cfRule>
  </conditionalFormatting>
  <conditionalFormatting sqref="AI19">
    <cfRule type="cellIs" dxfId="323" priority="386" operator="equal">
      <formula>"Alto"</formula>
    </cfRule>
  </conditionalFormatting>
  <conditionalFormatting sqref="AI19">
    <cfRule type="cellIs" dxfId="322" priority="387" operator="equal">
      <formula>"Moderado"</formula>
    </cfRule>
  </conditionalFormatting>
  <conditionalFormatting sqref="AI19">
    <cfRule type="cellIs" dxfId="321" priority="388" operator="equal">
      <formula>"Bajo"</formula>
    </cfRule>
  </conditionalFormatting>
  <conditionalFormatting sqref="F19">
    <cfRule type="containsText" dxfId="320" priority="389" operator="containsText" text="Oportunidad">
      <formula>NOT(ISERROR(SEARCH(("Oportunidad"),(F19))))</formula>
    </cfRule>
  </conditionalFormatting>
  <conditionalFormatting sqref="F19">
    <cfRule type="containsText" dxfId="319" priority="390" operator="containsText" text="Oportunidad">
      <formula>NOT(ISERROR(SEARCH(("Oportunidad"),(F19))))</formula>
    </cfRule>
  </conditionalFormatting>
  <conditionalFormatting sqref="F19">
    <cfRule type="containsText" dxfId="318" priority="391" operator="containsText" text="Riesgo">
      <formula>NOT(ISERROR(SEARCH(("Riesgo"),(F19))))</formula>
    </cfRule>
  </conditionalFormatting>
  <conditionalFormatting sqref="N20">
    <cfRule type="cellIs" dxfId="317" priority="392" operator="equal">
      <formula>"Muy Alta"</formula>
    </cfRule>
  </conditionalFormatting>
  <conditionalFormatting sqref="N20">
    <cfRule type="cellIs" dxfId="316" priority="393" operator="equal">
      <formula>"Alta"</formula>
    </cfRule>
  </conditionalFormatting>
  <conditionalFormatting sqref="N20">
    <cfRule type="cellIs" dxfId="315" priority="394" operator="equal">
      <formula>"Media"</formula>
    </cfRule>
  </conditionalFormatting>
  <conditionalFormatting sqref="N20">
    <cfRule type="cellIs" dxfId="314" priority="395" operator="equal">
      <formula>"Baja"</formula>
    </cfRule>
  </conditionalFormatting>
  <conditionalFormatting sqref="N20">
    <cfRule type="cellIs" dxfId="313" priority="396" operator="equal">
      <formula>"Muy Baja"</formula>
    </cfRule>
  </conditionalFormatting>
  <conditionalFormatting sqref="Q20">
    <cfRule type="containsText" dxfId="312" priority="397" operator="containsText" text="Catastrófico">
      <formula>NOT(ISERROR(SEARCH(("Catastrófico"),(Q20))))</formula>
    </cfRule>
  </conditionalFormatting>
  <conditionalFormatting sqref="Q20">
    <cfRule type="containsText" dxfId="311" priority="398" operator="containsText" text="Mayor">
      <formula>NOT(ISERROR(SEARCH(("Mayor"),(Q20))))</formula>
    </cfRule>
  </conditionalFormatting>
  <conditionalFormatting sqref="Q20">
    <cfRule type="containsText" dxfId="310" priority="399" operator="containsText" text="Moderado">
      <formula>NOT(ISERROR(SEARCH(("Moderado"),(Q20))))</formula>
    </cfRule>
  </conditionalFormatting>
  <conditionalFormatting sqref="Q20">
    <cfRule type="containsText" dxfId="309" priority="400" operator="containsText" text="Menor">
      <formula>NOT(ISERROR(SEARCH(("Menor"),(Q20))))</formula>
    </cfRule>
  </conditionalFormatting>
  <conditionalFormatting sqref="Q20">
    <cfRule type="containsText" dxfId="308" priority="401" operator="containsText" text="Leve">
      <formula>NOT(ISERROR(SEARCH(("Leve"),(Q20))))</formula>
    </cfRule>
  </conditionalFormatting>
  <conditionalFormatting sqref="Q20">
    <cfRule type="cellIs" dxfId="307" priority="402" operator="equal">
      <formula>"Muy Alta"</formula>
    </cfRule>
  </conditionalFormatting>
  <conditionalFormatting sqref="Q20">
    <cfRule type="cellIs" dxfId="306" priority="403" operator="equal">
      <formula>"Alta"</formula>
    </cfRule>
  </conditionalFormatting>
  <conditionalFormatting sqref="Q20">
    <cfRule type="cellIs" dxfId="305" priority="404" operator="equal">
      <formula>"Media"</formula>
    </cfRule>
  </conditionalFormatting>
  <conditionalFormatting sqref="Q20">
    <cfRule type="cellIs" dxfId="304" priority="405" operator="equal">
      <formula>"Baja"</formula>
    </cfRule>
  </conditionalFormatting>
  <conditionalFormatting sqref="Q20">
    <cfRule type="cellIs" dxfId="303" priority="406" operator="equal">
      <formula>"Muy Baja"</formula>
    </cfRule>
  </conditionalFormatting>
  <conditionalFormatting sqref="F20">
    <cfRule type="containsText" dxfId="302" priority="407" operator="containsText" text="Oportunidad">
      <formula>NOT(ISERROR(SEARCH(("Oportunidad"),(F20))))</formula>
    </cfRule>
  </conditionalFormatting>
  <conditionalFormatting sqref="F20">
    <cfRule type="containsText" dxfId="301" priority="408" operator="containsText" text="Oportunidad">
      <formula>NOT(ISERROR(SEARCH(("Oportunidad"),(F20))))</formula>
    </cfRule>
  </conditionalFormatting>
  <conditionalFormatting sqref="F20">
    <cfRule type="containsText" dxfId="300" priority="409" operator="containsText" text="Riesgo">
      <formula>NOT(ISERROR(SEARCH(("Riesgo"),(F20))))</formula>
    </cfRule>
  </conditionalFormatting>
  <conditionalFormatting sqref="S20">
    <cfRule type="cellIs" dxfId="299" priority="410" operator="equal">
      <formula>"Extremo"</formula>
    </cfRule>
  </conditionalFormatting>
  <conditionalFormatting sqref="S20">
    <cfRule type="cellIs" dxfId="298" priority="411" operator="equal">
      <formula>"Alto"</formula>
    </cfRule>
  </conditionalFormatting>
  <conditionalFormatting sqref="S20">
    <cfRule type="cellIs" dxfId="297" priority="412" operator="equal">
      <formula>"Moderado"</formula>
    </cfRule>
  </conditionalFormatting>
  <conditionalFormatting sqref="S20">
    <cfRule type="cellIs" dxfId="296" priority="413" operator="equal">
      <formula>"Bajo"</formula>
    </cfRule>
  </conditionalFormatting>
  <conditionalFormatting sqref="AE20">
    <cfRule type="cellIs" dxfId="295" priority="414" operator="equal">
      <formula>"Muy Alta"</formula>
    </cfRule>
  </conditionalFormatting>
  <conditionalFormatting sqref="AE20">
    <cfRule type="cellIs" dxfId="294" priority="415" operator="equal">
      <formula>"Alta"</formula>
    </cfRule>
  </conditionalFormatting>
  <conditionalFormatting sqref="AE20">
    <cfRule type="cellIs" dxfId="293" priority="416" operator="equal">
      <formula>"Media"</formula>
    </cfRule>
  </conditionalFormatting>
  <conditionalFormatting sqref="AE20">
    <cfRule type="cellIs" dxfId="292" priority="417" operator="equal">
      <formula>"Baja"</formula>
    </cfRule>
  </conditionalFormatting>
  <conditionalFormatting sqref="AE20">
    <cfRule type="cellIs" dxfId="291" priority="418" operator="equal">
      <formula>"Muy Baja"</formula>
    </cfRule>
  </conditionalFormatting>
  <conditionalFormatting sqref="AG20">
    <cfRule type="cellIs" dxfId="290" priority="419" operator="equal">
      <formula>"Catastrófico"</formula>
    </cfRule>
  </conditionalFormatting>
  <conditionalFormatting sqref="AG20">
    <cfRule type="cellIs" dxfId="289" priority="420" operator="equal">
      <formula>"Mayor"</formula>
    </cfRule>
  </conditionalFormatting>
  <conditionalFormatting sqref="AG20">
    <cfRule type="cellIs" dxfId="288" priority="421" operator="equal">
      <formula>"Moderado"</formula>
    </cfRule>
  </conditionalFormatting>
  <conditionalFormatting sqref="AG20">
    <cfRule type="cellIs" dxfId="287" priority="422" operator="equal">
      <formula>"Menor"</formula>
    </cfRule>
  </conditionalFormatting>
  <conditionalFormatting sqref="AG20">
    <cfRule type="cellIs" dxfId="286" priority="423" operator="equal">
      <formula>"Leve"</formula>
    </cfRule>
  </conditionalFormatting>
  <conditionalFormatting sqref="AI20">
    <cfRule type="cellIs" dxfId="285" priority="424" operator="equal">
      <formula>"Extremo"</formula>
    </cfRule>
  </conditionalFormatting>
  <conditionalFormatting sqref="AI20">
    <cfRule type="cellIs" dxfId="284" priority="425" operator="equal">
      <formula>"Alto"</formula>
    </cfRule>
  </conditionalFormatting>
  <conditionalFormatting sqref="AI20">
    <cfRule type="cellIs" dxfId="283" priority="426" operator="equal">
      <formula>"Moderado"</formula>
    </cfRule>
  </conditionalFormatting>
  <conditionalFormatting sqref="AI20">
    <cfRule type="cellIs" dxfId="282" priority="427" operator="equal">
      <formula>"Bajo"</formula>
    </cfRule>
  </conditionalFormatting>
  <conditionalFormatting sqref="N21">
    <cfRule type="cellIs" dxfId="281" priority="428" operator="equal">
      <formula>"Muy Alta"</formula>
    </cfRule>
  </conditionalFormatting>
  <conditionalFormatting sqref="N21">
    <cfRule type="cellIs" dxfId="280" priority="429" operator="equal">
      <formula>"Alta"</formula>
    </cfRule>
  </conditionalFormatting>
  <conditionalFormatting sqref="N21">
    <cfRule type="cellIs" dxfId="279" priority="430" operator="equal">
      <formula>"Media"</formula>
    </cfRule>
  </conditionalFormatting>
  <conditionalFormatting sqref="N21">
    <cfRule type="cellIs" dxfId="278" priority="431" operator="equal">
      <formula>"Baja"</formula>
    </cfRule>
  </conditionalFormatting>
  <conditionalFormatting sqref="N21">
    <cfRule type="cellIs" dxfId="277" priority="432" operator="equal">
      <formula>"Muy Baja"</formula>
    </cfRule>
  </conditionalFormatting>
  <conditionalFormatting sqref="Q21">
    <cfRule type="containsText" dxfId="276" priority="433" operator="containsText" text="Catastrófico">
      <formula>NOT(ISERROR(SEARCH(("Catastrófico"),(Q21))))</formula>
    </cfRule>
  </conditionalFormatting>
  <conditionalFormatting sqref="Q21">
    <cfRule type="containsText" dxfId="275" priority="434" operator="containsText" text="Mayor">
      <formula>NOT(ISERROR(SEARCH(("Mayor"),(Q21))))</formula>
    </cfRule>
  </conditionalFormatting>
  <conditionalFormatting sqref="Q21">
    <cfRule type="containsText" dxfId="274" priority="435" operator="containsText" text="Moderado">
      <formula>NOT(ISERROR(SEARCH(("Moderado"),(Q21))))</formula>
    </cfRule>
  </conditionalFormatting>
  <conditionalFormatting sqref="Q21">
    <cfRule type="containsText" dxfId="273" priority="436" operator="containsText" text="Menor">
      <formula>NOT(ISERROR(SEARCH(("Menor"),(Q21))))</formula>
    </cfRule>
  </conditionalFormatting>
  <conditionalFormatting sqref="Q21">
    <cfRule type="containsText" dxfId="272" priority="437" operator="containsText" text="Leve">
      <formula>NOT(ISERROR(SEARCH(("Leve"),(Q21))))</formula>
    </cfRule>
  </conditionalFormatting>
  <conditionalFormatting sqref="Q21">
    <cfRule type="cellIs" dxfId="271" priority="438" operator="equal">
      <formula>"Muy Alta"</formula>
    </cfRule>
  </conditionalFormatting>
  <conditionalFormatting sqref="Q21">
    <cfRule type="cellIs" dxfId="270" priority="439" operator="equal">
      <formula>"Alta"</formula>
    </cfRule>
  </conditionalFormatting>
  <conditionalFormatting sqref="Q21">
    <cfRule type="cellIs" dxfId="269" priority="440" operator="equal">
      <formula>"Media"</formula>
    </cfRule>
  </conditionalFormatting>
  <conditionalFormatting sqref="Q21">
    <cfRule type="cellIs" dxfId="268" priority="441" operator="equal">
      <formula>"Baja"</formula>
    </cfRule>
  </conditionalFormatting>
  <conditionalFormatting sqref="Q21">
    <cfRule type="cellIs" dxfId="267" priority="442" operator="equal">
      <formula>"Muy Baja"</formula>
    </cfRule>
  </conditionalFormatting>
  <conditionalFormatting sqref="S21">
    <cfRule type="cellIs" dxfId="266" priority="443" operator="equal">
      <formula>"Extremo"</formula>
    </cfRule>
  </conditionalFormatting>
  <conditionalFormatting sqref="S21">
    <cfRule type="cellIs" dxfId="265" priority="444" operator="equal">
      <formula>"Alto"</formula>
    </cfRule>
  </conditionalFormatting>
  <conditionalFormatting sqref="S21">
    <cfRule type="cellIs" dxfId="264" priority="445" operator="equal">
      <formula>"Moderado"</formula>
    </cfRule>
  </conditionalFormatting>
  <conditionalFormatting sqref="S21">
    <cfRule type="cellIs" dxfId="263" priority="446" operator="equal">
      <formula>"Bajo"</formula>
    </cfRule>
  </conditionalFormatting>
  <conditionalFormatting sqref="AE21:AE56">
    <cfRule type="cellIs" dxfId="262" priority="447" operator="equal">
      <formula>"Muy Alta"</formula>
    </cfRule>
  </conditionalFormatting>
  <conditionalFormatting sqref="AE21:AE56">
    <cfRule type="cellIs" dxfId="261" priority="448" operator="equal">
      <formula>"Alta"</formula>
    </cfRule>
  </conditionalFormatting>
  <conditionalFormatting sqref="AE21:AE56">
    <cfRule type="cellIs" dxfId="260" priority="449" operator="equal">
      <formula>"Media"</formula>
    </cfRule>
  </conditionalFormatting>
  <conditionalFormatting sqref="AE21:AE56">
    <cfRule type="cellIs" dxfId="259" priority="450" operator="equal">
      <formula>"Baja"</formula>
    </cfRule>
  </conditionalFormatting>
  <conditionalFormatting sqref="AE21:AE56">
    <cfRule type="cellIs" dxfId="258" priority="451" operator="equal">
      <formula>"Muy Baja"</formula>
    </cfRule>
  </conditionalFormatting>
  <conditionalFormatting sqref="AG21">
    <cfRule type="cellIs" dxfId="257" priority="452" operator="equal">
      <formula>"Catastrófico"</formula>
    </cfRule>
  </conditionalFormatting>
  <conditionalFormatting sqref="AG21">
    <cfRule type="cellIs" dxfId="256" priority="453" operator="equal">
      <formula>"Mayor"</formula>
    </cfRule>
  </conditionalFormatting>
  <conditionalFormatting sqref="AG21">
    <cfRule type="cellIs" dxfId="255" priority="454" operator="equal">
      <formula>"Moderado"</formula>
    </cfRule>
  </conditionalFormatting>
  <conditionalFormatting sqref="AG21">
    <cfRule type="cellIs" dxfId="254" priority="455" operator="equal">
      <formula>"Menor"</formula>
    </cfRule>
  </conditionalFormatting>
  <conditionalFormatting sqref="AG21">
    <cfRule type="cellIs" dxfId="253" priority="456" operator="equal">
      <formula>"Leve"</formula>
    </cfRule>
  </conditionalFormatting>
  <conditionalFormatting sqref="AI21">
    <cfRule type="cellIs" dxfId="252" priority="457" operator="equal">
      <formula>"Extremo"</formula>
    </cfRule>
  </conditionalFormatting>
  <conditionalFormatting sqref="AI21">
    <cfRule type="cellIs" dxfId="251" priority="458" operator="equal">
      <formula>"Alto"</formula>
    </cfRule>
  </conditionalFormatting>
  <conditionalFormatting sqref="AI21">
    <cfRule type="cellIs" dxfId="250" priority="459" operator="equal">
      <formula>"Moderado"</formula>
    </cfRule>
  </conditionalFormatting>
  <conditionalFormatting sqref="AI21">
    <cfRule type="cellIs" dxfId="249" priority="460" operator="equal">
      <formula>"Bajo"</formula>
    </cfRule>
  </conditionalFormatting>
  <conditionalFormatting sqref="F21">
    <cfRule type="containsText" dxfId="248" priority="461" operator="containsText" text="Oportunidad">
      <formula>NOT(ISERROR(SEARCH(("Oportunidad"),(F21))))</formula>
    </cfRule>
  </conditionalFormatting>
  <conditionalFormatting sqref="F21">
    <cfRule type="containsText" dxfId="247" priority="462" operator="containsText" text="Oportunidad">
      <formula>NOT(ISERROR(SEARCH(("Oportunidad"),(F21))))</formula>
    </cfRule>
  </conditionalFormatting>
  <conditionalFormatting sqref="F21">
    <cfRule type="containsText" dxfId="246" priority="463" operator="containsText" text="Riesgo">
      <formula>NOT(ISERROR(SEARCH(("Riesgo"),(F21))))</formula>
    </cfRule>
  </conditionalFormatting>
  <conditionalFormatting sqref="Q11">
    <cfRule type="containsText" dxfId="245" priority="613" operator="containsText" text="Catastrófico">
      <formula>NOT(ISERROR(SEARCH(("Catastrófico"),(Q11))))</formula>
    </cfRule>
  </conditionalFormatting>
  <conditionalFormatting sqref="Q11">
    <cfRule type="containsText" dxfId="244" priority="614" operator="containsText" text="Mayor">
      <formula>NOT(ISERROR(SEARCH(("Mayor"),(Q11))))</formula>
    </cfRule>
  </conditionalFormatting>
  <conditionalFormatting sqref="Q11">
    <cfRule type="containsText" dxfId="243" priority="615" operator="containsText" text="Moderado">
      <formula>NOT(ISERROR(SEARCH(("Moderado"),(Q11))))</formula>
    </cfRule>
  </conditionalFormatting>
  <conditionalFormatting sqref="Q11">
    <cfRule type="containsText" dxfId="242" priority="616" operator="containsText" text="Menor">
      <formula>NOT(ISERROR(SEARCH(("Menor"),(Q11))))</formula>
    </cfRule>
  </conditionalFormatting>
  <conditionalFormatting sqref="Q11">
    <cfRule type="containsText" dxfId="241" priority="617" operator="containsText" text="Leve">
      <formula>NOT(ISERROR(SEARCH(("Leve"),(Q11))))</formula>
    </cfRule>
  </conditionalFormatting>
  <conditionalFormatting sqref="Q11">
    <cfRule type="cellIs" dxfId="240" priority="618" operator="equal">
      <formula>"Muy Alta"</formula>
    </cfRule>
  </conditionalFormatting>
  <conditionalFormatting sqref="Q11">
    <cfRule type="cellIs" dxfId="239" priority="619" operator="equal">
      <formula>"Alta"</formula>
    </cfRule>
  </conditionalFormatting>
  <conditionalFormatting sqref="Q11">
    <cfRule type="cellIs" dxfId="238" priority="620" operator="equal">
      <formula>"Media"</formula>
    </cfRule>
  </conditionalFormatting>
  <conditionalFormatting sqref="Q11">
    <cfRule type="cellIs" dxfId="237" priority="621" operator="equal">
      <formula>"Baja"</formula>
    </cfRule>
  </conditionalFormatting>
  <conditionalFormatting sqref="Q11">
    <cfRule type="cellIs" dxfId="236" priority="622" operator="equal">
      <formula>"Muy Baja"</formula>
    </cfRule>
  </conditionalFormatting>
  <conditionalFormatting sqref="S11">
    <cfRule type="cellIs" dxfId="235" priority="623" operator="equal">
      <formula>"Extremo"</formula>
    </cfRule>
  </conditionalFormatting>
  <conditionalFormatting sqref="S11">
    <cfRule type="cellIs" dxfId="234" priority="624" operator="equal">
      <formula>"Alto"</formula>
    </cfRule>
  </conditionalFormatting>
  <conditionalFormatting sqref="S11">
    <cfRule type="cellIs" dxfId="233" priority="625" operator="equal">
      <formula>"Moderado"</formula>
    </cfRule>
  </conditionalFormatting>
  <conditionalFormatting sqref="S11">
    <cfRule type="cellIs" dxfId="232" priority="626" operator="equal">
      <formula>"Bajo"</formula>
    </cfRule>
  </conditionalFormatting>
  <conditionalFormatting sqref="Q10:Q11">
    <cfRule type="containsText" dxfId="231" priority="661" operator="containsText" text="Catastrófico">
      <formula>NOT(ISERROR(SEARCH(("Catastrófico"),(Q10))))</formula>
    </cfRule>
  </conditionalFormatting>
  <conditionalFormatting sqref="Q10:Q11">
    <cfRule type="containsText" dxfId="230" priority="662" operator="containsText" text="Mayor">
      <formula>NOT(ISERROR(SEARCH(("Mayor"),(Q10))))</formula>
    </cfRule>
  </conditionalFormatting>
  <conditionalFormatting sqref="Q10:Q11">
    <cfRule type="containsText" dxfId="229" priority="663" operator="containsText" text="Moderado">
      <formula>NOT(ISERROR(SEARCH(("Moderado"),(Q10))))</formula>
    </cfRule>
  </conditionalFormatting>
  <conditionalFormatting sqref="Q10:Q11">
    <cfRule type="containsText" dxfId="228" priority="664" operator="containsText" text="Menor">
      <formula>NOT(ISERROR(SEARCH(("Menor"),(Q10))))</formula>
    </cfRule>
  </conditionalFormatting>
  <conditionalFormatting sqref="Q10:Q11">
    <cfRule type="containsText" dxfId="227" priority="665" operator="containsText" text="Leve">
      <formula>NOT(ISERROR(SEARCH(("Leve"),(Q10))))</formula>
    </cfRule>
  </conditionalFormatting>
  <conditionalFormatting sqref="Q10:Q11">
    <cfRule type="cellIs" dxfId="226" priority="666" operator="equal">
      <formula>"Muy Alta"</formula>
    </cfRule>
  </conditionalFormatting>
  <conditionalFormatting sqref="Q10:Q11">
    <cfRule type="cellIs" dxfId="225" priority="667" operator="equal">
      <formula>"Alta"</formula>
    </cfRule>
  </conditionalFormatting>
  <conditionalFormatting sqref="Q10:Q11">
    <cfRule type="cellIs" dxfId="224" priority="668" operator="equal">
      <formula>"Media"</formula>
    </cfRule>
  </conditionalFormatting>
  <conditionalFormatting sqref="Q10:Q11">
    <cfRule type="cellIs" dxfId="223" priority="669" operator="equal">
      <formula>"Baja"</formula>
    </cfRule>
  </conditionalFormatting>
  <conditionalFormatting sqref="Q10:Q11">
    <cfRule type="cellIs" dxfId="222" priority="670" operator="equal">
      <formula>"Muy Baja"</formula>
    </cfRule>
  </conditionalFormatting>
  <conditionalFormatting sqref="S10:S11">
    <cfRule type="cellIs" dxfId="221" priority="671" operator="equal">
      <formula>"Extremo"</formula>
    </cfRule>
  </conditionalFormatting>
  <conditionalFormatting sqref="S10:S11">
    <cfRule type="cellIs" dxfId="220" priority="672" operator="equal">
      <formula>"Alto"</formula>
    </cfRule>
  </conditionalFormatting>
  <conditionalFormatting sqref="S10:S11">
    <cfRule type="cellIs" dxfId="219" priority="673" operator="equal">
      <formula>"Moderado"</formula>
    </cfRule>
  </conditionalFormatting>
  <conditionalFormatting sqref="S10:S11">
    <cfRule type="cellIs" dxfId="218" priority="674" operator="equal">
      <formula>"Bajo"</formula>
    </cfRule>
  </conditionalFormatting>
  <conditionalFormatting sqref="AE10">
    <cfRule type="cellIs" dxfId="217" priority="675" operator="equal">
      <formula>"Muy Alta"</formula>
    </cfRule>
  </conditionalFormatting>
  <conditionalFormatting sqref="AE10">
    <cfRule type="cellIs" dxfId="216" priority="676" operator="equal">
      <formula>"Alta"</formula>
    </cfRule>
  </conditionalFormatting>
  <conditionalFormatting sqref="AE10">
    <cfRule type="cellIs" dxfId="215" priority="677" operator="equal">
      <formula>"Media"</formula>
    </cfRule>
  </conditionalFormatting>
  <conditionalFormatting sqref="AE10">
    <cfRule type="cellIs" dxfId="214" priority="678" operator="equal">
      <formula>"Baja"</formula>
    </cfRule>
  </conditionalFormatting>
  <conditionalFormatting sqref="AE10">
    <cfRule type="cellIs" dxfId="213" priority="679" operator="equal">
      <formula>"Muy Baja"</formula>
    </cfRule>
  </conditionalFormatting>
  <conditionalFormatting sqref="AE11">
    <cfRule type="cellIs" dxfId="212" priority="680" operator="equal">
      <formula>"Muy Alta"</formula>
    </cfRule>
  </conditionalFormatting>
  <conditionalFormatting sqref="AE11">
    <cfRule type="cellIs" dxfId="211" priority="681" operator="equal">
      <formula>"Alta"</formula>
    </cfRule>
  </conditionalFormatting>
  <conditionalFormatting sqref="AE11">
    <cfRule type="cellIs" dxfId="210" priority="682" operator="equal">
      <formula>"Media"</formula>
    </cfRule>
  </conditionalFormatting>
  <conditionalFormatting sqref="AE11">
    <cfRule type="cellIs" dxfId="209" priority="683" operator="equal">
      <formula>"Baja"</formula>
    </cfRule>
  </conditionalFormatting>
  <conditionalFormatting sqref="AE11">
    <cfRule type="cellIs" dxfId="208" priority="684" operator="equal">
      <formula>"Muy Baja"</formula>
    </cfRule>
  </conditionalFormatting>
  <conditionalFormatting sqref="AG10">
    <cfRule type="cellIs" dxfId="207" priority="685" operator="equal">
      <formula>"Catastrófico"</formula>
    </cfRule>
  </conditionalFormatting>
  <conditionalFormatting sqref="AG10">
    <cfRule type="cellIs" dxfId="206" priority="686" operator="equal">
      <formula>"Mayor"</formula>
    </cfRule>
  </conditionalFormatting>
  <conditionalFormatting sqref="AG10">
    <cfRule type="cellIs" dxfId="205" priority="687" operator="equal">
      <formula>"Moderado"</formula>
    </cfRule>
  </conditionalFormatting>
  <conditionalFormatting sqref="AG10">
    <cfRule type="cellIs" dxfId="204" priority="688" operator="equal">
      <formula>"Menor"</formula>
    </cfRule>
  </conditionalFormatting>
  <conditionalFormatting sqref="AG10">
    <cfRule type="cellIs" dxfId="203" priority="689" operator="equal">
      <formula>"Leve"</formula>
    </cfRule>
  </conditionalFormatting>
  <conditionalFormatting sqref="AG11">
    <cfRule type="cellIs" dxfId="202" priority="690" operator="equal">
      <formula>"Catastrófico"</formula>
    </cfRule>
  </conditionalFormatting>
  <conditionalFormatting sqref="AG11">
    <cfRule type="cellIs" dxfId="201" priority="691" operator="equal">
      <formula>"Mayor"</formula>
    </cfRule>
  </conditionalFormatting>
  <conditionalFormatting sqref="AG11">
    <cfRule type="cellIs" dxfId="200" priority="692" operator="equal">
      <formula>"Moderado"</formula>
    </cfRule>
  </conditionalFormatting>
  <conditionalFormatting sqref="AG11">
    <cfRule type="cellIs" dxfId="199" priority="693" operator="equal">
      <formula>"Menor"</formula>
    </cfRule>
  </conditionalFormatting>
  <conditionalFormatting sqref="AG11">
    <cfRule type="cellIs" dxfId="198" priority="694" operator="equal">
      <formula>"Leve"</formula>
    </cfRule>
  </conditionalFormatting>
  <conditionalFormatting sqref="AI10">
    <cfRule type="cellIs" dxfId="197" priority="695" operator="equal">
      <formula>"Extremo"</formula>
    </cfRule>
  </conditionalFormatting>
  <conditionalFormatting sqref="AI10">
    <cfRule type="cellIs" dxfId="196" priority="696" operator="equal">
      <formula>"Alto"</formula>
    </cfRule>
  </conditionalFormatting>
  <conditionalFormatting sqref="AI10">
    <cfRule type="cellIs" dxfId="195" priority="697" operator="equal">
      <formula>"Moderado"</formula>
    </cfRule>
  </conditionalFormatting>
  <conditionalFormatting sqref="AI10">
    <cfRule type="cellIs" dxfId="194" priority="698" operator="equal">
      <formula>"Bajo"</formula>
    </cfRule>
  </conditionalFormatting>
  <conditionalFormatting sqref="AI11">
    <cfRule type="cellIs" dxfId="193" priority="699" operator="equal">
      <formula>"Extremo"</formula>
    </cfRule>
  </conditionalFormatting>
  <conditionalFormatting sqref="AI11">
    <cfRule type="cellIs" dxfId="192" priority="700" operator="equal">
      <formula>"Alto"</formula>
    </cfRule>
  </conditionalFormatting>
  <conditionalFormatting sqref="AI11">
    <cfRule type="cellIs" dxfId="191" priority="701" operator="equal">
      <formula>"Moderado"</formula>
    </cfRule>
  </conditionalFormatting>
  <conditionalFormatting sqref="AI11">
    <cfRule type="cellIs" dxfId="190" priority="702" operator="equal">
      <formula>"Bajo"</formula>
    </cfRule>
  </conditionalFormatting>
  <conditionalFormatting sqref="N27:N28 N30:N32">
    <cfRule type="cellIs" dxfId="189" priority="809" operator="equal">
      <formula>"Muy Alta"</formula>
    </cfRule>
  </conditionalFormatting>
  <conditionalFormatting sqref="N27:N28 N30:N32">
    <cfRule type="cellIs" dxfId="188" priority="810" operator="equal">
      <formula>"Alta"</formula>
    </cfRule>
  </conditionalFormatting>
  <conditionalFormatting sqref="N27:N28 N30:N32">
    <cfRule type="cellIs" dxfId="187" priority="811" operator="equal">
      <formula>"Media"</formula>
    </cfRule>
  </conditionalFormatting>
  <conditionalFormatting sqref="N27:N28 N30:N32">
    <cfRule type="cellIs" dxfId="186" priority="812" operator="equal">
      <formula>"Baja"</formula>
    </cfRule>
  </conditionalFormatting>
  <conditionalFormatting sqref="N27:N28 N30:N32">
    <cfRule type="cellIs" dxfId="185" priority="813" operator="equal">
      <formula>"Muy Baja"</formula>
    </cfRule>
  </conditionalFormatting>
  <conditionalFormatting sqref="AG27:AG28 AG30:AG32">
    <cfRule type="cellIs" dxfId="184" priority="814" operator="equal">
      <formula>"Catastrófico"</formula>
    </cfRule>
  </conditionalFormatting>
  <conditionalFormatting sqref="AG27:AG28 AG30:AG32">
    <cfRule type="cellIs" dxfId="183" priority="815" operator="equal">
      <formula>"Mayor"</formula>
    </cfRule>
  </conditionalFormatting>
  <conditionalFormatting sqref="AG27:AG28 AG30:AG32">
    <cfRule type="cellIs" dxfId="182" priority="816" operator="equal">
      <formula>"Moderado"</formula>
    </cfRule>
  </conditionalFormatting>
  <conditionalFormatting sqref="AG27:AG28 AG30:AG32">
    <cfRule type="cellIs" dxfId="181" priority="817" operator="equal">
      <formula>"Menor"</formula>
    </cfRule>
  </conditionalFormatting>
  <conditionalFormatting sqref="AG27:AG28 AG30:AG32">
    <cfRule type="cellIs" dxfId="180" priority="818" operator="equal">
      <formula>"Leve"</formula>
    </cfRule>
  </conditionalFormatting>
  <conditionalFormatting sqref="AI27:AI28 AI30:AI32">
    <cfRule type="cellIs" dxfId="179" priority="819" operator="equal">
      <formula>"Extremo"</formula>
    </cfRule>
  </conditionalFormatting>
  <conditionalFormatting sqref="AI27:AI28 AI30:AI32">
    <cfRule type="cellIs" dxfId="178" priority="820" operator="equal">
      <formula>"Alto"</formula>
    </cfRule>
  </conditionalFormatting>
  <conditionalFormatting sqref="AI27:AI28 AI30:AI32">
    <cfRule type="cellIs" dxfId="177" priority="821" operator="equal">
      <formula>"Moderado"</formula>
    </cfRule>
  </conditionalFormatting>
  <conditionalFormatting sqref="AI27:AI28 AI30:AI32">
    <cfRule type="cellIs" dxfId="176" priority="822" operator="equal">
      <formula>"Bajo"</formula>
    </cfRule>
  </conditionalFormatting>
  <conditionalFormatting sqref="F27:F28 F30:F32">
    <cfRule type="containsText" dxfId="175" priority="823" operator="containsText" text="Oportunidad">
      <formula>NOT(ISERROR(SEARCH(("Oportunidad"),(F27))))</formula>
    </cfRule>
  </conditionalFormatting>
  <conditionalFormatting sqref="F27:F28 F30:F32">
    <cfRule type="containsText" dxfId="174" priority="824" operator="containsText" text="Oportunidad">
      <formula>NOT(ISERROR(SEARCH(("Oportunidad"),(F27))))</formula>
    </cfRule>
  </conditionalFormatting>
  <conditionalFormatting sqref="F27:F28 F30:F32">
    <cfRule type="containsText" dxfId="173" priority="825" operator="containsText" text="Riesgo">
      <formula>NOT(ISERROR(SEARCH(("Riesgo"),(F27))))</formula>
    </cfRule>
  </conditionalFormatting>
  <conditionalFormatting sqref="Q27:Q28 Q30:Q32">
    <cfRule type="containsText" dxfId="172" priority="826" operator="containsText" text="Catastrófico">
      <formula>NOT(ISERROR(SEARCH(("Catastrófico"),(Q27))))</formula>
    </cfRule>
  </conditionalFormatting>
  <conditionalFormatting sqref="Q27:Q28 Q30:Q32">
    <cfRule type="containsText" dxfId="171" priority="827" operator="containsText" text="Mayor">
      <formula>NOT(ISERROR(SEARCH(("Mayor"),(Q27))))</formula>
    </cfRule>
  </conditionalFormatting>
  <conditionalFormatting sqref="Q27:Q28 Q30:Q32">
    <cfRule type="containsText" dxfId="170" priority="828" operator="containsText" text="Moderado">
      <formula>NOT(ISERROR(SEARCH(("Moderado"),(Q27))))</formula>
    </cfRule>
  </conditionalFormatting>
  <conditionalFormatting sqref="Q27:Q28 Q30:Q32">
    <cfRule type="containsText" dxfId="169" priority="829" operator="containsText" text="Menor">
      <formula>NOT(ISERROR(SEARCH(("Menor"),(Q27))))</formula>
    </cfRule>
  </conditionalFormatting>
  <conditionalFormatting sqref="Q27:Q28 Q30:Q32">
    <cfRule type="containsText" dxfId="168" priority="830" operator="containsText" text="Leve">
      <formula>NOT(ISERROR(SEARCH(("Leve"),(Q27))))</formula>
    </cfRule>
  </conditionalFormatting>
  <conditionalFormatting sqref="Q27:Q28 Q30:Q32">
    <cfRule type="cellIs" dxfId="167" priority="831" operator="equal">
      <formula>"Muy Alta"</formula>
    </cfRule>
  </conditionalFormatting>
  <conditionalFormatting sqref="Q27:Q28 Q30:Q32">
    <cfRule type="cellIs" dxfId="166" priority="832" operator="equal">
      <formula>"Alta"</formula>
    </cfRule>
  </conditionalFormatting>
  <conditionalFormatting sqref="Q27:Q28 Q30:Q32">
    <cfRule type="cellIs" dxfId="165" priority="833" operator="equal">
      <formula>"Media"</formula>
    </cfRule>
  </conditionalFormatting>
  <conditionalFormatting sqref="Q27:Q28 Q30:Q32">
    <cfRule type="cellIs" dxfId="164" priority="834" operator="equal">
      <formula>"Baja"</formula>
    </cfRule>
  </conditionalFormatting>
  <conditionalFormatting sqref="Q27:Q28 Q30:Q32">
    <cfRule type="cellIs" dxfId="163" priority="835" operator="equal">
      <formula>"Muy Baja"</formula>
    </cfRule>
  </conditionalFormatting>
  <conditionalFormatting sqref="S27:S28 S30:S32">
    <cfRule type="cellIs" dxfId="162" priority="836" operator="equal">
      <formula>"Extremo"</formula>
    </cfRule>
  </conditionalFormatting>
  <conditionalFormatting sqref="S27:S28 S30:S32">
    <cfRule type="cellIs" dxfId="161" priority="837" operator="equal">
      <formula>"Alto"</formula>
    </cfRule>
  </conditionalFormatting>
  <conditionalFormatting sqref="S27:S28 S30:S32">
    <cfRule type="cellIs" dxfId="160" priority="838" operator="equal">
      <formula>"Moderado"</formula>
    </cfRule>
  </conditionalFormatting>
  <conditionalFormatting sqref="S27:S28 S30:S32">
    <cfRule type="cellIs" dxfId="159" priority="839" operator="equal">
      <formula>"Bajo"</formula>
    </cfRule>
  </conditionalFormatting>
  <conditionalFormatting sqref="N28">
    <cfRule type="cellIs" dxfId="158" priority="840" operator="equal">
      <formula>"Muy Alta"</formula>
    </cfRule>
  </conditionalFormatting>
  <conditionalFormatting sqref="N28">
    <cfRule type="cellIs" dxfId="157" priority="841" operator="equal">
      <formula>"Alta"</formula>
    </cfRule>
  </conditionalFormatting>
  <conditionalFormatting sqref="N28">
    <cfRule type="cellIs" dxfId="156" priority="842" operator="equal">
      <formula>"Media"</formula>
    </cfRule>
  </conditionalFormatting>
  <conditionalFormatting sqref="N28">
    <cfRule type="cellIs" dxfId="155" priority="843" operator="equal">
      <formula>"Baja"</formula>
    </cfRule>
  </conditionalFormatting>
  <conditionalFormatting sqref="N28">
    <cfRule type="cellIs" dxfId="154" priority="844" operator="equal">
      <formula>"Muy Baja"</formula>
    </cfRule>
  </conditionalFormatting>
  <conditionalFormatting sqref="AG28">
    <cfRule type="cellIs" dxfId="153" priority="845" operator="equal">
      <formula>"Catastrófico"</formula>
    </cfRule>
  </conditionalFormatting>
  <conditionalFormatting sqref="AG28">
    <cfRule type="cellIs" dxfId="152" priority="846" operator="equal">
      <formula>"Mayor"</formula>
    </cfRule>
  </conditionalFormatting>
  <conditionalFormatting sqref="AG28">
    <cfRule type="cellIs" dxfId="151" priority="847" operator="equal">
      <formula>"Moderado"</formula>
    </cfRule>
  </conditionalFormatting>
  <conditionalFormatting sqref="AG28">
    <cfRule type="cellIs" dxfId="150" priority="848" operator="equal">
      <formula>"Menor"</formula>
    </cfRule>
  </conditionalFormatting>
  <conditionalFormatting sqref="AG28">
    <cfRule type="cellIs" dxfId="149" priority="849" operator="equal">
      <formula>"Leve"</formula>
    </cfRule>
  </conditionalFormatting>
  <conditionalFormatting sqref="AI28">
    <cfRule type="cellIs" dxfId="148" priority="850" operator="equal">
      <formula>"Extremo"</formula>
    </cfRule>
  </conditionalFormatting>
  <conditionalFormatting sqref="AI28">
    <cfRule type="cellIs" dxfId="147" priority="851" operator="equal">
      <formula>"Alto"</formula>
    </cfRule>
  </conditionalFormatting>
  <conditionalFormatting sqref="AI28">
    <cfRule type="cellIs" dxfId="146" priority="852" operator="equal">
      <formula>"Moderado"</formula>
    </cfRule>
  </conditionalFormatting>
  <conditionalFormatting sqref="AI28">
    <cfRule type="cellIs" dxfId="145" priority="853" operator="equal">
      <formula>"Bajo"</formula>
    </cfRule>
  </conditionalFormatting>
  <conditionalFormatting sqref="F28">
    <cfRule type="containsText" dxfId="144" priority="854" operator="containsText" text="Oportunidad">
      <formula>NOT(ISERROR(SEARCH(("Oportunidad"),(F28))))</formula>
    </cfRule>
  </conditionalFormatting>
  <conditionalFormatting sqref="F28">
    <cfRule type="containsText" dxfId="143" priority="855" operator="containsText" text="Oportunidad">
      <formula>NOT(ISERROR(SEARCH(("Oportunidad"),(F28))))</formula>
    </cfRule>
  </conditionalFormatting>
  <conditionalFormatting sqref="F28">
    <cfRule type="containsText" dxfId="142" priority="856" operator="containsText" text="Riesgo">
      <formula>NOT(ISERROR(SEARCH(("Riesgo"),(F28))))</formula>
    </cfRule>
  </conditionalFormatting>
  <conditionalFormatting sqref="Q28">
    <cfRule type="containsText" dxfId="141" priority="857" operator="containsText" text="Catastrófico">
      <formula>NOT(ISERROR(SEARCH(("Catastrófico"),(Q28))))</formula>
    </cfRule>
  </conditionalFormatting>
  <conditionalFormatting sqref="Q28">
    <cfRule type="containsText" dxfId="140" priority="858" operator="containsText" text="Mayor">
      <formula>NOT(ISERROR(SEARCH(("Mayor"),(Q28))))</formula>
    </cfRule>
  </conditionalFormatting>
  <conditionalFormatting sqref="Q28">
    <cfRule type="containsText" dxfId="139" priority="859" operator="containsText" text="Moderado">
      <formula>NOT(ISERROR(SEARCH(("Moderado"),(Q28))))</formula>
    </cfRule>
  </conditionalFormatting>
  <conditionalFormatting sqref="Q28">
    <cfRule type="containsText" dxfId="138" priority="860" operator="containsText" text="Menor">
      <formula>NOT(ISERROR(SEARCH(("Menor"),(Q28))))</formula>
    </cfRule>
  </conditionalFormatting>
  <conditionalFormatting sqref="Q28">
    <cfRule type="containsText" dxfId="137" priority="861" operator="containsText" text="Leve">
      <formula>NOT(ISERROR(SEARCH(("Leve"),(Q28))))</formula>
    </cfRule>
  </conditionalFormatting>
  <conditionalFormatting sqref="Q28">
    <cfRule type="cellIs" dxfId="136" priority="862" operator="equal">
      <formula>"Muy Alta"</formula>
    </cfRule>
  </conditionalFormatting>
  <conditionalFormatting sqref="Q28">
    <cfRule type="cellIs" dxfId="135" priority="863" operator="equal">
      <formula>"Alta"</formula>
    </cfRule>
  </conditionalFormatting>
  <conditionalFormatting sqref="Q28">
    <cfRule type="cellIs" dxfId="134" priority="864" operator="equal">
      <formula>"Media"</formula>
    </cfRule>
  </conditionalFormatting>
  <conditionalFormatting sqref="Q28">
    <cfRule type="cellIs" dxfId="133" priority="865" operator="equal">
      <formula>"Baja"</formula>
    </cfRule>
  </conditionalFormatting>
  <conditionalFormatting sqref="Q28">
    <cfRule type="cellIs" dxfId="132" priority="866" operator="equal">
      <formula>"Muy Baja"</formula>
    </cfRule>
  </conditionalFormatting>
  <conditionalFormatting sqref="S28">
    <cfRule type="cellIs" dxfId="131" priority="867" operator="equal">
      <formula>"Extremo"</formula>
    </cfRule>
  </conditionalFormatting>
  <conditionalFormatting sqref="S28">
    <cfRule type="cellIs" dxfId="130" priority="868" operator="equal">
      <formula>"Alto"</formula>
    </cfRule>
  </conditionalFormatting>
  <conditionalFormatting sqref="S28">
    <cfRule type="cellIs" dxfId="129" priority="869" operator="equal">
      <formula>"Moderado"</formula>
    </cfRule>
  </conditionalFormatting>
  <conditionalFormatting sqref="S28">
    <cfRule type="cellIs" dxfId="128" priority="870" operator="equal">
      <formula>"Bajo"</formula>
    </cfRule>
  </conditionalFormatting>
  <conditionalFormatting sqref="N29">
    <cfRule type="cellIs" dxfId="127" priority="871" operator="equal">
      <formula>"Muy Alta"</formula>
    </cfRule>
  </conditionalFormatting>
  <conditionalFormatting sqref="N29">
    <cfRule type="cellIs" dxfId="126" priority="872" operator="equal">
      <formula>"Alta"</formula>
    </cfRule>
  </conditionalFormatting>
  <conditionalFormatting sqref="N29">
    <cfRule type="cellIs" dxfId="125" priority="873" operator="equal">
      <formula>"Media"</formula>
    </cfRule>
  </conditionalFormatting>
  <conditionalFormatting sqref="N29">
    <cfRule type="cellIs" dxfId="124" priority="874" operator="equal">
      <formula>"Baja"</formula>
    </cfRule>
  </conditionalFormatting>
  <conditionalFormatting sqref="N29">
    <cfRule type="cellIs" dxfId="123" priority="875" operator="equal">
      <formula>"Muy Baja"</formula>
    </cfRule>
  </conditionalFormatting>
  <conditionalFormatting sqref="AG29">
    <cfRule type="cellIs" dxfId="122" priority="876" operator="equal">
      <formula>"Catastrófico"</formula>
    </cfRule>
  </conditionalFormatting>
  <conditionalFormatting sqref="AG29">
    <cfRule type="cellIs" dxfId="121" priority="877" operator="equal">
      <formula>"Mayor"</formula>
    </cfRule>
  </conditionalFormatting>
  <conditionalFormatting sqref="AG29">
    <cfRule type="cellIs" dxfId="120" priority="878" operator="equal">
      <formula>"Moderado"</formula>
    </cfRule>
  </conditionalFormatting>
  <conditionalFormatting sqref="AG29">
    <cfRule type="cellIs" dxfId="119" priority="879" operator="equal">
      <formula>"Menor"</formula>
    </cfRule>
  </conditionalFormatting>
  <conditionalFormatting sqref="AG29">
    <cfRule type="cellIs" dxfId="118" priority="880" operator="equal">
      <formula>"Leve"</formula>
    </cfRule>
  </conditionalFormatting>
  <conditionalFormatting sqref="AI29">
    <cfRule type="cellIs" dxfId="117" priority="881" operator="equal">
      <formula>"Extremo"</formula>
    </cfRule>
  </conditionalFormatting>
  <conditionalFormatting sqref="AI29">
    <cfRule type="cellIs" dxfId="116" priority="882" operator="equal">
      <formula>"Alto"</formula>
    </cfRule>
  </conditionalFormatting>
  <conditionalFormatting sqref="AI29">
    <cfRule type="cellIs" dxfId="115" priority="883" operator="equal">
      <formula>"Moderado"</formula>
    </cfRule>
  </conditionalFormatting>
  <conditionalFormatting sqref="AI29">
    <cfRule type="cellIs" dxfId="114" priority="884" operator="equal">
      <formula>"Bajo"</formula>
    </cfRule>
  </conditionalFormatting>
  <conditionalFormatting sqref="F29">
    <cfRule type="containsText" dxfId="113" priority="885" operator="containsText" text="Oportunidad">
      <formula>NOT(ISERROR(SEARCH(("Oportunidad"),(F29))))</formula>
    </cfRule>
  </conditionalFormatting>
  <conditionalFormatting sqref="F29">
    <cfRule type="containsText" dxfId="112" priority="886" operator="containsText" text="Oportunidad">
      <formula>NOT(ISERROR(SEARCH(("Oportunidad"),(F29))))</formula>
    </cfRule>
  </conditionalFormatting>
  <conditionalFormatting sqref="F29">
    <cfRule type="containsText" dxfId="111" priority="887" operator="containsText" text="Riesgo">
      <formula>NOT(ISERROR(SEARCH(("Riesgo"),(F29))))</formula>
    </cfRule>
  </conditionalFormatting>
  <conditionalFormatting sqref="Q29">
    <cfRule type="containsText" dxfId="110" priority="888" operator="containsText" text="Catastrófico">
      <formula>NOT(ISERROR(SEARCH(("Catastrófico"),(Q29))))</formula>
    </cfRule>
  </conditionalFormatting>
  <conditionalFormatting sqref="Q29">
    <cfRule type="containsText" dxfId="109" priority="889" operator="containsText" text="Mayor">
      <formula>NOT(ISERROR(SEARCH(("Mayor"),(Q29))))</formula>
    </cfRule>
  </conditionalFormatting>
  <conditionalFormatting sqref="Q29">
    <cfRule type="containsText" dxfId="108" priority="890" operator="containsText" text="Moderado">
      <formula>NOT(ISERROR(SEARCH(("Moderado"),(Q29))))</formula>
    </cfRule>
  </conditionalFormatting>
  <conditionalFormatting sqref="Q29">
    <cfRule type="containsText" dxfId="107" priority="891" operator="containsText" text="Menor">
      <formula>NOT(ISERROR(SEARCH(("Menor"),(Q29))))</formula>
    </cfRule>
  </conditionalFormatting>
  <conditionalFormatting sqref="Q29">
    <cfRule type="containsText" dxfId="106" priority="892" operator="containsText" text="Leve">
      <formula>NOT(ISERROR(SEARCH(("Leve"),(Q29))))</formula>
    </cfRule>
  </conditionalFormatting>
  <conditionalFormatting sqref="Q29">
    <cfRule type="cellIs" dxfId="105" priority="893" operator="equal">
      <formula>"Muy Alta"</formula>
    </cfRule>
  </conditionalFormatting>
  <conditionalFormatting sqref="Q29">
    <cfRule type="cellIs" dxfId="104" priority="894" operator="equal">
      <formula>"Alta"</formula>
    </cfRule>
  </conditionalFormatting>
  <conditionalFormatting sqref="Q29">
    <cfRule type="cellIs" dxfId="103" priority="895" operator="equal">
      <formula>"Media"</formula>
    </cfRule>
  </conditionalFormatting>
  <conditionalFormatting sqref="Q29">
    <cfRule type="cellIs" dxfId="102" priority="896" operator="equal">
      <formula>"Baja"</formula>
    </cfRule>
  </conditionalFormatting>
  <conditionalFormatting sqref="Q29">
    <cfRule type="cellIs" dxfId="101" priority="897" operator="equal">
      <formula>"Muy Baja"</formula>
    </cfRule>
  </conditionalFormatting>
  <conditionalFormatting sqref="S29">
    <cfRule type="cellIs" dxfId="100" priority="898" operator="equal">
      <formula>"Extremo"</formula>
    </cfRule>
  </conditionalFormatting>
  <conditionalFormatting sqref="S29">
    <cfRule type="cellIs" dxfId="99" priority="899" operator="equal">
      <formula>"Alto"</formula>
    </cfRule>
  </conditionalFormatting>
  <conditionalFormatting sqref="S29">
    <cfRule type="cellIs" dxfId="98" priority="900" operator="equal">
      <formula>"Moderado"</formula>
    </cfRule>
  </conditionalFormatting>
  <conditionalFormatting sqref="S29">
    <cfRule type="cellIs" dxfId="97" priority="901" operator="equal">
      <formula>"Bajo"</formula>
    </cfRule>
  </conditionalFormatting>
  <conditionalFormatting sqref="N29">
    <cfRule type="cellIs" dxfId="96" priority="902" operator="equal">
      <formula>"Muy Alta"</formula>
    </cfRule>
  </conditionalFormatting>
  <conditionalFormatting sqref="N29">
    <cfRule type="cellIs" dxfId="95" priority="903" operator="equal">
      <formula>"Alta"</formula>
    </cfRule>
  </conditionalFormatting>
  <conditionalFormatting sqref="N29">
    <cfRule type="cellIs" dxfId="94" priority="904" operator="equal">
      <formula>"Media"</formula>
    </cfRule>
  </conditionalFormatting>
  <conditionalFormatting sqref="N29">
    <cfRule type="cellIs" dxfId="93" priority="905" operator="equal">
      <formula>"Baja"</formula>
    </cfRule>
  </conditionalFormatting>
  <conditionalFormatting sqref="N29">
    <cfRule type="cellIs" dxfId="92" priority="906" operator="equal">
      <formula>"Muy Baja"</formula>
    </cfRule>
  </conditionalFormatting>
  <conditionalFormatting sqref="AG29">
    <cfRule type="cellIs" dxfId="91" priority="907" operator="equal">
      <formula>"Catastrófico"</formula>
    </cfRule>
  </conditionalFormatting>
  <conditionalFormatting sqref="AG29">
    <cfRule type="cellIs" dxfId="90" priority="908" operator="equal">
      <formula>"Mayor"</formula>
    </cfRule>
  </conditionalFormatting>
  <conditionalFormatting sqref="AG29">
    <cfRule type="cellIs" dxfId="89" priority="909" operator="equal">
      <formula>"Moderado"</formula>
    </cfRule>
  </conditionalFormatting>
  <conditionalFormatting sqref="AG29">
    <cfRule type="cellIs" dxfId="88" priority="910" operator="equal">
      <formula>"Menor"</formula>
    </cfRule>
  </conditionalFormatting>
  <conditionalFormatting sqref="AG29">
    <cfRule type="cellIs" dxfId="87" priority="911" operator="equal">
      <formula>"Leve"</formula>
    </cfRule>
  </conditionalFormatting>
  <conditionalFormatting sqref="AI29">
    <cfRule type="cellIs" dxfId="86" priority="912" operator="equal">
      <formula>"Extremo"</formula>
    </cfRule>
  </conditionalFormatting>
  <conditionalFormatting sqref="AI29">
    <cfRule type="cellIs" dxfId="85" priority="913" operator="equal">
      <formula>"Alto"</formula>
    </cfRule>
  </conditionalFormatting>
  <conditionalFormatting sqref="AI29">
    <cfRule type="cellIs" dxfId="84" priority="914" operator="equal">
      <formula>"Moderado"</formula>
    </cfRule>
  </conditionalFormatting>
  <conditionalFormatting sqref="AI29">
    <cfRule type="cellIs" dxfId="83" priority="915" operator="equal">
      <formula>"Bajo"</formula>
    </cfRule>
  </conditionalFormatting>
  <conditionalFormatting sqref="F29">
    <cfRule type="containsText" dxfId="82" priority="916" operator="containsText" text="Oportunidad">
      <formula>NOT(ISERROR(SEARCH(("Oportunidad"),(F29))))</formula>
    </cfRule>
  </conditionalFormatting>
  <conditionalFormatting sqref="F29">
    <cfRule type="containsText" dxfId="81" priority="917" operator="containsText" text="Oportunidad">
      <formula>NOT(ISERROR(SEARCH(("Oportunidad"),(F29))))</formula>
    </cfRule>
  </conditionalFormatting>
  <conditionalFormatting sqref="F29">
    <cfRule type="containsText" dxfId="80" priority="918" operator="containsText" text="Riesgo">
      <formula>NOT(ISERROR(SEARCH(("Riesgo"),(F29))))</formula>
    </cfRule>
  </conditionalFormatting>
  <conditionalFormatting sqref="Q29">
    <cfRule type="containsText" dxfId="79" priority="919" operator="containsText" text="Catastrófico">
      <formula>NOT(ISERROR(SEARCH(("Catastrófico"),(Q29))))</formula>
    </cfRule>
  </conditionalFormatting>
  <conditionalFormatting sqref="Q29">
    <cfRule type="containsText" dxfId="78" priority="920" operator="containsText" text="Mayor">
      <formula>NOT(ISERROR(SEARCH(("Mayor"),(Q29))))</formula>
    </cfRule>
  </conditionalFormatting>
  <conditionalFormatting sqref="Q29">
    <cfRule type="containsText" dxfId="77" priority="921" operator="containsText" text="Moderado">
      <formula>NOT(ISERROR(SEARCH(("Moderado"),(Q29))))</formula>
    </cfRule>
  </conditionalFormatting>
  <conditionalFormatting sqref="Q29">
    <cfRule type="containsText" dxfId="76" priority="922" operator="containsText" text="Menor">
      <formula>NOT(ISERROR(SEARCH(("Menor"),(Q29))))</formula>
    </cfRule>
  </conditionalFormatting>
  <conditionalFormatting sqref="Q29">
    <cfRule type="containsText" dxfId="75" priority="923" operator="containsText" text="Leve">
      <formula>NOT(ISERROR(SEARCH(("Leve"),(Q29))))</formula>
    </cfRule>
  </conditionalFormatting>
  <conditionalFormatting sqref="Q29">
    <cfRule type="cellIs" dxfId="74" priority="924" operator="equal">
      <formula>"Muy Alta"</formula>
    </cfRule>
  </conditionalFormatting>
  <conditionalFormatting sqref="Q29">
    <cfRule type="cellIs" dxfId="73" priority="925" operator="equal">
      <formula>"Alta"</formula>
    </cfRule>
  </conditionalFormatting>
  <conditionalFormatting sqref="Q29">
    <cfRule type="cellIs" dxfId="72" priority="926" operator="equal">
      <formula>"Media"</formula>
    </cfRule>
  </conditionalFormatting>
  <conditionalFormatting sqref="Q29">
    <cfRule type="cellIs" dxfId="71" priority="927" operator="equal">
      <formula>"Baja"</formula>
    </cfRule>
  </conditionalFormatting>
  <conditionalFormatting sqref="Q29">
    <cfRule type="cellIs" dxfId="70" priority="928" operator="equal">
      <formula>"Muy Baja"</formula>
    </cfRule>
  </conditionalFormatting>
  <conditionalFormatting sqref="S29">
    <cfRule type="cellIs" dxfId="69" priority="929" operator="equal">
      <formula>"Extremo"</formula>
    </cfRule>
  </conditionalFormatting>
  <conditionalFormatting sqref="S29">
    <cfRule type="cellIs" dxfId="68" priority="930" operator="equal">
      <formula>"Alto"</formula>
    </cfRule>
  </conditionalFormatting>
  <conditionalFormatting sqref="S29">
    <cfRule type="cellIs" dxfId="67" priority="931" operator="equal">
      <formula>"Moderado"</formula>
    </cfRule>
  </conditionalFormatting>
  <conditionalFormatting sqref="S29">
    <cfRule type="cellIs" dxfId="66" priority="932" operator="equal">
      <formula>"Bajo"</formula>
    </cfRule>
  </conditionalFormatting>
  <conditionalFormatting sqref="AE15">
    <cfRule type="cellIs" dxfId="65" priority="955" operator="equal">
      <formula>"Muy Alta"</formula>
    </cfRule>
  </conditionalFormatting>
  <conditionalFormatting sqref="AE15">
    <cfRule type="cellIs" dxfId="64" priority="956" operator="equal">
      <formula>"Alta"</formula>
    </cfRule>
  </conditionalFormatting>
  <conditionalFormatting sqref="AE15">
    <cfRule type="cellIs" dxfId="63" priority="957" operator="equal">
      <formula>"Media"</formula>
    </cfRule>
  </conditionalFormatting>
  <conditionalFormatting sqref="AE15">
    <cfRule type="cellIs" dxfId="62" priority="958" operator="equal">
      <formula>"Baja"</formula>
    </cfRule>
  </conditionalFormatting>
  <conditionalFormatting sqref="AE15">
    <cfRule type="cellIs" dxfId="61" priority="959" operator="equal">
      <formula>"Muy Baja"</formula>
    </cfRule>
  </conditionalFormatting>
  <conditionalFormatting sqref="AG14:AG15">
    <cfRule type="cellIs" dxfId="60" priority="960" operator="equal">
      <formula>"Catastrófico"</formula>
    </cfRule>
  </conditionalFormatting>
  <conditionalFormatting sqref="AG14:AG15">
    <cfRule type="cellIs" dxfId="59" priority="961" operator="equal">
      <formula>"Mayor"</formula>
    </cfRule>
  </conditionalFormatting>
  <conditionalFormatting sqref="AG14:AG15">
    <cfRule type="cellIs" dxfId="58" priority="962" operator="equal">
      <formula>"Moderado"</formula>
    </cfRule>
  </conditionalFormatting>
  <conditionalFormatting sqref="AG14:AG15">
    <cfRule type="cellIs" dxfId="57" priority="963" operator="equal">
      <formula>"Menor"</formula>
    </cfRule>
  </conditionalFormatting>
  <conditionalFormatting sqref="AG14:AG15">
    <cfRule type="cellIs" dxfId="56" priority="964" operator="equal">
      <formula>"Leve"</formula>
    </cfRule>
  </conditionalFormatting>
  <conditionalFormatting sqref="AI15">
    <cfRule type="cellIs" dxfId="55" priority="965" operator="equal">
      <formula>"Extremo"</formula>
    </cfRule>
  </conditionalFormatting>
  <conditionalFormatting sqref="AI15">
    <cfRule type="cellIs" dxfId="54" priority="966" operator="equal">
      <formula>"Alto"</formula>
    </cfRule>
  </conditionalFormatting>
  <conditionalFormatting sqref="AI15">
    <cfRule type="cellIs" dxfId="53" priority="967" operator="equal">
      <formula>"Moderado"</formula>
    </cfRule>
  </conditionalFormatting>
  <conditionalFormatting sqref="AI15">
    <cfRule type="cellIs" dxfId="52" priority="968" operator="equal">
      <formula>"Bajo"</formula>
    </cfRule>
  </conditionalFormatting>
  <conditionalFormatting sqref="AE13:AE14">
    <cfRule type="cellIs" dxfId="51" priority="983" operator="equal">
      <formula>"Muy Alta"</formula>
    </cfRule>
  </conditionalFormatting>
  <conditionalFormatting sqref="AE13:AE14">
    <cfRule type="cellIs" dxfId="50" priority="984" operator="equal">
      <formula>"Alta"</formula>
    </cfRule>
  </conditionalFormatting>
  <conditionalFormatting sqref="AE13:AE14">
    <cfRule type="cellIs" dxfId="49" priority="985" operator="equal">
      <formula>"Media"</formula>
    </cfRule>
  </conditionalFormatting>
  <conditionalFormatting sqref="AE13:AE14">
    <cfRule type="cellIs" dxfId="48" priority="986" operator="equal">
      <formula>"Baja"</formula>
    </cfRule>
  </conditionalFormatting>
  <conditionalFormatting sqref="AE13:AE14">
    <cfRule type="cellIs" dxfId="47" priority="987" operator="equal">
      <formula>"Muy Baja"</formula>
    </cfRule>
  </conditionalFormatting>
  <conditionalFormatting sqref="AG13">
    <cfRule type="cellIs" dxfId="46" priority="988" operator="equal">
      <formula>"Catastrófico"</formula>
    </cfRule>
  </conditionalFormatting>
  <conditionalFormatting sqref="AG13">
    <cfRule type="cellIs" dxfId="45" priority="989" operator="equal">
      <formula>"Mayor"</formula>
    </cfRule>
  </conditionalFormatting>
  <conditionalFormatting sqref="AG13">
    <cfRule type="cellIs" dxfId="44" priority="990" operator="equal">
      <formula>"Moderado"</formula>
    </cfRule>
  </conditionalFormatting>
  <conditionalFormatting sqref="AG13">
    <cfRule type="cellIs" dxfId="43" priority="991" operator="equal">
      <formula>"Menor"</formula>
    </cfRule>
  </conditionalFormatting>
  <conditionalFormatting sqref="AG13">
    <cfRule type="cellIs" dxfId="42" priority="992" operator="equal">
      <formula>"Leve"</formula>
    </cfRule>
  </conditionalFormatting>
  <conditionalFormatting sqref="AI13:AI14">
    <cfRule type="cellIs" dxfId="41" priority="993" operator="equal">
      <formula>"Extremo"</formula>
    </cfRule>
  </conditionalFormatting>
  <conditionalFormatting sqref="AI13:AI14">
    <cfRule type="cellIs" dxfId="40" priority="994" operator="equal">
      <formula>"Alto"</formula>
    </cfRule>
  </conditionalFormatting>
  <conditionalFormatting sqref="AI13:AI14">
    <cfRule type="cellIs" dxfId="39" priority="995" operator="equal">
      <formula>"Moderado"</formula>
    </cfRule>
  </conditionalFormatting>
  <conditionalFormatting sqref="AI13:AI14">
    <cfRule type="cellIs" dxfId="38" priority="996" operator="equal">
      <formula>"Bajo"</formula>
    </cfRule>
  </conditionalFormatting>
  <conditionalFormatting sqref="N13">
    <cfRule type="cellIs" dxfId="37" priority="997" operator="equal">
      <formula>"Muy Alta"</formula>
    </cfRule>
  </conditionalFormatting>
  <conditionalFormatting sqref="N13">
    <cfRule type="cellIs" dxfId="36" priority="998" operator="equal">
      <formula>"Alta"</formula>
    </cfRule>
  </conditionalFormatting>
  <conditionalFormatting sqref="N13">
    <cfRule type="cellIs" dxfId="35" priority="999" operator="equal">
      <formula>"Media"</formula>
    </cfRule>
  </conditionalFormatting>
  <conditionalFormatting sqref="N13">
    <cfRule type="cellIs" dxfId="34" priority="1000" operator="equal">
      <formula>"Baja"</formula>
    </cfRule>
  </conditionalFormatting>
  <conditionalFormatting sqref="N13">
    <cfRule type="cellIs" dxfId="33" priority="1001" operator="equal">
      <formula>"Muy Baja"</formula>
    </cfRule>
  </conditionalFormatting>
  <conditionalFormatting sqref="N45 N56">
    <cfRule type="cellIs" dxfId="32" priority="1026" operator="equal">
      <formula>"Muy Alta"</formula>
    </cfRule>
  </conditionalFormatting>
  <conditionalFormatting sqref="N45 N56">
    <cfRule type="cellIs" dxfId="31" priority="1027" operator="equal">
      <formula>"Alta"</formula>
    </cfRule>
  </conditionalFormatting>
  <conditionalFormatting sqref="N45 N56">
    <cfRule type="cellIs" dxfId="30" priority="1028" operator="equal">
      <formula>"Media"</formula>
    </cfRule>
  </conditionalFormatting>
  <conditionalFormatting sqref="N45 N56">
    <cfRule type="cellIs" dxfId="29" priority="1029" operator="equal">
      <formula>"Baja"</formula>
    </cfRule>
  </conditionalFormatting>
  <conditionalFormatting sqref="N45 N56">
    <cfRule type="cellIs" dxfId="28" priority="1030" operator="equal">
      <formula>"Muy Baja"</formula>
    </cfRule>
  </conditionalFormatting>
  <conditionalFormatting sqref="Q44:Q45 Q56">
    <cfRule type="containsText" dxfId="27" priority="1031" operator="containsText" text="Catastrófico">
      <formula>NOT(ISERROR(SEARCH(("Catastrófico"),(Q44))))</formula>
    </cfRule>
  </conditionalFormatting>
  <conditionalFormatting sqref="Q44:Q45 Q56">
    <cfRule type="containsText" dxfId="26" priority="1032" operator="containsText" text="Mayor">
      <formula>NOT(ISERROR(SEARCH(("Mayor"),(Q44))))</formula>
    </cfRule>
  </conditionalFormatting>
  <conditionalFormatting sqref="Q44:Q45 Q56">
    <cfRule type="containsText" dxfId="25" priority="1033" operator="containsText" text="Moderado">
      <formula>NOT(ISERROR(SEARCH(("Moderado"),(Q44))))</formula>
    </cfRule>
  </conditionalFormatting>
  <conditionalFormatting sqref="Q44:Q45 Q56">
    <cfRule type="containsText" dxfId="24" priority="1034" operator="containsText" text="Menor">
      <formula>NOT(ISERROR(SEARCH(("Menor"),(Q44))))</formula>
    </cfRule>
  </conditionalFormatting>
  <conditionalFormatting sqref="Q44:Q45 Q56">
    <cfRule type="containsText" dxfId="23" priority="1035" operator="containsText" text="Leve">
      <formula>NOT(ISERROR(SEARCH(("Leve"),(Q44))))</formula>
    </cfRule>
  </conditionalFormatting>
  <conditionalFormatting sqref="Q44:Q45 Q56">
    <cfRule type="cellIs" dxfId="22" priority="1036" operator="equal">
      <formula>"Muy Alta"</formula>
    </cfRule>
  </conditionalFormatting>
  <conditionalFormatting sqref="Q44:Q45 Q56">
    <cfRule type="cellIs" dxfId="21" priority="1037" operator="equal">
      <formula>"Alta"</formula>
    </cfRule>
  </conditionalFormatting>
  <conditionalFormatting sqref="Q44:Q45 Q56">
    <cfRule type="cellIs" dxfId="20" priority="1038" operator="equal">
      <formula>"Media"</formula>
    </cfRule>
  </conditionalFormatting>
  <conditionalFormatting sqref="Q44:Q45 Q56">
    <cfRule type="cellIs" dxfId="19" priority="1039" operator="equal">
      <formula>"Baja"</formula>
    </cfRule>
  </conditionalFormatting>
  <conditionalFormatting sqref="Q44:Q45 Q56">
    <cfRule type="cellIs" dxfId="18" priority="1040" operator="equal">
      <formula>"Muy Baja"</formula>
    </cfRule>
  </conditionalFormatting>
  <conditionalFormatting sqref="S44:S45 AI44:AI45 S56 AI56">
    <cfRule type="cellIs" dxfId="17" priority="1041" operator="equal">
      <formula>"Extremo"</formula>
    </cfRule>
  </conditionalFormatting>
  <conditionalFormatting sqref="S44:S45 AI44:AI45 S56 AI56">
    <cfRule type="cellIs" dxfId="16" priority="1042" operator="equal">
      <formula>"Alto"</formula>
    </cfRule>
  </conditionalFormatting>
  <conditionalFormatting sqref="S44:S45 AI44:AI45 S56 AI56">
    <cfRule type="cellIs" dxfId="15" priority="1043" operator="equal">
      <formula>"Moderado"</formula>
    </cfRule>
  </conditionalFormatting>
  <conditionalFormatting sqref="S44:S45 AI44:AI45 S56 AI56">
    <cfRule type="cellIs" dxfId="14" priority="1044" operator="equal">
      <formula>"Bajo"</formula>
    </cfRule>
  </conditionalFormatting>
  <conditionalFormatting sqref="AG44:AG45 AG56">
    <cfRule type="cellIs" dxfId="13" priority="1045" operator="equal">
      <formula>"Catastrófico"</formula>
    </cfRule>
  </conditionalFormatting>
  <conditionalFormatting sqref="AG44:AG45 AG56">
    <cfRule type="cellIs" dxfId="12" priority="1046" operator="equal">
      <formula>"Mayor"</formula>
    </cfRule>
  </conditionalFormatting>
  <conditionalFormatting sqref="AG44:AG45 AG56">
    <cfRule type="cellIs" dxfId="11" priority="1047" operator="equal">
      <formula>"Moderado"</formula>
    </cfRule>
  </conditionalFormatting>
  <conditionalFormatting sqref="AG44:AG45 AG56">
    <cfRule type="cellIs" dxfId="10" priority="1048" operator="equal">
      <formula>"Menor"</formula>
    </cfRule>
  </conditionalFormatting>
  <conditionalFormatting sqref="AG44:AG45 AG56">
    <cfRule type="cellIs" dxfId="9" priority="1049" operator="equal">
      <formula>"Leve"</formula>
    </cfRule>
  </conditionalFormatting>
  <conditionalFormatting sqref="F45 F56">
    <cfRule type="containsText" dxfId="8" priority="1050" operator="containsText" text="Oportunidad">
      <formula>NOT(ISERROR(SEARCH(("Oportunidad"),(F45))))</formula>
    </cfRule>
  </conditionalFormatting>
  <conditionalFormatting sqref="F45 F56">
    <cfRule type="containsText" dxfId="7" priority="1051" operator="containsText" text="Oportunidad">
      <formula>NOT(ISERROR(SEARCH(("Oportunidad"),(F45))))</formula>
    </cfRule>
  </conditionalFormatting>
  <conditionalFormatting sqref="F45 F56">
    <cfRule type="containsText" dxfId="6" priority="1052" operator="containsText" text="Riesgo">
      <formula>NOT(ISERROR(SEARCH(("Riesgo"),(F45))))</formula>
    </cfRule>
  </conditionalFormatting>
  <conditionalFormatting sqref="F49">
    <cfRule type="containsText" dxfId="5" priority="1086" operator="containsText" text="Oportunidad">
      <formula>NOT(ISERROR(SEARCH(("Oportunidad"),(F49))))</formula>
    </cfRule>
  </conditionalFormatting>
  <conditionalFormatting sqref="F49">
    <cfRule type="containsText" dxfId="4" priority="1087" operator="containsText" text="Oportunidad">
      <formula>NOT(ISERROR(SEARCH(("Oportunidad"),(F49))))</formula>
    </cfRule>
  </conditionalFormatting>
  <conditionalFormatting sqref="F49">
    <cfRule type="containsText" dxfId="3" priority="1088" operator="containsText" text="Riesgo">
      <formula>NOT(ISERROR(SEARCH(("Riesgo"),(F49))))</formula>
    </cfRule>
  </conditionalFormatting>
  <conditionalFormatting sqref="F50:F55">
    <cfRule type="containsText" dxfId="2" priority="1089" operator="containsText" text="Oportunidad">
      <formula>NOT(ISERROR(SEARCH(("Oportunidad"),(F50))))</formula>
    </cfRule>
  </conditionalFormatting>
  <conditionalFormatting sqref="F50:F55">
    <cfRule type="containsText" dxfId="1" priority="1090" operator="containsText" text="Oportunidad">
      <formula>NOT(ISERROR(SEARCH(("Oportunidad"),(F50))))</formula>
    </cfRule>
  </conditionalFormatting>
  <conditionalFormatting sqref="F50:F55">
    <cfRule type="containsText" dxfId="0" priority="1091" operator="containsText" text="Riesgo">
      <formula>NOT(ISERROR(SEARCH(("Riesgo"),(F50))))</formula>
    </cfRule>
  </conditionalFormatting>
  <dataValidations count="1">
    <dataValidation type="list" allowBlank="1" showErrorMessage="1" sqref="F15:F40 F43 F45:F56 F7:F13">
      <formula1>NATURALEZA</formula1>
    </dataValidation>
  </dataValidations>
  <pageMargins left="0.7" right="0.7" top="0.75" bottom="0.75" header="0" footer="0"/>
  <pageSetup paperSize="9" scale="50" orientation="landscape"/>
  <drawing r:id="rId1"/>
  <extLst>
    <ext xmlns:x14="http://schemas.microsoft.com/office/spreadsheetml/2009/9/main" uri="{CCE6A557-97BC-4b89-ADB6-D9C93CAAB3DF}">
      <x14:dataValidations xmlns:xm="http://schemas.microsoft.com/office/excel/2006/main" count="13">
        <x14:dataValidation type="list" allowBlank="1" showErrorMessage="1">
          <x14:formula1>
            <xm:f>LISTAS!$Q$18:$Q$22</xm:f>
          </x14:formula1>
          <xm:sqref>M15:M40 M43 M45:M56 M7:M13</xm:sqref>
        </x14:dataValidation>
        <x14:dataValidation type="list" allowBlank="1" showErrorMessage="1">
          <x14:formula1>
            <xm:f>LISTAS!$D$74:$D$75</xm:f>
          </x14:formula1>
          <xm:sqref>AB7:AB56</xm:sqref>
        </x14:dataValidation>
        <x14:dataValidation type="list" allowBlank="1" showErrorMessage="1">
          <x14:formula1>
            <xm:f>LISTAS!$D$59:$D$62</xm:f>
          </x14:formula1>
          <xm:sqref>W7:W56</xm:sqref>
        </x14:dataValidation>
        <x14:dataValidation type="list" allowBlank="1" showErrorMessage="1">
          <x14:formula1>
            <xm:f>LISTAS!$I$28:$I$32</xm:f>
          </x14:formula1>
          <xm:sqref>P15:P56 P7:P13</xm:sqref>
        </x14:dataValidation>
        <x14:dataValidation type="list" allowBlank="1" showErrorMessage="1">
          <x14:formula1>
            <xm:f>LISTAS!$F$66:$F$68</xm:f>
          </x14:formula1>
          <xm:sqref>X7:X56</xm:sqref>
        </x14:dataValidation>
        <x14:dataValidation type="list" allowBlank="1" showErrorMessage="1">
          <x14:formula1>
            <xm:f>LISTAS!$P$5:$P$15</xm:f>
          </x14:formula1>
          <xm:sqref>L15:L40 L43 L45:L56 L7:L13</xm:sqref>
        </x14:dataValidation>
        <x14:dataValidation type="list" allowBlank="1" showErrorMessage="1">
          <x14:formula1>
            <xm:f>LISTAS!$A$37:$A$40</xm:f>
          </x14:formula1>
          <xm:sqref>C15:C40 C43 C45:C56 C7:C13</xm:sqref>
        </x14:dataValidation>
        <x14:dataValidation type="list" allowBlank="1" showErrorMessage="1">
          <x14:formula1>
            <xm:f>LISTAS!$N$5:$N$9</xm:f>
          </x14:formula1>
          <xm:sqref>K15:K40 K43 K45:K56 K7:K13</xm:sqref>
        </x14:dataValidation>
        <x14:dataValidation type="list" allowBlank="1" showErrorMessage="1">
          <x14:formula1>
            <xm:f>LISTAS!$F$71:$F$73</xm:f>
          </x14:formula1>
          <xm:sqref>Z7:Z56</xm:sqref>
        </x14:dataValidation>
        <x14:dataValidation type="list" allowBlank="1" showErrorMessage="1">
          <x14:formula1>
            <xm:f>LISTAS!$I$60:$I$61</xm:f>
          </x14:formula1>
          <xm:sqref>D15:D40 D43 D45:D56 D7:D13</xm:sqref>
        </x14:dataValidation>
        <x14:dataValidation type="list" allowBlank="1" showErrorMessage="1">
          <x14:formula1>
            <xm:f>LISTAS!$F$76:$F$77</xm:f>
          </x14:formula1>
          <xm:sqref>AA7:AA56</xm:sqref>
        </x14:dataValidation>
        <x14:dataValidation type="list" allowBlank="1" showErrorMessage="1">
          <x14:formula1>
            <xm:f>LISTAS!$N$54:$N$66</xm:f>
          </x14:formula1>
          <xm:sqref>B43 B45:B56 B7:B40</xm:sqref>
        </x14:dataValidation>
        <x14:dataValidation type="list" allowBlank="1" showErrorMessage="1">
          <x14:formula1>
            <xm:f>LISTAS!$I$71:$I$79</xm:f>
          </x14:formula1>
          <xm:sqref>AJ7:AJ56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LISTAS</vt:lpstr>
      <vt:lpstr>Nueva Matriz R&amp;O Corporativa TT</vt:lpstr>
      <vt:lpstr>NATURALEZA</vt:lpstr>
      <vt:lpstr>OPORTUNIDAD</vt:lpstr>
      <vt:lpstr>OPORTUNIDADT</vt:lpstr>
      <vt:lpstr>RIESGO</vt:lpstr>
      <vt:lpstr>RIESGOT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Maryuri Zabala Guzman</dc:creator>
  <cp:lastModifiedBy>Sandra Lesmes</cp:lastModifiedBy>
  <dcterms:created xsi:type="dcterms:W3CDTF">2021-12-21T15:42:45Z</dcterms:created>
  <dcterms:modified xsi:type="dcterms:W3CDTF">2023-01-31T21:03:40Z</dcterms:modified>
</cp:coreProperties>
</file>