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mc:AlternateContent xmlns:mc="http://schemas.openxmlformats.org/markup-compatibility/2006">
    <mc:Choice Requires="x15">
      <x15ac:absPath xmlns:x15ac="http://schemas.microsoft.com/office/spreadsheetml/2010/11/ac" url="C:\Users\sandra.lesmes\Desktop\SML SGI\2023\Matriz de Riesgos 2023\20230804 - Nueva MR para auditoría icontec\"/>
    </mc:Choice>
  </mc:AlternateContent>
  <xr:revisionPtr revIDLastSave="0" documentId="13_ncr:1_{2475DC76-2451-4298-BC83-81CEC9A45AA4}" xr6:coauthVersionLast="36" xr6:coauthVersionMax="36" xr10:uidLastSave="{00000000-0000-0000-0000-000000000000}"/>
  <bookViews>
    <workbookView xWindow="0" yWindow="0" windowWidth="15300" windowHeight="10905" activeTab="1" xr2:uid="{00000000-000D-0000-FFFF-FFFF00000000}"/>
  </bookViews>
  <sheets>
    <sheet name="LISTAS" sheetId="1" r:id="rId1"/>
    <sheet name="Nueva Matriz R&amp;O Corporativa TT" sheetId="2" r:id="rId2"/>
    <sheet name="Mapa de calor" sheetId="5" r:id="rId3"/>
  </sheets>
  <definedNames>
    <definedName name="_xlnm._FilterDatabase" localSheetId="1" hidden="1">'Nueva Matriz R&amp;O Corporativa TT'!$A$6:$AP$58</definedName>
    <definedName name="NATURALEZA">LISTAS!$L$41:$L$42</definedName>
    <definedName name="OPORTUNIDAD">LISTAS!$I$37:$I$41</definedName>
    <definedName name="OPORTUNIDADT">LISTAS!$R$37:$R$40</definedName>
    <definedName name="RIESGO">LISTAS!$H$37:$H$41</definedName>
    <definedName name="RIESGOT">LISTAS!$Q$37:$Q$40</definedName>
    <definedName name="Z_485AD43C_2EFD_4E15_948B_4B1EC0574365_.wvu.FilterData" localSheetId="1" hidden="1">'Nueva Matriz R&amp;O Corporativa TT'!$N$68</definedName>
    <definedName name="Z_7DCFD654_E807_4A5E_B29D_B8AE41CF9F3B_.wvu.FilterData" localSheetId="1" hidden="1">'Nueva Matriz R&amp;O Corporativa TT'!$A$6:$AP$58</definedName>
    <definedName name="Z_85E72898_49DF_4F32_8DDC_158A4FBC7BCD_.wvu.FilterData" localSheetId="1" hidden="1">'Nueva Matriz R&amp;O Corporativa TT'!$A$6:$AP$58</definedName>
    <definedName name="Z_BA9F5389_5291_489C_9EC7_8C7BA30589B1_.wvu.FilterData" localSheetId="1" hidden="1">'Nueva Matriz R&amp;O Corporativa TT'!$A$6:$AP$58</definedName>
    <definedName name="Z_C7C4C3A1_7A92_464D_B846_072633A66A68_.wvu.FilterData" localSheetId="1" hidden="1">'Nueva Matriz R&amp;O Corporativa TT'!$A$6:$AP$58</definedName>
    <definedName name="Z_D584FC54_0184_4629_93F6_CFDB9FB45133_.wvu.FilterData" localSheetId="1" hidden="1">'Nueva Matriz R&amp;O Corporativa TT'!$A$6:$AP$58</definedName>
  </definedNames>
  <calcPr calcId="191029"/>
  <customWorkbookViews>
    <customWorkbookView name="Filtro 3" guid="{485AD43C-2EFD-4E15-948B-4B1EC0574365}" maximized="1" windowWidth="0" windowHeight="0" activeSheetId="0"/>
    <customWorkbookView name="Filtro 2" guid="{C7C4C3A1-7A92-464D-B846-072633A66A68}" maximized="1" windowWidth="0" windowHeight="0" activeSheetId="0"/>
    <customWorkbookView name="Filtro 1" guid="{D584FC54-0184-4629-93F6-CFDB9FB45133}" maximized="1" windowWidth="0" windowHeight="0" activeSheetId="0"/>
    <customWorkbookView name="Filtro 6" guid="{85E72898-49DF-4F32-8DDC-158A4FBC7BCD}" maximized="1" windowWidth="0" windowHeight="0" activeSheetId="0"/>
    <customWorkbookView name="Filtro 5" guid="{7DCFD654-E807-4A5E-B29D-B8AE41CF9F3B}" maximized="1" windowWidth="0" windowHeight="0" activeSheetId="0"/>
    <customWorkbookView name="Filtro 4" guid="{BA9F5389-5291-489C-9EC7-8C7BA30589B1}" maximized="1" windowWidth="0" windowHeight="0" activeSheetId="0"/>
  </customWorkbookViews>
  <extLst>
    <ext uri="GoogleSheetsCustomDataVersion2">
      <go:sheetsCustomData xmlns:go="http://customooxmlschemas.google.com/" r:id="rId21" roundtripDataChecksum="V/p1ayDLSiVpSDbKjOubXb7BI9wYaP0AVjQZqGqGgdY="/>
    </ext>
  </extLst>
</workbook>
</file>

<file path=xl/calcChain.xml><?xml version="1.0" encoding="utf-8"?>
<calcChain xmlns="http://schemas.openxmlformats.org/spreadsheetml/2006/main">
  <c r="AA58" i="2" l="1"/>
  <c r="S58" i="2"/>
  <c r="P58" i="2"/>
  <c r="Q58" i="2" s="1"/>
  <c r="AJ58" i="2" s="1"/>
  <c r="AI58" i="2" s="1"/>
  <c r="AA57" i="2"/>
  <c r="S57" i="2"/>
  <c r="T57" i="2" s="1"/>
  <c r="P57" i="2"/>
  <c r="Q57" i="2" s="1"/>
  <c r="AA56" i="2"/>
  <c r="S56" i="2"/>
  <c r="T56" i="2" s="1"/>
  <c r="P56" i="2"/>
  <c r="Q56" i="2" s="1"/>
  <c r="AA55" i="2"/>
  <c r="S55" i="2"/>
  <c r="P55" i="2"/>
  <c r="Q55" i="2" s="1"/>
  <c r="AA54" i="2"/>
  <c r="X54" i="2"/>
  <c r="S54" i="2"/>
  <c r="T54" i="2" s="1"/>
  <c r="P54" i="2"/>
  <c r="AA53" i="2"/>
  <c r="S53" i="2"/>
  <c r="T53" i="2" s="1"/>
  <c r="P53" i="2"/>
  <c r="Q53" i="2" s="1"/>
  <c r="AA52" i="2"/>
  <c r="S52" i="2"/>
  <c r="T52" i="2" s="1"/>
  <c r="P52" i="2"/>
  <c r="Q52" i="2" s="1"/>
  <c r="AA51" i="2"/>
  <c r="X51" i="2"/>
  <c r="S51" i="2"/>
  <c r="T51" i="2" s="1"/>
  <c r="P51" i="2"/>
  <c r="Q51" i="2" s="1"/>
  <c r="AA50" i="2"/>
  <c r="X50" i="2"/>
  <c r="S50" i="2"/>
  <c r="T50" i="2" s="1"/>
  <c r="P50" i="2"/>
  <c r="Q50" i="2" s="1"/>
  <c r="K50" i="2"/>
  <c r="AA49" i="2"/>
  <c r="X49" i="2"/>
  <c r="S49" i="2"/>
  <c r="T49" i="2" s="1"/>
  <c r="P49" i="2"/>
  <c r="K49" i="2"/>
  <c r="AA48" i="2"/>
  <c r="X48" i="2"/>
  <c r="S48" i="2"/>
  <c r="T48" i="2" s="1"/>
  <c r="P48" i="2"/>
  <c r="Q48" i="2" s="1"/>
  <c r="K48" i="2"/>
  <c r="AA47" i="2"/>
  <c r="X47" i="2"/>
  <c r="S47" i="2"/>
  <c r="T47" i="2" s="1"/>
  <c r="P47" i="2"/>
  <c r="Q47" i="2" s="1"/>
  <c r="K47" i="2"/>
  <c r="AA46" i="2"/>
  <c r="X46" i="2"/>
  <c r="S46" i="2"/>
  <c r="P46" i="2"/>
  <c r="Q46" i="2" s="1"/>
  <c r="K46" i="2"/>
  <c r="AA45" i="2"/>
  <c r="X45" i="2"/>
  <c r="S45" i="2"/>
  <c r="T45" i="2" s="1"/>
  <c r="P45" i="2"/>
  <c r="Q45" i="2" s="1"/>
  <c r="K45" i="2"/>
  <c r="AA44" i="2"/>
  <c r="X44" i="2"/>
  <c r="S44" i="2"/>
  <c r="P44" i="2"/>
  <c r="Q44" i="2" s="1"/>
  <c r="K44" i="2"/>
  <c r="AA43" i="2"/>
  <c r="X43" i="2"/>
  <c r="S43" i="2"/>
  <c r="T43" i="2" s="1"/>
  <c r="P43" i="2"/>
  <c r="Q43" i="2" s="1"/>
  <c r="AA42" i="2"/>
  <c r="X42" i="2"/>
  <c r="S42" i="2"/>
  <c r="T42" i="2" s="1"/>
  <c r="P42" i="2"/>
  <c r="AA41" i="2"/>
  <c r="X41" i="2"/>
  <c r="S41" i="2"/>
  <c r="T41" i="2" s="1"/>
  <c r="P41" i="2"/>
  <c r="Q41" i="2" s="1"/>
  <c r="AA40" i="2"/>
  <c r="X40" i="2"/>
  <c r="S40" i="2"/>
  <c r="T40" i="2" s="1"/>
  <c r="P40" i="2"/>
  <c r="X39" i="2"/>
  <c r="S39" i="2"/>
  <c r="T39" i="2" s="1"/>
  <c r="P39" i="2"/>
  <c r="Q39" i="2" s="1"/>
  <c r="AA38" i="2"/>
  <c r="X38" i="2"/>
  <c r="S38" i="2"/>
  <c r="T38" i="2" s="1"/>
  <c r="P38" i="2"/>
  <c r="Q38" i="2" s="1"/>
  <c r="AA37" i="2"/>
  <c r="X37" i="2"/>
  <c r="S37" i="2"/>
  <c r="T37" i="2" s="1"/>
  <c r="P37" i="2"/>
  <c r="AA36" i="2"/>
  <c r="X36" i="2"/>
  <c r="S36" i="2"/>
  <c r="T36" i="2" s="1"/>
  <c r="P36" i="2"/>
  <c r="AA35" i="2"/>
  <c r="X35" i="2"/>
  <c r="S35" i="2"/>
  <c r="T35" i="2" s="1"/>
  <c r="P35" i="2"/>
  <c r="AA34" i="2"/>
  <c r="X34" i="2"/>
  <c r="S34" i="2"/>
  <c r="T34" i="2" s="1"/>
  <c r="P34" i="2"/>
  <c r="AA33" i="2"/>
  <c r="X33" i="2"/>
  <c r="S33" i="2"/>
  <c r="P33" i="2"/>
  <c r="Q33" i="2" s="1"/>
  <c r="AA32" i="2"/>
  <c r="X32" i="2"/>
  <c r="S32" i="2"/>
  <c r="T32" i="2" s="1"/>
  <c r="P32" i="2"/>
  <c r="Q32" i="2" s="1"/>
  <c r="AA31" i="2"/>
  <c r="X31" i="2"/>
  <c r="S31" i="2"/>
  <c r="T31" i="2" s="1"/>
  <c r="P31" i="2"/>
  <c r="Q31" i="2" s="1"/>
  <c r="AA30" i="2"/>
  <c r="X30" i="2"/>
  <c r="S30" i="2"/>
  <c r="T30" i="2" s="1"/>
  <c r="P30" i="2"/>
  <c r="Q30" i="2" s="1"/>
  <c r="AA29" i="2"/>
  <c r="X29" i="2"/>
  <c r="S29" i="2"/>
  <c r="T29" i="2" s="1"/>
  <c r="P29" i="2"/>
  <c r="AA28" i="2"/>
  <c r="X28" i="2"/>
  <c r="S28" i="2"/>
  <c r="T28" i="2" s="1"/>
  <c r="P28" i="2"/>
  <c r="Q28" i="2" s="1"/>
  <c r="AA27" i="2"/>
  <c r="X27" i="2"/>
  <c r="S27" i="2"/>
  <c r="T27" i="2" s="1"/>
  <c r="P27" i="2"/>
  <c r="AA26" i="2"/>
  <c r="X26" i="2"/>
  <c r="S26" i="2"/>
  <c r="T26" i="2" s="1"/>
  <c r="P26" i="2"/>
  <c r="AA25" i="2"/>
  <c r="X25" i="2"/>
  <c r="S25" i="2"/>
  <c r="T25" i="2" s="1"/>
  <c r="P25" i="2"/>
  <c r="Q25" i="2" s="1"/>
  <c r="AA24" i="2"/>
  <c r="X24" i="2"/>
  <c r="S24" i="2"/>
  <c r="P24" i="2"/>
  <c r="Q24" i="2" s="1"/>
  <c r="AA23" i="2"/>
  <c r="X23" i="2"/>
  <c r="S23" i="2"/>
  <c r="T23" i="2" s="1"/>
  <c r="P23" i="2"/>
  <c r="AA22" i="2"/>
  <c r="X22" i="2"/>
  <c r="S22" i="2"/>
  <c r="T22" i="2" s="1"/>
  <c r="P22" i="2"/>
  <c r="AA21" i="2"/>
  <c r="X21" i="2"/>
  <c r="S21" i="2"/>
  <c r="P21" i="2"/>
  <c r="Q21" i="2" s="1"/>
  <c r="AA20" i="2"/>
  <c r="X20" i="2"/>
  <c r="S20" i="2"/>
  <c r="P20" i="2"/>
  <c r="Q20" i="2" s="1"/>
  <c r="AA19" i="2"/>
  <c r="X19" i="2"/>
  <c r="S19" i="2"/>
  <c r="T19" i="2" s="1"/>
  <c r="P19" i="2"/>
  <c r="Q19" i="2" s="1"/>
  <c r="AA18" i="2"/>
  <c r="X18" i="2"/>
  <c r="S18" i="2"/>
  <c r="T18" i="2" s="1"/>
  <c r="P18" i="2"/>
  <c r="AA17" i="2"/>
  <c r="X17" i="2"/>
  <c r="S17" i="2"/>
  <c r="T17" i="2" s="1"/>
  <c r="P17" i="2"/>
  <c r="Q17" i="2" s="1"/>
  <c r="AA16" i="2"/>
  <c r="X16" i="2"/>
  <c r="S16" i="2"/>
  <c r="T16" i="2" s="1"/>
  <c r="P16" i="2"/>
  <c r="AA15" i="2"/>
  <c r="X15" i="2"/>
  <c r="S15" i="2"/>
  <c r="P15" i="2"/>
  <c r="Q15" i="2" s="1"/>
  <c r="AA14" i="2"/>
  <c r="X14" i="2"/>
  <c r="S14" i="2"/>
  <c r="T14" i="2" s="1"/>
  <c r="P14" i="2"/>
  <c r="AA13" i="2"/>
  <c r="X13" i="2"/>
  <c r="S13" i="2"/>
  <c r="T13" i="2" s="1"/>
  <c r="P13" i="2"/>
  <c r="AA12" i="2"/>
  <c r="X12" i="2"/>
  <c r="S12" i="2"/>
  <c r="T12" i="2" s="1"/>
  <c r="P12" i="2"/>
  <c r="Q12" i="2" s="1"/>
  <c r="AA11" i="2"/>
  <c r="X11" i="2"/>
  <c r="S11" i="2"/>
  <c r="T11" i="2" s="1"/>
  <c r="P11" i="2"/>
  <c r="Q11" i="2" s="1"/>
  <c r="AA10" i="2"/>
  <c r="X10" i="2"/>
  <c r="S10" i="2"/>
  <c r="T10" i="2" s="1"/>
  <c r="P10" i="2"/>
  <c r="Q10" i="2" s="1"/>
  <c r="AA9" i="2"/>
  <c r="X9" i="2"/>
  <c r="S9" i="2"/>
  <c r="T9" i="2" s="1"/>
  <c r="P9" i="2"/>
  <c r="Q9" i="2" s="1"/>
  <c r="AA8" i="2"/>
  <c r="X8" i="2"/>
  <c r="S8" i="2"/>
  <c r="P8" i="2"/>
  <c r="Q8" i="2" s="1"/>
  <c r="AA7" i="2"/>
  <c r="X7" i="2"/>
  <c r="S7" i="2"/>
  <c r="T7" i="2" s="1"/>
  <c r="P7" i="2"/>
  <c r="Q7" i="2" s="1"/>
  <c r="U49" i="2" l="1"/>
  <c r="U40" i="2"/>
  <c r="AJ10" i="2"/>
  <c r="AI10" i="2" s="1"/>
  <c r="U23" i="2"/>
  <c r="U26" i="2"/>
  <c r="U54" i="2"/>
  <c r="U58" i="2"/>
  <c r="AJ21" i="2"/>
  <c r="AI21" i="2" s="1"/>
  <c r="AJ33" i="2"/>
  <c r="AI33" i="2" s="1"/>
  <c r="AJ8" i="2"/>
  <c r="AI8" i="2" s="1"/>
  <c r="U46" i="2"/>
  <c r="AJ46" i="2"/>
  <c r="AI46" i="2" s="1"/>
  <c r="U27" i="2"/>
  <c r="U44" i="2"/>
  <c r="U36" i="2"/>
  <c r="U16" i="2"/>
  <c r="AJ19" i="2"/>
  <c r="AI19" i="2" s="1"/>
  <c r="U31" i="2"/>
  <c r="U37" i="2"/>
  <c r="U18" i="2"/>
  <c r="U29" i="2"/>
  <c r="AJ31" i="2"/>
  <c r="AI31" i="2" s="1"/>
  <c r="Q40" i="2"/>
  <c r="AF43" i="2"/>
  <c r="AG43" i="2" s="1"/>
  <c r="AJ45" i="2"/>
  <c r="AI45" i="2" s="1"/>
  <c r="Q49" i="2"/>
  <c r="AF49" i="2" s="1"/>
  <c r="AJ12" i="2"/>
  <c r="AI12" i="2" s="1"/>
  <c r="U15" i="2"/>
  <c r="U14" i="2"/>
  <c r="U35" i="2"/>
  <c r="U55" i="2"/>
  <c r="AJ50" i="2"/>
  <c r="AI50" i="2" s="1"/>
  <c r="T55" i="2"/>
  <c r="AF58" i="2"/>
  <c r="AH58" i="2" s="1"/>
  <c r="U33" i="2"/>
  <c r="T44" i="2"/>
  <c r="T46" i="2"/>
  <c r="AF19" i="2"/>
  <c r="AH19" i="2" s="1"/>
  <c r="AJ28" i="2"/>
  <c r="AI28" i="2" s="1"/>
  <c r="U42" i="2"/>
  <c r="AF7" i="2"/>
  <c r="AG7" i="2" s="1"/>
  <c r="U13" i="2"/>
  <c r="AF44" i="2"/>
  <c r="AH44" i="2" s="1"/>
  <c r="U34" i="2"/>
  <c r="AJ55" i="2"/>
  <c r="AI55" i="2" s="1"/>
  <c r="AF55" i="2"/>
  <c r="AH55" i="2" s="1"/>
  <c r="AF24" i="2"/>
  <c r="AJ24" i="2"/>
  <c r="AI24" i="2" s="1"/>
  <c r="U52" i="2"/>
  <c r="U48" i="2"/>
  <c r="U24" i="2"/>
  <c r="AF48" i="2"/>
  <c r="AH48" i="2" s="1"/>
  <c r="Q54" i="2"/>
  <c r="AJ54" i="2" s="1"/>
  <c r="AI54" i="2" s="1"/>
  <c r="U11" i="2"/>
  <c r="T24" i="2"/>
  <c r="AF8" i="2"/>
  <c r="AH8" i="2" s="1"/>
  <c r="U22" i="2"/>
  <c r="U28" i="2"/>
  <c r="AJ48" i="2"/>
  <c r="AI48" i="2" s="1"/>
  <c r="U57" i="2"/>
  <c r="U32" i="2"/>
  <c r="AF28" i="2"/>
  <c r="AH28" i="2" s="1"/>
  <c r="AF31" i="2"/>
  <c r="AH31" i="2" s="1"/>
  <c r="U53" i="2"/>
  <c r="Q27" i="2"/>
  <c r="Q36" i="2"/>
  <c r="AJ36" i="2" s="1"/>
  <c r="AI36" i="2" s="1"/>
  <c r="U38" i="2"/>
  <c r="AF10" i="2"/>
  <c r="AH10" i="2" s="1"/>
  <c r="AJ14" i="2"/>
  <c r="AI14" i="2" s="1"/>
  <c r="Q34" i="2"/>
  <c r="AJ34" i="2" s="1"/>
  <c r="AI34" i="2" s="1"/>
  <c r="T58" i="2"/>
  <c r="U7" i="2"/>
  <c r="AF15" i="2"/>
  <c r="AG15" i="2" s="1"/>
  <c r="AJ56" i="2"/>
  <c r="AI56" i="2" s="1"/>
  <c r="AF56" i="2"/>
  <c r="AH56" i="2" s="1"/>
  <c r="AG48" i="2"/>
  <c r="AJ53" i="2"/>
  <c r="AI53" i="2" s="1"/>
  <c r="AF53" i="2"/>
  <c r="AH53" i="2" s="1"/>
  <c r="AF57" i="2"/>
  <c r="AH57" i="2" s="1"/>
  <c r="AJ57" i="2"/>
  <c r="AI57" i="2" s="1"/>
  <c r="AH43" i="2"/>
  <c r="AJ11" i="2"/>
  <c r="AI11" i="2" s="1"/>
  <c r="AF33" i="2"/>
  <c r="AG33" i="2" s="1"/>
  <c r="AK33" i="2" s="1"/>
  <c r="AF45" i="2"/>
  <c r="AJ51" i="2"/>
  <c r="AI51" i="2" s="1"/>
  <c r="AF51" i="2"/>
  <c r="AH51" i="2" s="1"/>
  <c r="AJ20" i="2"/>
  <c r="AI20" i="2" s="1"/>
  <c r="AF20" i="2"/>
  <c r="AG20" i="2" s="1"/>
  <c r="AJ41" i="2"/>
  <c r="AI41" i="2" s="1"/>
  <c r="AJ52" i="2"/>
  <c r="AI52" i="2" s="1"/>
  <c r="AF52" i="2"/>
  <c r="AH52" i="2" s="1"/>
  <c r="Q16" i="2"/>
  <c r="AF16" i="2" s="1"/>
  <c r="AG16" i="2" s="1"/>
  <c r="T33" i="2"/>
  <c r="AJ7" i="2"/>
  <c r="AI7" i="2" s="1"/>
  <c r="U9" i="2"/>
  <c r="AJ13" i="2"/>
  <c r="AI13" i="2" s="1"/>
  <c r="AJ16" i="2"/>
  <c r="AI16" i="2" s="1"/>
  <c r="U20" i="2"/>
  <c r="AF27" i="2"/>
  <c r="AG27" i="2" s="1"/>
  <c r="Q22" i="2"/>
  <c r="AJ22" i="2" s="1"/>
  <c r="AI22" i="2" s="1"/>
  <c r="Q35" i="2"/>
  <c r="AF35" i="2" s="1"/>
  <c r="AH35" i="2" s="1"/>
  <c r="T20" i="2"/>
  <c r="U30" i="2"/>
  <c r="AJ32" i="2"/>
  <c r="AI32" i="2" s="1"/>
  <c r="U39" i="2"/>
  <c r="AJ44" i="2"/>
  <c r="AI44" i="2" s="1"/>
  <c r="U51" i="2"/>
  <c r="U56" i="2"/>
  <c r="AF30" i="2"/>
  <c r="U41" i="2"/>
  <c r="U45" i="2"/>
  <c r="U47" i="2"/>
  <c r="AF40" i="2"/>
  <c r="AH40" i="2" s="1"/>
  <c r="U10" i="2"/>
  <c r="AF11" i="2"/>
  <c r="AH11" i="2" s="1"/>
  <c r="U21" i="2"/>
  <c r="Q23" i="2"/>
  <c r="AF23" i="2" s="1"/>
  <c r="Q26" i="2"/>
  <c r="AJ26" i="2" s="1"/>
  <c r="AI26" i="2" s="1"/>
  <c r="Q29" i="2"/>
  <c r="AF29" i="2" s="1"/>
  <c r="AH29" i="2" s="1"/>
  <c r="Q37" i="2"/>
  <c r="AJ37" i="2" s="1"/>
  <c r="AI37" i="2" s="1"/>
  <c r="AF41" i="2"/>
  <c r="U50" i="2"/>
  <c r="T21" i="2"/>
  <c r="AF46" i="2"/>
  <c r="AH46" i="2" s="1"/>
  <c r="AJ40" i="2"/>
  <c r="AI40" i="2" s="1"/>
  <c r="U43" i="2"/>
  <c r="AF50" i="2"/>
  <c r="AH50" i="2" s="1"/>
  <c r="U8" i="2"/>
  <c r="Q42" i="2"/>
  <c r="AJ9" i="2"/>
  <c r="AI9" i="2" s="1"/>
  <c r="AF9" i="2"/>
  <c r="T15" i="2"/>
  <c r="AJ15" i="2" s="1"/>
  <c r="AI15" i="2" s="1"/>
  <c r="AJ27" i="2"/>
  <c r="AI27" i="2" s="1"/>
  <c r="AJ38" i="2"/>
  <c r="AI38" i="2" s="1"/>
  <c r="AF38" i="2"/>
  <c r="AF12" i="2"/>
  <c r="U19" i="2"/>
  <c r="Q14" i="2"/>
  <c r="AF14" i="2" s="1"/>
  <c r="Q18" i="2"/>
  <c r="AH24" i="2"/>
  <c r="AG24" i="2"/>
  <c r="AK24" i="2" s="1"/>
  <c r="Q13" i="2"/>
  <c r="AF13" i="2" s="1"/>
  <c r="AJ25" i="2"/>
  <c r="AI25" i="2" s="1"/>
  <c r="AF25" i="2"/>
  <c r="T8" i="2"/>
  <c r="U17" i="2"/>
  <c r="AF17" i="2"/>
  <c r="AJ17" i="2"/>
  <c r="AI17" i="2" s="1"/>
  <c r="U12" i="2"/>
  <c r="AF21" i="2"/>
  <c r="AF32" i="2"/>
  <c r="AJ39" i="2"/>
  <c r="AI39" i="2" s="1"/>
  <c r="AJ47" i="2"/>
  <c r="AI47" i="2" s="1"/>
  <c r="AF47" i="2"/>
  <c r="U25" i="2"/>
  <c r="AJ30" i="2"/>
  <c r="AI30" i="2" s="1"/>
  <c r="AJ43" i="2"/>
  <c r="AI43" i="2" s="1"/>
  <c r="AG51" i="2"/>
  <c r="AG52" i="2"/>
  <c r="AG56" i="2"/>
  <c r="AG46" i="2"/>
  <c r="AK46" i="2" s="1"/>
  <c r="AF39" i="2"/>
  <c r="AG58" i="2" l="1"/>
  <c r="AK58" i="2" s="1"/>
  <c r="AK43" i="2"/>
  <c r="AG19" i="2"/>
  <c r="AF34" i="2"/>
  <c r="AG50" i="2"/>
  <c r="AK50" i="2" s="1"/>
  <c r="AG35" i="2"/>
  <c r="AG57" i="2"/>
  <c r="AK57" i="2" s="1"/>
  <c r="AK52" i="2"/>
  <c r="AG8" i="2"/>
  <c r="AK8" i="2" s="1"/>
  <c r="AH7" i="2"/>
  <c r="AK48" i="2"/>
  <c r="AH15" i="2"/>
  <c r="AK51" i="2"/>
  <c r="AG49" i="2"/>
  <c r="AH49" i="2"/>
  <c r="AJ49" i="2"/>
  <c r="AI49" i="2" s="1"/>
  <c r="AH27" i="2"/>
  <c r="AK7" i="2"/>
  <c r="AH20" i="2"/>
  <c r="AK19" i="2"/>
  <c r="AG40" i="2"/>
  <c r="AK40" i="2" s="1"/>
  <c r="AF22" i="2"/>
  <c r="AH22" i="2" s="1"/>
  <c r="AK56" i="2"/>
  <c r="AG55" i="2"/>
  <c r="AK55" i="2" s="1"/>
  <c r="AG53" i="2"/>
  <c r="AK53" i="2" s="1"/>
  <c r="AF54" i="2"/>
  <c r="AG44" i="2"/>
  <c r="AK44" i="2" s="1"/>
  <c r="AH33" i="2"/>
  <c r="AG11" i="2"/>
  <c r="AK11" i="2" s="1"/>
  <c r="AK16" i="2"/>
  <c r="AK27" i="2"/>
  <c r="AJ35" i="2"/>
  <c r="AI35" i="2" s="1"/>
  <c r="AK35" i="2" s="1"/>
  <c r="AH16" i="2"/>
  <c r="AK15" i="2"/>
  <c r="AG31" i="2"/>
  <c r="AK31" i="2" s="1"/>
  <c r="AK20" i="2"/>
  <c r="AF36" i="2"/>
  <c r="AG10" i="2"/>
  <c r="AK10" i="2" s="1"/>
  <c r="AJ29" i="2"/>
  <c r="AI29" i="2" s="1"/>
  <c r="AG28" i="2"/>
  <c r="AK28" i="2" s="1"/>
  <c r="AG29" i="2"/>
  <c r="AK29" i="2" s="1"/>
  <c r="AF26" i="2"/>
  <c r="AH26" i="2" s="1"/>
  <c r="AH45" i="2"/>
  <c r="AG45" i="2"/>
  <c r="AK45" i="2" s="1"/>
  <c r="AF42" i="2"/>
  <c r="AJ42" i="2"/>
  <c r="AI42" i="2" s="1"/>
  <c r="AH41" i="2"/>
  <c r="AG41" i="2"/>
  <c r="AK41" i="2" s="1"/>
  <c r="AF37" i="2"/>
  <c r="AH23" i="2"/>
  <c r="AG23" i="2"/>
  <c r="AG30" i="2"/>
  <c r="AK30" i="2" s="1"/>
  <c r="AH30" i="2"/>
  <c r="AJ23" i="2"/>
  <c r="AI23" i="2" s="1"/>
  <c r="AH9" i="2"/>
  <c r="AG9" i="2"/>
  <c r="AK9" i="2" s="1"/>
  <c r="AH25" i="2"/>
  <c r="AG25" i="2"/>
  <c r="AK25" i="2" s="1"/>
  <c r="AH38" i="2"/>
  <c r="AG38" i="2"/>
  <c r="AK38" i="2" s="1"/>
  <c r="AG17" i="2"/>
  <c r="AK17" i="2" s="1"/>
  <c r="AH17" i="2"/>
  <c r="AG13" i="2"/>
  <c r="AK13" i="2" s="1"/>
  <c r="AH13" i="2"/>
  <c r="AH34" i="2"/>
  <c r="AG34" i="2"/>
  <c r="AK34" i="2" s="1"/>
  <c r="AH47" i="2"/>
  <c r="AG47" i="2"/>
  <c r="AK47" i="2" s="1"/>
  <c r="AF18" i="2"/>
  <c r="AJ18" i="2"/>
  <c r="AI18" i="2" s="1"/>
  <c r="AH39" i="2"/>
  <c r="AG39" i="2"/>
  <c r="AK39" i="2" s="1"/>
  <c r="AG14" i="2"/>
  <c r="AK14" i="2" s="1"/>
  <c r="AH14" i="2"/>
  <c r="AH32" i="2"/>
  <c r="AG32" i="2"/>
  <c r="AK32" i="2" s="1"/>
  <c r="AG21" i="2"/>
  <c r="AK21" i="2" s="1"/>
  <c r="AH21" i="2"/>
  <c r="AH12" i="2"/>
  <c r="AG12" i="2"/>
  <c r="AK12" i="2" s="1"/>
  <c r="AK49" i="2" l="1"/>
  <c r="AG26" i="2"/>
  <c r="AK26" i="2" s="1"/>
  <c r="AH54" i="2"/>
  <c r="AG54" i="2"/>
  <c r="AK54" i="2" s="1"/>
  <c r="AG22" i="2"/>
  <c r="AK22" i="2" s="1"/>
  <c r="AH36" i="2"/>
  <c r="AG36" i="2"/>
  <c r="AK36" i="2" s="1"/>
  <c r="AH42" i="2"/>
  <c r="AG42" i="2"/>
  <c r="AK42" i="2" s="1"/>
  <c r="AK23" i="2"/>
  <c r="AG37" i="2"/>
  <c r="AK37" i="2" s="1"/>
  <c r="AH37" i="2"/>
  <c r="AH18" i="2"/>
  <c r="AG18" i="2"/>
  <c r="AK1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2" authorId="0" shapeId="0" xr:uid="{00000000-0006-0000-0100-000004000000}">
      <text>
        <r>
          <rPr>
            <sz val="10"/>
            <color rgb="FF000000"/>
            <rFont val="Arial"/>
            <scheme val="minor"/>
          </rPr>
          <t>======
ID#AAAArxCRSPQ
Sandra Magnolia Lesmes Parra    (2023-02-23 14:09:36)
Revisar con Gestión Documental</t>
        </r>
      </text>
    </comment>
    <comment ref="H17" authorId="0" shapeId="0" xr:uid="{00000000-0006-0000-0100-000005000000}">
      <text>
        <r>
          <rPr>
            <sz val="10"/>
            <color rgb="FF000000"/>
            <rFont val="Arial"/>
            <scheme val="minor"/>
          </rPr>
          <t>======
ID#AAAArbL5CiU
Leonardo Garzón Rayo    (2023-02-21 12:24:45)
Por frecuencia muy baja y por favorecimiento o direccionamiento que sería el riesgo no se encuentran causales de peso para definirlo.</t>
        </r>
      </text>
    </comment>
    <comment ref="A18" authorId="0" shapeId="0" xr:uid="{00000000-0006-0000-0100-000006000000}">
      <text>
        <r>
          <rPr>
            <sz val="10"/>
            <color rgb="FF000000"/>
            <rFont val="Arial"/>
            <scheme val="minor"/>
          </rPr>
          <t>======
ID#AAAAlkSJAPk
Maria Juliana Restrepo Rivas    (2022-12-02 17:20:08)
Se combinó con el riego de la matriz de riesgo antisoborno</t>
        </r>
      </text>
    </comment>
    <comment ref="A19" authorId="0" shapeId="0" xr:uid="{00000000-0006-0000-0100-000008000000}">
      <text>
        <r>
          <rPr>
            <sz val="10"/>
            <color rgb="FF000000"/>
            <rFont val="Arial"/>
            <scheme val="minor"/>
          </rPr>
          <t>======
ID#AAAAlkSJAPY
Maria Juliana Restrepo Rivas    (2022-12-02 17:20:08)
Se combinó con el riego de la matriz de riesgo antisoborno</t>
        </r>
      </text>
    </comment>
    <comment ref="H28" authorId="0" shapeId="0" xr:uid="{00000000-0006-0000-0100-000003000000}">
      <text>
        <r>
          <rPr>
            <sz val="10"/>
            <color rgb="FF000000"/>
            <rFont val="Arial"/>
            <scheme val="minor"/>
          </rPr>
          <t>======
ID#AAAArxCRSPo
Sandra Magnolia Lesmes Parra    (2023-02-23 14:34:14)
Revisar si es posible que suceda</t>
        </r>
      </text>
    </comment>
    <comment ref="H31" authorId="0" shapeId="0" xr:uid="{00000000-0006-0000-0100-000002000000}">
      <text>
        <r>
          <rPr>
            <sz val="10"/>
            <color rgb="FF000000"/>
            <rFont val="Arial"/>
            <scheme val="minor"/>
          </rPr>
          <t>======
ID#AAAArxCRSPw
Sandra Magnolia Lesmes Parra    (2023-02-23 14:43:58)
Revisar si se asume como contenido en otro</t>
        </r>
      </text>
    </comment>
  </commentList>
  <extLst>
    <ext xmlns:r="http://schemas.openxmlformats.org/officeDocument/2006/relationships" uri="GoogleSheetsCustomDataVersion2">
      <go:sheetsCustomData xmlns:go="http://customooxmlschemas.google.com/" r:id="rId1" roundtripDataSignature="AMtx7mjTz4K11jZLJr0lwHQY//xgWnaSiQ=="/>
    </ext>
  </extLst>
</comments>
</file>

<file path=xl/sharedStrings.xml><?xml version="1.0" encoding="utf-8"?>
<sst xmlns="http://schemas.openxmlformats.org/spreadsheetml/2006/main" count="1608" uniqueCount="645">
  <si>
    <t>CATEGORÍA DE RIESGOS</t>
  </si>
  <si>
    <t>CLASIFICACIÓN DE RIESGOS TTSA</t>
  </si>
  <si>
    <t>TIPO</t>
  </si>
  <si>
    <t>Factores de Riesgo</t>
  </si>
  <si>
    <t>Materialización del Riesgo</t>
  </si>
  <si>
    <t>SARLAFT</t>
  </si>
  <si>
    <t>Reputación</t>
  </si>
  <si>
    <t>Gestión</t>
  </si>
  <si>
    <t>Procesos</t>
  </si>
  <si>
    <t>Sí</t>
  </si>
  <si>
    <t>Legal</t>
  </si>
  <si>
    <t>Corrupción</t>
  </si>
  <si>
    <t>Fraude interno</t>
  </si>
  <si>
    <t>No</t>
  </si>
  <si>
    <t>Operativo</t>
  </si>
  <si>
    <t>Gerencial</t>
  </si>
  <si>
    <t>Soborno</t>
  </si>
  <si>
    <t>Fraude externo</t>
  </si>
  <si>
    <t>De contagio</t>
  </si>
  <si>
    <t>Estratégico</t>
  </si>
  <si>
    <t>Seguridad de la información</t>
  </si>
  <si>
    <t>Financiero</t>
  </si>
  <si>
    <t>Ambiental</t>
  </si>
  <si>
    <t>Errores en programas</t>
  </si>
  <si>
    <t>Lavado de activos / Financiación del terrorismo</t>
  </si>
  <si>
    <t>Caída de aplicaciones</t>
  </si>
  <si>
    <t>MECI</t>
  </si>
  <si>
    <t>Caída de redes</t>
  </si>
  <si>
    <t>Tecnológico</t>
  </si>
  <si>
    <t>Talento humano</t>
  </si>
  <si>
    <t>dar - recibir</t>
  </si>
  <si>
    <t>Infraestructura</t>
  </si>
  <si>
    <t>Reputacional</t>
  </si>
  <si>
    <t>fraude -nadie se da cuenta por ej.</t>
  </si>
  <si>
    <t>Evento externo</t>
  </si>
  <si>
    <t>De cumplimiento</t>
  </si>
  <si>
    <t>SST</t>
  </si>
  <si>
    <t>Infraestructura tecnológica</t>
  </si>
  <si>
    <t>De tecnología</t>
  </si>
  <si>
    <t>Servicio al ciudadano</t>
  </si>
  <si>
    <t>Administrativos</t>
  </si>
  <si>
    <t>Frecuencia con la cual se realiza la actividad</t>
  </si>
  <si>
    <t>SARI</t>
  </si>
  <si>
    <t>Fraude Interno</t>
  </si>
  <si>
    <t>De origen natural</t>
  </si>
  <si>
    <t>MUY BAJA</t>
  </si>
  <si>
    <t>Fraude Externo</t>
  </si>
  <si>
    <t>DDHH</t>
  </si>
  <si>
    <t>BAJA</t>
  </si>
  <si>
    <t>Fallas en la atención a los clientes</t>
  </si>
  <si>
    <t xml:space="preserve">Ambiental </t>
  </si>
  <si>
    <t>MEDIA</t>
  </si>
  <si>
    <t>Daños en los activos físicos</t>
  </si>
  <si>
    <t xml:space="preserve">Soborno </t>
  </si>
  <si>
    <t>ALTA</t>
  </si>
  <si>
    <t>Fallas en relaciones laborales</t>
  </si>
  <si>
    <t>MUY ALTA</t>
  </si>
  <si>
    <t>Seguridad digital</t>
  </si>
  <si>
    <t>Errores en administración y ejecución de procesos</t>
  </si>
  <si>
    <t>PROBABILIDAD</t>
  </si>
  <si>
    <t>Criterios de impacto</t>
  </si>
  <si>
    <t>Leve</t>
  </si>
  <si>
    <t>El riesgo afecta la imagen de algún área de la organización</t>
  </si>
  <si>
    <t>Menor</t>
  </si>
  <si>
    <t>El riesgo afecta la imagen de la entidad internamente, de conocimiento general nivel interno, de junta directiva y accionistas y/o de proveedores</t>
  </si>
  <si>
    <t>Moderado</t>
  </si>
  <si>
    <t>El riesgo afecta la imagen de la entidad con algunos usuarios de relevancia frente al logro de los objetivos</t>
  </si>
  <si>
    <t>Mayor</t>
  </si>
  <si>
    <t>El riesgo afecta la imagen de la entidad con efecto publicitario sostenido a nivel de sector administrativo, nivel departamental o municipal</t>
  </si>
  <si>
    <t>Catastrófico</t>
  </si>
  <si>
    <t>El riesgo afecta la imagen de la entidad a nivel nacional, con efecto publicitario sostenido a nivel país</t>
  </si>
  <si>
    <t>TENER EN CUENTA PARA MANUAL</t>
  </si>
  <si>
    <t>PROCESO</t>
  </si>
  <si>
    <t>Frecuencia de la Actividad</t>
  </si>
  <si>
    <t>Probabilidad</t>
  </si>
  <si>
    <t>IMPACTO</t>
  </si>
  <si>
    <t>RIESGO</t>
  </si>
  <si>
    <t>OPORTUNIDAD</t>
  </si>
  <si>
    <t>FACTOR DEL RIESGO</t>
  </si>
  <si>
    <t>Proceso</t>
  </si>
  <si>
    <t>TRATAMIENTO DEL RIESGO</t>
  </si>
  <si>
    <t>RIESGO&amp;T</t>
  </si>
  <si>
    <t>OPORTUNIDAD&amp;T</t>
  </si>
  <si>
    <t>Muy Baja</t>
  </si>
  <si>
    <t>MUY BAJA - La actividad que conlleva el riesgo se ejecuta como máximo 2 veces al año</t>
  </si>
  <si>
    <t>INSIGNIFICANTE</t>
  </si>
  <si>
    <t>Interno</t>
  </si>
  <si>
    <t>Servicio al Ciudadano</t>
  </si>
  <si>
    <t>Asumirlo</t>
  </si>
  <si>
    <t>Misional</t>
  </si>
  <si>
    <t>Baja</t>
  </si>
  <si>
    <t>BAJA - La actividad que conlleva el riesgo se ejecuta de 3 a 24 veces por año</t>
  </si>
  <si>
    <t>MENOR</t>
  </si>
  <si>
    <t>Externo</t>
  </si>
  <si>
    <t>Servicio al Transportador</t>
  </si>
  <si>
    <t>Reducirlo</t>
  </si>
  <si>
    <t>Mejorarlo</t>
  </si>
  <si>
    <t>Apoyo</t>
  </si>
  <si>
    <t>Media</t>
  </si>
  <si>
    <t>MEDIA - La actividad que conlleva el riesgo se ejecuta de 24 a 500 veces por año</t>
  </si>
  <si>
    <t>MODERADO</t>
  </si>
  <si>
    <t>Evitarlo</t>
  </si>
  <si>
    <t>Compartirlo</t>
  </si>
  <si>
    <t>De evaluación</t>
  </si>
  <si>
    <t>Alta</t>
  </si>
  <si>
    <t>ALTA - La actividad que conlleva el riesgo se ejecuta mínimo 500 veces al año y máximo 5000 veces por año</t>
  </si>
  <si>
    <t>MAYOR</t>
  </si>
  <si>
    <t>NATURALEZA</t>
  </si>
  <si>
    <t>SUBGERENCIA DE PLANEACIÓN Y PROYECTOS</t>
  </si>
  <si>
    <t>Compartirlo O Transferirlo</t>
  </si>
  <si>
    <t>Explotarlo</t>
  </si>
  <si>
    <t>Muy Alta</t>
  </si>
  <si>
    <t>MUY ALTA - La actividad que conlleva el riesgo se ejecuta más de 5000 veces por año</t>
  </si>
  <si>
    <t>CATASTRÓFICO</t>
  </si>
  <si>
    <t>IMPORTANTE</t>
  </si>
  <si>
    <t>Riesgo</t>
  </si>
  <si>
    <t>RECURSOS TECNOLÓGICOS</t>
  </si>
  <si>
    <t>Oportunidad</t>
  </si>
  <si>
    <t>RECURSOS FÍSICOS Y NEGOCIOS</t>
  </si>
  <si>
    <t>OFICINA DE COMUNICACIONES</t>
  </si>
  <si>
    <t>CONTROLES REALIZADOS AL RIESGO INHERENTE</t>
  </si>
  <si>
    <t>GESTIÓN FINANCIERA</t>
  </si>
  <si>
    <t>SUBGERENCIA CORPORATIVA</t>
  </si>
  <si>
    <t>APLICACIÓN</t>
  </si>
  <si>
    <t>VALOR</t>
  </si>
  <si>
    <t>PERIODICIDAD</t>
  </si>
  <si>
    <t>PRODUCTO</t>
  </si>
  <si>
    <t>EFICACIA DEL CONTROL</t>
  </si>
  <si>
    <t>VALORACIÓN</t>
  </si>
  <si>
    <t>GESTIÓN HUMANA</t>
  </si>
  <si>
    <t>PREVENTIVO</t>
  </si>
  <si>
    <t>PERMANENTE</t>
  </si>
  <si>
    <t>SEGURIDAD OPERACIONAL</t>
  </si>
  <si>
    <t>PERIODICO</t>
  </si>
  <si>
    <t>SUBGERENCIA JURÍDICA</t>
  </si>
  <si>
    <t>OCASIONAL</t>
  </si>
  <si>
    <t>OFICINA DE AUDITORÍA INTERNA</t>
  </si>
  <si>
    <t>DETECTIVO</t>
  </si>
  <si>
    <t>SUBGERENCIA DE OPERACIONES E INFRAESTRUCTURA</t>
  </si>
  <si>
    <t>CORRECTIVO</t>
  </si>
  <si>
    <t>Comunicaciones y Posicionamiento de marca</t>
  </si>
  <si>
    <t>Evaluación de la Gestión</t>
  </si>
  <si>
    <t>INEXISTENTE</t>
  </si>
  <si>
    <t>------</t>
  </si>
  <si>
    <t>Gestión Administrativa y Financiera</t>
  </si>
  <si>
    <t>Gestión del Talento Humano y SST</t>
  </si>
  <si>
    <t>Tipo de Control</t>
  </si>
  <si>
    <t>Gestión Prospectiva y Comercial</t>
  </si>
  <si>
    <t>Preventivo</t>
  </si>
  <si>
    <t>Permanente</t>
  </si>
  <si>
    <t>Relación con trámites u otros procedimientos administrativos (OPAs)</t>
  </si>
  <si>
    <t>Fortalecimiento de la Tecnología e Información</t>
  </si>
  <si>
    <t>Detectivo</t>
  </si>
  <si>
    <t>Periódico</t>
  </si>
  <si>
    <t>Gestión Ambiental</t>
  </si>
  <si>
    <t>Correctivo</t>
  </si>
  <si>
    <t>Ocasional</t>
  </si>
  <si>
    <t>Sostenibilidad y Mejora Continua</t>
  </si>
  <si>
    <t>Inexistente</t>
  </si>
  <si>
    <t>Gestión de la Infraestructura</t>
  </si>
  <si>
    <t>Seguridad Operacional y Funcional</t>
  </si>
  <si>
    <t>Periodicidad de ejecución del control</t>
  </si>
  <si>
    <t>Implementación</t>
  </si>
  <si>
    <t>Diario</t>
  </si>
  <si>
    <t>Automático</t>
  </si>
  <si>
    <t>Gestión Jurídica y Contractual</t>
  </si>
  <si>
    <t>Semanal</t>
  </si>
  <si>
    <t>Manual</t>
  </si>
  <si>
    <t>Mensual</t>
  </si>
  <si>
    <t>Sin</t>
  </si>
  <si>
    <t>Cuatrimestral</t>
  </si>
  <si>
    <t>Cada vez que se requiera</t>
  </si>
  <si>
    <t>Documentación</t>
  </si>
  <si>
    <t>1 vez al año</t>
  </si>
  <si>
    <t>Documentado</t>
  </si>
  <si>
    <t>R - Asumirlo</t>
  </si>
  <si>
    <t>Sin documentar</t>
  </si>
  <si>
    <t>R - Reducirlo</t>
  </si>
  <si>
    <t>Evidencia</t>
  </si>
  <si>
    <t>N/A</t>
  </si>
  <si>
    <t>R - Compartirlo</t>
  </si>
  <si>
    <t>Con registro</t>
  </si>
  <si>
    <t>R - Transferirlo</t>
  </si>
  <si>
    <t>Sin registro</t>
  </si>
  <si>
    <t>Frecuencia</t>
  </si>
  <si>
    <t>O - Asumirlo</t>
  </si>
  <si>
    <t>Contínua</t>
  </si>
  <si>
    <t>O - Mejorarlo</t>
  </si>
  <si>
    <t>Aleatoria</t>
  </si>
  <si>
    <t>O - Compartirlo</t>
  </si>
  <si>
    <t>O - Explotarlo</t>
  </si>
  <si>
    <t>Objetivo del Proceso</t>
  </si>
  <si>
    <t>SOSTENIBILIDAD Y MEJORA CONTINUA</t>
  </si>
  <si>
    <t>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</si>
  <si>
    <t>COMUNICACIONES Y POSICIONAMIENTO DE MARCA</t>
  </si>
  <si>
    <t>Consolidar la comunicación como base de la cultura de la gestión organizacional y a su vez apoyar los procesos que
garanticen la relación interna y externa de los actores con el fin de posicionarse claramente en la mente de los mismos,
asegurando la interacción para promover la gestión institucional, la conservación del ambiente y la salud y seguridad en el
trabajo.</t>
  </si>
  <si>
    <t>GESTIÓN PROSPECTIVA Y COMERCIAL</t>
  </si>
  <si>
    <t>Estructurar las actividades para identificar, estructurar y generar nuevas fuentes de ingresos, rentables económica, social y
ambientalmente; así como proveer y garantizar los recursos físicos planeando la administración, aplicación y desarrollo de
los mismos.</t>
  </si>
  <si>
    <t>FORTALECIMIENTO DE LA TECNOLOGÍA E INFORMACIÓN</t>
  </si>
  <si>
    <t>Aplicar las tecnologías de la información en procura de la disponibilidad, integridad y accesibilidad de la misma. Igualmente,
analizar, desarrollar, implementar, mantener y gestionar la tecnología existente y asesorar en la adquisición de la nueva,
que brinde soluciones eficaces a las necesidades.</t>
  </si>
  <si>
    <t>GESTIÓN DE LA INFRAESTRUCTURA</t>
  </si>
  <si>
    <t>Garantizar la gestión operacional a través de la infraestructura física de las Terminales y las áreas administradas, propendiendo
por el desarrollo, mantenimiento, modernización y nuevos proyectos que complementen la infraestructura física; minimizando
los impactos ambientales y promoviendo la seguridad, salud y bienestar de los usuarios.</t>
  </si>
  <si>
    <t>SERVICIO AL TRANSPORTADOR</t>
  </si>
  <si>
    <t>Garantizar a nuestros clientes, las empresas transportadoras, el uso de las áreas operacionales y acceso a los servicios
conexos de las Terminales de manera eficiente, limpia, y segura; recaudando integralmente los ingresos derivados de la
gestión operacional; conforme los lineamientos de la entidad y legislación aplicable al transporte intermunicipal.</t>
  </si>
  <si>
    <t>SERVICIO AL CIUDADANO</t>
  </si>
  <si>
    <t>Orientar y garantizar al ciudadano un servicio de calidad y atención conforme a sus necesidades y expectativas, ofreciendo
instalaciones cómodas y seguras, contando con personal competente, con alta vocación de servicio, amabilidad y respeto,
de conformidad con la Política Pública de Servicio a la Ciudadanía.</t>
  </si>
  <si>
    <t>GESTIÓN AMBIENTAL</t>
  </si>
  <si>
    <t>Formular, implementar, verificar y mantener los planes, programas y actividades de gestión ambiental para prevenir,
mitigar y controlar los aspectos e impactos ambientales en los procesos de la Terminal de Transporte S.A., de acuerdo con
los requisitos legales y lineamientos aplicables.</t>
  </si>
  <si>
    <t>GESTIÓN JURÍDICA Y CONTRACTUAL</t>
  </si>
  <si>
    <t>Garantizar que los procesos de selección de los proveedores y las adquisiciones de bienes y servicios hechas por la
Sociedad, cumplan con los principios de la contratación, las normas legales y los requisitos del Manual de Contratación.
Asimismo, asesorar, asistir,representar y defender a La Terminal en asuntos judiciales, jurídicos –administrativosinternos
y externos relacionados con las actividades desarrolladas.</t>
  </si>
  <si>
    <t>CONTROL DISCIPLINARIO</t>
  </si>
  <si>
    <t>Adelantar los trámites tendientes a establecer la responsabilidad disciplinaria de los trabajadores de la Terminal a través de
la función preventiva y /o correctiva, garantizando a los trabajadores el debido proceso y propendiendo por fortalecer los
valores institucionales y los objetivos de la entidad.</t>
  </si>
  <si>
    <t>GESTIÓN ADMINISTRATIVA Y FINANCIERA</t>
  </si>
  <si>
    <t>Lograr una gestión eficiente y efectiva con la administración, registro y control de los recursos financieros de La Terminal
con el fin de promover la rentabilidad, eficiencia organizacional y oportunidad de la información financiera conforme a
la normatividad.
De igual modo, desarrollar las actividades administrativas y técnicas, tendientes a la planificar, controlar, almacenar,
custodiar, organizar y administrar la documentación e información generada y recibida en virtud de las funciones
desarrolladas por la Terminal de Transporte S.A., de acuerdo a la normatividad archivística aplicable vigente.</t>
  </si>
  <si>
    <t>SEGURIDAD OPERACIONAL Y FUNCIONAL</t>
  </si>
  <si>
    <t>Garantizar la seguridad a los grupos de interés e instalaciones (ciudadanos, transportadores y usuarios en general) y bienes
de propiedad de la Terminal de Transporte S.A; así como coordinar el diseño, ajuste e implementación de los planes de
atención y prevención de emergencias desde el punto de vista operacional para evitar riesgos y minimizar impactos.</t>
  </si>
  <si>
    <t>GESTIÓN DEL TALENTO HUMANO Y SEGURIDAD Y
SALUD EN EL TRABAJO</t>
  </si>
  <si>
    <t>Desarrollar procesos para atraer, gestionar, desarrollar, motivar y retener a los trabajadores, orientados a lograr mejores
resultados de negocio con la colaboración de cada uno de los empleados de manera que se logre la ejecución de la estrategia.
Igualmente, mejorar las condiciones y el medio ambiente de trabajo, así como la salud en el trabajo, que conlleva la
promoción y el mantenimiento del bienestar físico, mental y social de los trabajadores en todas las ocupaciones.</t>
  </si>
  <si>
    <t>EVALUACIÓN DE LA GESTIÓN</t>
  </si>
  <si>
    <t>Establecer mecanismos de medición, evaluación y verificación, que permitan la valoración permanente de la eficiencia,
eficacia y efectividad de los procesos, obteniendo información para la toma de acciones que mejoren el desempeño de la
empresa.</t>
  </si>
  <si>
    <t>VERSIÓN No. 4 DE DICIEMBRE DE 2021</t>
  </si>
  <si>
    <t>MATRIZ DE RIESGOS Y OPORTUNIDADES</t>
  </si>
  <si>
    <t>CÓDIGO: SMC-FT15</t>
  </si>
  <si>
    <t>VERSIÓN No. 5 DE JULIO DE 2023</t>
  </si>
  <si>
    <t>I. IDENTIFICACIÓN DEL RIESGO / OPORTUNIDAD</t>
  </si>
  <si>
    <t>II. ANÁLISIS Y EVALUACIÓN DEL RIESGO / OPORTUNIDAD</t>
  </si>
  <si>
    <t>III. CONTROLES</t>
  </si>
  <si>
    <t>IV. VALORACIÓN FINAL</t>
  </si>
  <si>
    <t>V. PLAN DE ACCIÓN</t>
  </si>
  <si>
    <t>Consecutivo</t>
  </si>
  <si>
    <t>Tipo de proceso</t>
  </si>
  <si>
    <t>Objetivo del proceso</t>
  </si>
  <si>
    <t>Naturaleza</t>
  </si>
  <si>
    <t>RIESGO / OPORTUNIDAD
TRATAMIENTO</t>
  </si>
  <si>
    <t>Impacto</t>
  </si>
  <si>
    <t>Causa Inmediata</t>
  </si>
  <si>
    <t>Causa Raíz</t>
  </si>
  <si>
    <t>Descripción del Riesgo</t>
  </si>
  <si>
    <t xml:space="preserve">Tipo </t>
  </si>
  <si>
    <t>Factor del Riesgo</t>
  </si>
  <si>
    <t>Cargos Expuestos</t>
  </si>
  <si>
    <t>Frecuencia de la actividad</t>
  </si>
  <si>
    <t>Probabilidad Inherente</t>
  </si>
  <si>
    <t>%</t>
  </si>
  <si>
    <t>Criterios de impacto (SMLVM)</t>
  </si>
  <si>
    <t>Impacto inherente</t>
  </si>
  <si>
    <t>Nivel de Riesgo Inherente</t>
  </si>
  <si>
    <t>No. del Control</t>
  </si>
  <si>
    <t>Descripción del Control</t>
  </si>
  <si>
    <t>Afectación</t>
  </si>
  <si>
    <t>Atributo Tipo</t>
  </si>
  <si>
    <t>Calificación</t>
  </si>
  <si>
    <t>Documento en el SIG o nombre del registro</t>
  </si>
  <si>
    <t>Probabilidad residual</t>
  </si>
  <si>
    <t>Probabilidad Residual Final</t>
  </si>
  <si>
    <t>Impacto Residual Final</t>
  </si>
  <si>
    <t>Zona de Riesgo Final</t>
  </si>
  <si>
    <t>Tratamiento</t>
  </si>
  <si>
    <t>Plan de Acción
(Verbo en infitinivo)</t>
  </si>
  <si>
    <t>Responsable: Nombre  - Cargo</t>
  </si>
  <si>
    <t>Producto</t>
  </si>
  <si>
    <t>Periodicidad de seguimiento</t>
  </si>
  <si>
    <t>Orientar y garantizar al ciudadano un servicio de calidad y atención conforme a sus necesidades y expectativas, ofreciendo instalaciones cómodas y seguras, contando con personal competente, con alta vocación de servicio, amabilidad y respeto, de conformidad con la Política Pública de Servicio a la Ciudadanía.</t>
  </si>
  <si>
    <t>Posibilidad de afectación reputacional</t>
  </si>
  <si>
    <t>Operario</t>
  </si>
  <si>
    <t>Trimestral</t>
  </si>
  <si>
    <t>Ginna Paola Rincón / Directora Servicio al Ciudadano</t>
  </si>
  <si>
    <t>Garantizar a nuestros clientes, las empresas transportadoras, el uso de las áreas operacionales y acceso a los servicios conexos de las Terminales de manera eficiente, limpia, y segura; recaudando integralmente los ingresos derivados de la gestión operacional; conforme los lineamientos de la entidad y legislación aplicable al transporte intermunicipal.</t>
  </si>
  <si>
    <t xml:space="preserve">Posibilidad de afectación económica  </t>
  </si>
  <si>
    <t>por no reportar las novedades del no pago integral de la tasa de uso por parte de los funcionarios que efectúan controles a los vehículos</t>
  </si>
  <si>
    <t>debido a la aceptación de dádivas o algún otro tipo de contraprestación a beneficio personal o de terceros</t>
  </si>
  <si>
    <t>Posibilidad de afectación económica, por no reportar las novedades del no pago integral de la tasa de uso por parte de los funcionarios que efectúan controles a los vehículos, debido a la aceptación de dádivas o algún otro tipo de contraprestación a beneficio personal o de terceros.</t>
  </si>
  <si>
    <t>Operario
Técnico II</t>
  </si>
  <si>
    <t>Seguimiento a través del CCTV</t>
  </si>
  <si>
    <t>Revisar contrato</t>
  </si>
  <si>
    <t xml:space="preserve">1. Realizar jornadas de sensibilización trimestralmente con los trabajadores susceptibles a recibir dádivas en el desarrollo de sus funciones.
2. Realizar revisiones aleatorias al CCTV con apoyo de la Dirección de Seguridad Operacional. </t>
  </si>
  <si>
    <t>Manuel Salgado - Director de Servicio al Transportador</t>
  </si>
  <si>
    <t>Listas de asistencia</t>
  </si>
  <si>
    <t xml:space="preserve">Manuel Salgado - Director de Servicio al Transportador.
</t>
  </si>
  <si>
    <t>Aplicar herramientas de planificación, para definir el contexto estratégico, con criterios de sostenibilidad económica, social, ambiental y de seguridad de la información, fortaleciendo la participación de los grupos de interés, asegurando la productividad y competitividad de La Terminal, de forma sistémica e integral.</t>
  </si>
  <si>
    <t>Lograr una gestión eficiente y efectiva con la administración, registro y control de los recursos financieros de La Terminal con el fin de promover la rentabilidad, eficiencia organizacional y oportunidad de la información financiera conforme a la normatividad. De igual modo, desarrollar las actividades administrativas y técnicas, tendientes a la planificar, controlar, almacenar, custodiar, organizar y administrar la documentación e información generada y recibida en virtud de las funciones desarrolladas por la Terminal de Transporte S.A., de acuerdo a la normatividad archivística aplicable vigente.</t>
  </si>
  <si>
    <t>Aplicar las tecnologías de la información en procura de la disponibilidad, integridad y accesibilidad de la misma. Igualmente, analizar, desarrollar, implementar, mantener y gestionar la tecnología existente y asesorar en la adquisición de la nueva, que brinde soluciones eficaces a las necesidades.</t>
  </si>
  <si>
    <t>Julio Cesar Mosquera Santos - 
 Director Recursos Tecnológicos</t>
  </si>
  <si>
    <t>Bimestral</t>
  </si>
  <si>
    <t>Anual</t>
  </si>
  <si>
    <t>Posibilidad de afectación económica</t>
  </si>
  <si>
    <t>Estructurar las actividades para identificar, estructurar y generar nuevas fuentes de ingresos, rentables económica, social y ambientalmente; así como proveer y garantizar los recursos físicos planeando la administración, aplicación y desarrollo de los mismos.</t>
  </si>
  <si>
    <t>NO</t>
  </si>
  <si>
    <t xml:space="preserve">por no realizar el cobro íntegro del servicio bajo la responsabilidad de los operadores encargados del recaudo en los parqueaderos </t>
  </si>
  <si>
    <t>generando pérdidas en los ingresos, para obtener beneficio propio y/o de terceros.</t>
  </si>
  <si>
    <t>Posibilidad de afectación económica por no realizar el cobro íntegro del servicio bajo la responsabilidad de los operadores encargados del recaudo en los parqueaderos; generando pérdidas en los ingresos, para obtener beneficio propio y/o de terceros.</t>
  </si>
  <si>
    <t>Operarios de recaudo de parqueaderos</t>
  </si>
  <si>
    <t>Implementación de recorridos periódicos (no programados y con desconocimiento de los operarios)</t>
  </si>
  <si>
    <t>Actas de arqueo</t>
  </si>
  <si>
    <t>Realizar arqueos sorpresivos permanentes a los cajeros de los parqueaderos administrados por la Terminal de Transporte.</t>
  </si>
  <si>
    <t>William Camargo - Coordinador de Parqueaderos</t>
  </si>
  <si>
    <t>Consolidar la comunicación como base de la cultura de la gestión organizacional y a su vez apoyar los procesos que garanticen la relación interna y externa de los actores con el fin de posicionarse claramente en la mente de los mismos, asegurando la interacción para promover la gestión institucional, la conservación del ambiente y la salud y seguridad en el trabajo.</t>
  </si>
  <si>
    <t>Llevar a cabo reuniones con las áreas de posible contacto con periodistas: Servicio al ciudadano, Seguridad, y Copropiedad.</t>
  </si>
  <si>
    <t>Angelo Dickens Piraján Forero
Jefe de Oficina Asesora de Comunicaciones.</t>
  </si>
  <si>
    <t>Por una fuga de información de la Terminal de Transporte S.A.</t>
  </si>
  <si>
    <t>Debido a la Información negativa de la Terminal a los medios de comunicación que afectan la Imagen y la reputación Institucional.</t>
  </si>
  <si>
    <t>Posibilidad de afectación reputacional por una fuga de información de la Terminal de Transporte S.A., Debido a la Información negativa de la Terminal a los medios de comunicación que afectan la Imagen y la reputación Institucional.</t>
  </si>
  <si>
    <t>Seguimiento a medios de comunicación. 
Verificar las noticias negativas dentro de la Terminal para que no perjudiquen la imagen de la entidad.</t>
  </si>
  <si>
    <t>1. En caso de materialización del riesgo, el Jefe Asesor de Comunicaciones implementará las medidas de manejo de crisis.
2. Presentar informe a Gerencia el manejo y estado actual del riesgo.</t>
  </si>
  <si>
    <t>1. Informe a Gerencia
La evidencia se registra únicamente en caso de materialización.</t>
  </si>
  <si>
    <t>Actas del Comité de Inversiones con los respectivos soportes</t>
  </si>
  <si>
    <t>Cada vez que se vaya a realizar una inversión</t>
  </si>
  <si>
    <t>Lester Amalia Pinzón Arias - Profesional IV de Tesorería</t>
  </si>
  <si>
    <t xml:space="preserve">Posibilidad de recibir o solicitar cualquier dádiva o beneficio </t>
  </si>
  <si>
    <t xml:space="preserve">para realizar pagos por parte de los servidores o contratistas de la Dirección de Gestión Financiera a nombre del beneficiario del pago, </t>
  </si>
  <si>
    <t>sin cumplir los requisitos contractuales y legales con el fin de un beneficio propio o de un tercero.</t>
  </si>
  <si>
    <t>Posibilidad de recibir o solicitar cualquier dádiva o beneficio para realizar pagos por parte de los servidores o contratistas de la Dirección de Gestión Financiera a nombre del beneficiario del pago, sin cumplir los requisitos contractuales y legales con el fin de un beneficio propio o de un tercero.</t>
  </si>
  <si>
    <t>Técnico III</t>
  </si>
  <si>
    <t>Revisión del cumplimiento de los requisitos legales y contractuales para pago.</t>
  </si>
  <si>
    <t>GAF-PR10 TRAMITE PARA EL PAGO DE BIENES Y SERVICIOS V3</t>
  </si>
  <si>
    <t>Realizar capacitación al personal que realiza la tarea específica, sobre el cumplimento de los requisitos legales y contractuales para pago. Aplica para personal nuevo o cuando hayan cambios en el proceso.</t>
  </si>
  <si>
    <t>Roberto Bermúdez Bolivar - Director de Gestión Financiera</t>
  </si>
  <si>
    <t>Registro de capacitación</t>
  </si>
  <si>
    <t>Cada vez que ingrese personal a realizar la tarea específica o cuando hayan modificaciones en el proceso</t>
  </si>
  <si>
    <t>por realizar la inclusión de gastos no autorizados</t>
  </si>
  <si>
    <t>debido a la falta de cumplimiento legal, control y seguimiento en los gastos presupuestales autorizados en la resolución de la caja menor.</t>
  </si>
  <si>
    <t>Posibilidad de afectación económica, por realizar la inclusión de gastos no autorizados, debido a la falta de cumplimiento legal, control y seguimiento en los gastos presupuestales autorizados en la resolución de la caja menor.</t>
  </si>
  <si>
    <t>Revisión de pagos por parte de Profesional IV - Tesorería</t>
  </si>
  <si>
    <t>GAF-MN03 CAJA MENOR V6</t>
  </si>
  <si>
    <t>Validar previamente cada gasto con el presupuesto autorizado en la resolución de caja menor.</t>
  </si>
  <si>
    <t>Formatos de autorización y pago.</t>
  </si>
  <si>
    <t>Permanente, cada vez que se presente una solicitud de caja menor.</t>
  </si>
  <si>
    <t>GAF-MN05 MANUAL DE CONTABILIDAD V6- GAF-MN06 PRESUPUESTO V3</t>
  </si>
  <si>
    <t>Roberto Bemudez Bolivar - Director Gestión Financiero</t>
  </si>
  <si>
    <t>Subgerente Corporativo</t>
  </si>
  <si>
    <t>GAF-MN05 MANUAL DE CONTABILIDAD V6- GAF-PR10 TRAMITE PARA EL PAGO DE BIENES Y SERVICIOS V3</t>
  </si>
  <si>
    <t>por Incumplimiento en los plazos de respuesta a las demandas contra la entidad</t>
  </si>
  <si>
    <t xml:space="preserve"> con el fin de beneficiar a  los servidores, contratistas y/o a nombre propio.</t>
  </si>
  <si>
    <t>Posibilidad de sanciones económicas, por Incumplimiento en los plazos de respuesta a las demandas contra la entidad,  con el fin de beneficiar a  los servidores, contratistas y/o a nombre propio.</t>
  </si>
  <si>
    <t xml:space="preserve">
Elaborar Hoja de control de Expedientes 
</t>
  </si>
  <si>
    <t>GAF-PG01 PROGRAMA DE GESTIÓN DOCUMENTAL
GAF FT52</t>
  </si>
  <si>
    <t>Implementar un Plan de Capacitaciones para socializar el formato y realizar seguimientos para verificar su aplicación.</t>
  </si>
  <si>
    <t>Profesional 1  Angela Cárdenas y 
Técnico 3 William Arango  Gestión Documental</t>
  </si>
  <si>
    <t>Registros de la Capacitación-formatos de Asistencia y verificación diligenciamiento formato</t>
  </si>
  <si>
    <t>Garantizar la seguridad a los grupos de interés e instalaciones (ciudadanos, transportadores y usuarios en general) y bienes de propiedad de la Terminal de Transporte S.A; así como coordinar el diseño, ajuste e implementación de los planes de atención y prevención de emergencias desde el punto de vista operacional para evitar riesgos y minimizar impactos.</t>
  </si>
  <si>
    <t>Por la entrega de registros videográficos con información protegida o datos privados y sensibles, sin autorización</t>
  </si>
  <si>
    <t>Director Seguridad Operacional
Profesional III
Técnico III
Operarios</t>
  </si>
  <si>
    <t>Sensibilizar al personal sobre el cumplimiento del procedimiento de entrega de videos.</t>
  </si>
  <si>
    <t>Director de Seguridad Operacional - Nicolas Franco</t>
  </si>
  <si>
    <t>Registro o acta</t>
  </si>
  <si>
    <t>Con el fin de recibir dádivas a beneficio propio o de un tercero.</t>
  </si>
  <si>
    <t>Posibilidad de afectación reputacional por la entrega de registros videográficos con información protegida o datos privados y sensibles, sin autorización; con el fin de recibir dádivas a beneficio propio o de un tercero.</t>
  </si>
  <si>
    <t>Activación de procedimiento disciplinario (revisión del acuerdo jurídico con el contratista)</t>
  </si>
  <si>
    <t>Contrato (Obligaciones específicas del contratista)</t>
  </si>
  <si>
    <t>Supervisar a los operarios CCTV por parte de la empresa contratista y envío de informe al Supervisor del contrato de seguridad (de la Terminal).</t>
  </si>
  <si>
    <t>Informe</t>
  </si>
  <si>
    <t>Medida disciplinaria en contra del trabajador involucrado</t>
  </si>
  <si>
    <t>Revisarlo con Abogada de GH</t>
  </si>
  <si>
    <t>Protocolizar documento de Control en SIG</t>
  </si>
  <si>
    <t>Documento control SIG</t>
  </si>
  <si>
    <t>Director de Seguridad Operacional Nicolas Franco</t>
  </si>
  <si>
    <t>Desarrollar procesos para atraer, gestionar, desarrollar, motivar y retener a los trabajadores, orientados a lograr mejores resultados de negocio con la colaboración de cada uno de los empleados de manera que se logre la ejecución de la estrategia. Igualmente, mejorar las condiciones y el medio ambiente de trabajo, así como la salud en el trabajo, que conlleva la promoción y el mantenimiento del bienestar físico, mental y social de los trabajadores en todas las ocupaciones.</t>
  </si>
  <si>
    <t xml:space="preserve">por incurrir en conductas en contra del reglamento interno de trabajo </t>
  </si>
  <si>
    <t>por ausencia de controles asociadas a la naturaleza de la labor y con el fin de recibir dádivas a beneficio propio o de terceros.</t>
  </si>
  <si>
    <t>Posibilidad de afectación reputacional por incurrir en conductas en contra del reglamento interno de trabajo por ausencia de controles asociadas a la naturaleza de la labor y con el fin de recibir dádivas a beneficio propio o de terceros.</t>
  </si>
  <si>
    <t>Cargos con autonomía en la toma de decisiones</t>
  </si>
  <si>
    <t>Segumiento a los procesos disciplinarios.</t>
  </si>
  <si>
    <t>GTS-RG01</t>
  </si>
  <si>
    <t xml:space="preserve"> Dar a conocerel código de integridad al personal de la Terminal; así como, la obligatoriedad de su adherencia a través de la inducción y reinducción.</t>
  </si>
  <si>
    <t>Lina Marcela Noriega - Directora de Gestión Humana
Profesional III
Técnico III</t>
  </si>
  <si>
    <t>Registro de la capacitación realizadas.</t>
  </si>
  <si>
    <t>Posibilidad de afectación Reputacional</t>
  </si>
  <si>
    <t xml:space="preserve">Por la alteración y/o pérdida de documentos de las historias laborales para encubrir y/o ocultar información sensible de algún trabajador. 
</t>
  </si>
  <si>
    <t>Debido a intereses personales con la finalidad de favorecer a terceros con el ocultamiento de información sensible y/o recibir dádivas por los mismos hechos.</t>
  </si>
  <si>
    <t>Posibilidad de que se genere alteración y/o perdida de documentos de las historias laborales para encubrir u ocultar información de algún trabajador. Recibir dádivas por encubrir información.</t>
  </si>
  <si>
    <t>Cargos con acceso a las historias laborales (Personal de archivo y personal de Gestión Humana).</t>
  </si>
  <si>
    <t>Semanalmente se realiza una verificación aleatoria de los documentos que serán archivados en la historia laboral de los trabajadores.</t>
  </si>
  <si>
    <t xml:space="preserve">-Designar un responsable de la custodia,  manipulación y actualización del archivo de  historias laborales tanto físico como digital .
Realizar capacitación en lineamientos de historias laborales.
-Realizar un seguimiento al administrador de las historias laborales con la finalidad de reducir el riesgo de ocurrencia de estas conductas.
</t>
  </si>
  <si>
    <t>Lina Marcela Noriega - Directora de Gestión Humana
Profesional 3/ Técnico 3</t>
  </si>
  <si>
    <t>Registros de la historia laboral digital y físico.</t>
  </si>
  <si>
    <t>Posibilidad de recibir o solicitar cualquier dádiva o beneficio</t>
  </si>
  <si>
    <t>por favorecer la decisión de un proceso disciplinario por parte de las personas encargadas del manejo de la actuación a nombre propio o de terceros</t>
  </si>
  <si>
    <t>con el fin de beneficiar al investigado o evitar la terminación de un contrato.</t>
  </si>
  <si>
    <t>Posibilidad de recibir o solicitar cualquier dádiva o beneficio por favorecer la decisión de un proceso disciplinario por parte de las personas encargadas del manejo de la actuación a nombre propio o de terceros con el fin de beneficiar al investigado o evitar la terminación de un contrato.</t>
  </si>
  <si>
    <t>Profesional encargado de actuación disciiplinaria</t>
  </si>
  <si>
    <t>Revisión de las decisiones de los procesos disciplinarios por parte de la Dirección de Gestión Humana.</t>
  </si>
  <si>
    <t>Firma de auto de primera instancia</t>
  </si>
  <si>
    <t>Seguimiento permanente al cronograma establecido para el desarrollo de los procesos disciplinarios, teniendo en cuenta los términos de ley, así como la verificación del envío correcto por parte del área de correspondencia.</t>
  </si>
  <si>
    <t>Lina Marcela Noriega - Directora de Gestión Humana
/ Profesional encargado de los procesos disciplinarios</t>
  </si>
  <si>
    <t>Cronograma</t>
  </si>
  <si>
    <t>Garantizar que los procesos de selección de los proveedores y las adquisiciones de bienes y servicios hechas por la Sociedad, cumplan con los principios de la contratación, las normas legales y los requisitos del Manual de Contratación. Asimismo, asesorar, asistir,representar y defender a La Terminal en asuntos judiciales, jurídicos –administrativosinternos y externos relacionados con las actividades desarrolladas.</t>
  </si>
  <si>
    <t>por parte de los colaboradores de la Subgerencia Jurídica al direccionar un contrato desde los estudios previos a nombre propio o de terceros</t>
  </si>
  <si>
    <t>con el fin de favorecer el proceso de un contrato.</t>
  </si>
  <si>
    <t>Posibilidad de recibir o solicitar cualquier dádiva o beneficio por parte de los colaboradores de la Subgerencia Jurídica al direccionar un contrato desde los estudios previos a nombre propio o de terceros, con el fin de favorecer el proceso de un contrato.</t>
  </si>
  <si>
    <t>Profesionales Subgerencia Jurídica</t>
  </si>
  <si>
    <t>Revisión jurídica del documento "Estudio Previo - Formulación del proyecto" Condiciones Técnicas Básicas del Proyecto y/o Necesidad a Contratar, de manera interdisciplinaria e independiente.</t>
  </si>
  <si>
    <t>SMC-FT01
GJC-MN03</t>
  </si>
  <si>
    <t>Realizar las observaciones y sugerencias al documento "Estudio Previo - Formulación del proyecto Condiciones Técnicas Básicas del Proyecto y/o Necesidad a Contratar.</t>
  </si>
  <si>
    <t xml:space="preserve">Carlos Salcedo - Subgerente Jurídico
Maria Del Castillo - Coordinadora de contratación </t>
  </si>
  <si>
    <t>Correos electrónicos remitiendo al Líder del Proyecto, el documento de Condiciones Técnicas Básicas con comentarios y observaciones.</t>
  </si>
  <si>
    <t xml:space="preserve">por parte del apoderado del proceso de la Subgerencia Jurídica al favorecer a un tercero en un proceso judicial a nombre propio o de terceros </t>
  </si>
  <si>
    <t>produciendo la ausencia de objetividad en el desarrollo de la defensa judicial.</t>
  </si>
  <si>
    <t>Posibilidad de recibir o solicitar cualquier dádiva o beneficio por parte del apoderado del proceso de la Subgerencia Jurídica al favorecer a un tercero en un proceso judicial a nombre propio o de terceros produciendo la ausencia de objetividad en el desarrollo de la defensa judicial.</t>
  </si>
  <si>
    <t>Profesional encargado de la defensa judicial</t>
  </si>
  <si>
    <t>Designación de un profesional en cada uno de los procesos en los que la entidad es parte demandante o parte demandada o se contrata abogado externo especializado, bajo seguimiento permanente del Subgerente Jurídico.</t>
  </si>
  <si>
    <t>Hacer seguimiento a los procesos a través de la rama judicial y SIPROJWEB mensualmente.</t>
  </si>
  <si>
    <t>Carlos Salcedo - Subgerente Jurídico
Fabian Carvajal - Profesional 4</t>
  </si>
  <si>
    <t xml:space="preserve">Siprojweb actualizado además de revisión periódica de los procesos en la rama judicial </t>
  </si>
  <si>
    <t xml:space="preserve">por parte de los colaboradores de la Subgerencia Jurídica, por no realizar la evaluación jurídica de conformidad con los criterios requeridos en el proceso contractual a título personal o de un tercero </t>
  </si>
  <si>
    <t xml:space="preserve">a causa de la filtración de información confidencial afectando objetividad en la evaluación contractual.  </t>
  </si>
  <si>
    <t xml:space="preserve">Posibilidad de recibir o solicitar cualquier dádiva o beneficio por parte de los colaboradores de la Subgerencia Jurídica, por no realizar la evaluación jurídica de conformidad con los criterios requeridos en el proceso contractual a título personal o de un tercero a causa de la filtración de información confidencial afectando objetividad en la evaluación contractual. </t>
  </si>
  <si>
    <t>Diligenciamiento del documento "Evaluación  jurídica " dde conformidad con los criterios requeridos en el proceso contractual</t>
  </si>
  <si>
    <t>Revisar el pliego de condiciones, las respuestas a las observaciones y las adendas, para verificar los requisitos jurídicos solicitados en el proceso contractual.</t>
  </si>
  <si>
    <t xml:space="preserve">Free Press (base de datos de seguimiento a medios de comunicación) y monitoreo constante a las redes sociales.  </t>
  </si>
  <si>
    <t xml:space="preserve">Indicadores de gestión </t>
  </si>
  <si>
    <t>Técnico III (Cartera)</t>
  </si>
  <si>
    <t>Director de Recursos Tecnológicos</t>
  </si>
  <si>
    <t>GAF-MN05 MANUAL DE CONTABILIDAD V6 - GAF-PR09 PROCEDIMIENTO GESTION DE CARTERA V4</t>
  </si>
  <si>
    <t>Profesional IV (Contador)</t>
  </si>
  <si>
    <t>Roberto Bermúdez Bolivar - Director Gestión Financiero</t>
  </si>
  <si>
    <t>Posible afectación reputacional</t>
  </si>
  <si>
    <r>
      <rPr>
        <sz val="10"/>
        <color rgb="FF000000"/>
        <rFont val="Calibri"/>
      </rPr>
      <t xml:space="preserve">por habilitar convenios y/o contratos para suplir deficiencias de parque automotor en épocas de temporadas altas, </t>
    </r>
    <r>
      <rPr>
        <sz val="10"/>
        <color rgb="FF000000"/>
        <rFont val="Calibri"/>
      </rPr>
      <t>sin el integral cumplimiento de los requisitos</t>
    </r>
    <r>
      <rPr>
        <sz val="10"/>
        <color rgb="FF000000"/>
        <rFont val="Calibri"/>
      </rPr>
      <t xml:space="preserve">, por parte de los trabajadores encargados de verificar el cumplimiento de los </t>
    </r>
    <r>
      <rPr>
        <sz val="10"/>
        <color rgb="FF000000"/>
        <rFont val="Calibri"/>
      </rPr>
      <t>documentos</t>
    </r>
    <r>
      <rPr>
        <sz val="10"/>
        <color rgb="FF000000"/>
        <rFont val="Calibri"/>
      </rPr>
      <t xml:space="preserve"> exigidos por las autoridades competentes</t>
    </r>
  </si>
  <si>
    <t>Asistente
Operario
Técnico I</t>
  </si>
  <si>
    <t>Implementación de lista de chequeo de conformidad con los requisitos exigos, la cual suscribirá el funcionario que reciba la documentación</t>
  </si>
  <si>
    <t>Por definir</t>
  </si>
  <si>
    <t xml:space="preserve">Realizar jornadas trimestrales de sensibilización con los trabajadores suceptibles a recibir dádivas.
</t>
  </si>
  <si>
    <t xml:space="preserve">Listas de asistencia
</t>
  </si>
  <si>
    <t>trimestral</t>
  </si>
  <si>
    <t>por recibir insumos que no corresponden a los físicos dando lugar a la posibilidad de recibir u ofrecer dádivas</t>
  </si>
  <si>
    <t>con el fin de obtener un beneficio propio o privado.</t>
  </si>
  <si>
    <t>Posibilidad de afectación económica por recibir insumos que no corresponden a los físicos dando lugar a la posibilidad de recibir u ofrecer dádivas con el fin de obtener un beneficio propio o privado.</t>
  </si>
  <si>
    <t>Profesional de Almacén
Auxiliar de Almacén</t>
  </si>
  <si>
    <t>Aplicación estricta del procedimiento GPC-PR02. ENTRADA DE ALMACÉN</t>
  </si>
  <si>
    <t>GPC-PR02, ENTRADA DE ALMACEN
ENTRADAS DE ALMACEN</t>
  </si>
  <si>
    <t>Solicitar acompañamiento del supervisor, de un trabajador delegado por este o de un trabajador con conocimiento técnico del bien para verificar la exactitud de los bienes recibidos y su correspondencia con lo contratado.</t>
  </si>
  <si>
    <t>Oscar Danilo Garzón - Profesional de Almacén
Sergio Bejarano - Auxiliar de Almacén
SUPERVISORES DE CONTRATOS</t>
  </si>
  <si>
    <t xml:space="preserve">Remisiones de recibo de bienes firmadas
Entradas de almacén
Oferta económica
</t>
  </si>
  <si>
    <t>Aplicación estricta del procedimiento GPC-PR03. SALIDA DE ALMACÉN</t>
  </si>
  <si>
    <t>GPC-PR03, SALIDA DE ALMACEN
SALIDAS DE ALMACEN</t>
  </si>
  <si>
    <t>Hacer entrega de los bienes a los trabajadores responsables de su custodia y uso con verificación de la correspondencia con la salida de almacén.</t>
  </si>
  <si>
    <t>Oscar Danilo Garzón - Profesional de Almacén
Sergio Bejarano - Auxiliar de Almacén
TRABAJADORES RESPONSABLES DE BIENES</t>
  </si>
  <si>
    <t>Salidas de almacén firmadas</t>
  </si>
  <si>
    <t>por parte de los encargados del manejo del almacén al desviar información respecto a los inventarios realizados ocultando posibles novedades a nombre propio o de terceros</t>
  </si>
  <si>
    <t>con el fin de obtener un resultado esperado de acuerdo a la necesidad del encargado.</t>
  </si>
  <si>
    <t>Posibilidad de recibir o solicitar cualquier dádiva o beneficio por parte de los encargados del manejo del almacén; al desviar información respecto a los inventarios realizados ocultando posibles novedades a nombre propio o de terceros, con el fin de obtener un resultado esperado de acuerdo a la necesidad del encargado.</t>
  </si>
  <si>
    <t>Aplicación estricta del procedimiento GPC-PR04. TOMA FÍSICA DE INVENTARIOS</t>
  </si>
  <si>
    <t>GPC-PR04. TOMA FÍSICA DE INVENTARIOS
GPC-FT06. TOMA FISICA DE INVENTARIO</t>
  </si>
  <si>
    <t>Presentar ante el Comité de Inventarios el resultado de la toma física</t>
  </si>
  <si>
    <t>Oscar Danilo Garzón - Profesional de Almacén
Sergio Bejarano - Auxiliar de Almacén
MIEMBROS DEL COMITÉ DE INVENTARIOS</t>
  </si>
  <si>
    <t>GPC-FT06. TOMA FISICA DE INVENTARIO</t>
  </si>
  <si>
    <t>generando pérdida de ingresos por parte de los encargados del recaudo de los parqueaderos, no registrando el uso de espacios o cupos</t>
  </si>
  <si>
    <t>con el fin de obtener beneficios propios y/o de terceros.</t>
  </si>
  <si>
    <t>Posibilidad de recibir o solicitar cualquier dádiva o beneficio generando pérdida de ingresos por parte de los encargados del recaudo de los parqueaderos, no registrando el uso de espacios o cupos con el fin de obtener beneficios propios y/o de terceros.</t>
  </si>
  <si>
    <t>Operarios de parqueaderos</t>
  </si>
  <si>
    <t>Realización de auditorías operacionales a los parqueaderos</t>
  </si>
  <si>
    <t>Informes del sistema WebManager</t>
  </si>
  <si>
    <t xml:space="preserve">Verificar los informes del sistema WebManager para validar </t>
  </si>
  <si>
    <t>William Camargo - Coordinador de Parqueaderos
Fredy Beltrán - Coordinador Operativo de Parqueaderos</t>
  </si>
  <si>
    <t>Informes del sistema WebManager validados</t>
  </si>
  <si>
    <t>por parte del personal de parqueaderos, al informar un robo inexistente para recibir dádivas a cambio</t>
  </si>
  <si>
    <t>Posibilidad de afectación económica por parte del personal de parqueaderos, al informar un robo inexistente para recibir dádivas a cambio, con el fin de obtener beneficios propios y/o de terceros.</t>
  </si>
  <si>
    <t>Verificación de las cámaras en tiempo real para validar las novedades de hurtos presentados en los parqueaderos.</t>
  </si>
  <si>
    <t>Registros de video de novedades</t>
  </si>
  <si>
    <t>Realizar verificación de cámaras de vigilancia para confirmar o descartar la existencia de un hurto en los parqueaderos.</t>
  </si>
  <si>
    <t>Segmentos de video</t>
  </si>
  <si>
    <t>por realizar pagos que estén fuera del PAA</t>
  </si>
  <si>
    <t>debido a la falta de planeación, generando un posible detrimento económico para la Terminal y posibles investigaciones disciplinarias.</t>
  </si>
  <si>
    <t>Posibilidad de recibir o solicitar cualquier dádiva o beneficio por realizar pagos que estén fuera del PAA debido a la falta de planeación, generando un posible detrimento económico para la Terminal y posibles investigaciones disciplinarias.</t>
  </si>
  <si>
    <t>Filtros de aprobación de pagos entre las áreas y manual de supervisión de los contratos.</t>
  </si>
  <si>
    <t>Verificar los filtros de aprobación de pagos entre las áreas y manual de supervisión de los contratos.</t>
  </si>
  <si>
    <t>Solicitud de CDP con las firmas de aprobación.</t>
  </si>
  <si>
    <t>por cambiar el valor del certificado de disponibilidad presupuestal</t>
  </si>
  <si>
    <t>debido al desconocimiento del proceso e intereses personales, generando un posible detrimento económico para la Terminal, posibles investigaciones e investigaciones disciplinarias.</t>
  </si>
  <si>
    <t>Posibilidad de afectación económica, por recibir o solicitar sobornos para cambiar el valor del certificado de disponibilidad presupuestal, debido al desconocimiento del proceso e intereses personales, generando un posible detrimento económico para la Terminal, posibles investigaciones e investigaciones disciplinarias.</t>
  </si>
  <si>
    <t>Técnico III (Presupuesto)</t>
  </si>
  <si>
    <t xml:space="preserve">Verificación de la elaboración de los CDP con doble firma de aprobación, Cruce de la información con el presupuestos aprobado, Verificación del PAA. </t>
  </si>
  <si>
    <t xml:space="preserve">Verificar la elaboración de los CDP con doble firma de aprobación, Cruce de la información con el presupuestos aprobado, Verificación del PAA. </t>
  </si>
  <si>
    <t>por crear una inversión que no sea necesaria para la Terminal y que afecte la liquidez de la empresa</t>
  </si>
  <si>
    <t>debido al ofrecimiento de tasas de interés elevadas y manipulación de los oferentes.</t>
  </si>
  <si>
    <t>Posibilidad de recibir o solicitar cualquier dádiva o beneficio por crear una inversión que no sea necesaria para la Terminal y que afecte la liquidez de la empresa debido al ofrecimiento de tasas de interés elevadas y manipulación de los oferentes.</t>
  </si>
  <si>
    <t>Subgerente Corporativo
Profesional IV (Tesorería)</t>
  </si>
  <si>
    <t>Comité de inversiones, rankin emitido por la Secretaría Distrital de Hacienda, no se realizan inversiones por debajo de la DTF, Portafolio diversificado.</t>
  </si>
  <si>
    <t>Realizar el procedimiento de inversión expuesto en el numeral 43 de la Matriz de riesgos y oportunidades.</t>
  </si>
  <si>
    <t xml:space="preserve">Posibilidad de ofrecer cualquier dádiva o beneficio </t>
  </si>
  <si>
    <t>por parte de los colaboradores de la Dirección de Gestión Financiera a la Revisoría Fiscal o entes de control con el fin de omitir revelar información sobre inconsistencias detectadas</t>
  </si>
  <si>
    <t>debido a la intención de mostrar cifras diferentes a las entidades de control y evitar investigaciones de las entidades de control.</t>
  </si>
  <si>
    <t>Posibilidad de ofrecer cualquier dádiva o beneficio por parte de los colaboradores de la Dirección de Gestión Financiera a la Revisoría Fiscal o entes de control con el fin de omitir revelar información sobre inconsistencias detectadas, debido a la intención de mostrar cifras diferentes a las entidades de control y evitar investigaciones de las entidades de control.</t>
  </si>
  <si>
    <t>Informes trimestrales a los entes de control, informes bimestrales a la Junta directiva, presentación de información a la DIAN.</t>
  </si>
  <si>
    <t>Realizar los informes trimestrales a los entes de control, informes bimestrales a la Junta directiva, presentación de información a la DIAN.</t>
  </si>
  <si>
    <t>Actas de reunión, documentos soportes de pago de la información a la DIAN y los informes a los entes de control.</t>
  </si>
  <si>
    <t xml:space="preserve">Posibilidad de aceptar o solicitar cualquier dádiva o beneficio </t>
  </si>
  <si>
    <t>por modificar información relativa a cartera o estado de cuenta de terceros</t>
  </si>
  <si>
    <t>debido a intereses personales y manipulación del sistema de información.</t>
  </si>
  <si>
    <t>Posibilidad de aceptar o solicitar cualquier dádiva o beneficio por modificar información relativa a cartera o estado de cuenta de terceros debido a intereses personales y manipulación del sistema de información.</t>
  </si>
  <si>
    <t>Comité de cartera, informes a los entes de control y controles de la política de seguridad d e la información.</t>
  </si>
  <si>
    <t>Realizar actas del Comité de cartera y realizar presentar los acuerdos de pago con los clientes, para el visto bueno del Comité de Cartera.</t>
  </si>
  <si>
    <t>Actas del Comité de cartera con los respectivos soportes</t>
  </si>
  <si>
    <t>Por recibir o solicitar sobornos para beneficiar, posicionar, destacar o elevar algún tema o entidad.</t>
  </si>
  <si>
    <t>Debido a Intereses personales o de terceros</t>
  </si>
  <si>
    <t>Posibilidad de recibir o solicitar sobornos para beneficiar, posicionar, destacar o elevar algún tema o entidad, debido a Intereses personales o de terceros</t>
  </si>
  <si>
    <t>Monitoreo de medios de comunicación y redes sociales y al comité de comunicaciones.</t>
  </si>
  <si>
    <t>Por recibir o solicitar sobornos para favorecer a algún medio de comunicación particular</t>
  </si>
  <si>
    <t>Posibilidad de recibir o solicitar sobornos para favorecer a algún medio de comunicación particular debido a Intereses personales o de terceros</t>
  </si>
  <si>
    <t>Seguimiento a publicaciones en medios de comunicación y a la información que se publica externamente se valida con las diferentes áreas.</t>
  </si>
  <si>
    <t xml:space="preserve">Fallas en los controles para selección o seguimiento de contratistas
</t>
  </si>
  <si>
    <t>Posibilidad de recibir o solicitar dádivas o beneficios para favorecer servidores o contratistas.</t>
  </si>
  <si>
    <t xml:space="preserve">Posibilidad de recibir o solicitar cualquier dádiva o beneficio  por parte de los servidores o contratistas de la Dirección de Contratación a nombre propio o de terceros con el fin de celebrar un contrato. </t>
  </si>
  <si>
    <t>Director de Gestión Humana- Profesional 3</t>
  </si>
  <si>
    <t>Implementación de políticas y manuales regulatorios.</t>
  </si>
  <si>
    <t xml:space="preserve">Reporte del evento por medio de correo electrónico </t>
  </si>
  <si>
    <t>* Capacitación al personal en temas de gestión antisoborno
* Generar espacios de socialización a manera de lecciones aprendidas</t>
  </si>
  <si>
    <t>Pendiente</t>
  </si>
  <si>
    <t xml:space="preserve">Falta de control en la supervisión de contrato
</t>
  </si>
  <si>
    <t>Posibilidad de recibir o solicitar dádivas o benefcios para favorecerse o favorecer algún tercero con la inversión del rubro de disminución de riesgo laboral.</t>
  </si>
  <si>
    <t>Posibilidad de recibir o solicitar sobornos para la retribución de la inversión de prevención por riesgo laboral</t>
  </si>
  <si>
    <t>Director de Gestión Humana- Profesional 3- Técnico 3</t>
  </si>
  <si>
    <t>Informes de supervisión al contrato.</t>
  </si>
  <si>
    <t>Informe de supervisión del contrato</t>
  </si>
  <si>
    <t>* Capacitación al personal en temas de gestión antisoborno
 Reuniones periódicas de seguimiento al plan d e trabajo con la ARL</t>
  </si>
  <si>
    <t xml:space="preserve"> * Equipo consultor, Función de cumplimiento antisoborno
 * Dirección de gestión humana, comité de ética e integridad</t>
  </si>
  <si>
    <t>Inadecuada revisión de la documentación allegada por el candidato</t>
  </si>
  <si>
    <t xml:space="preserve">Posibilidad de recibir o solicitar dádivas o benefcios para favorecerse o favorecer algún tercero con la omisión de los controles de los requisitos para ejercer los cargos </t>
  </si>
  <si>
    <t>Posibilidad de recibir o solicitar sobornos para que se omitan los controles en el cumplimiento de los requisitos para ejercer los cargos</t>
  </si>
  <si>
    <t xml:space="preserve">Técnico 3  
Asistente </t>
  </si>
  <si>
    <t xml:space="preserve"> Elaboración de listado de requisitos por cargo y diligenciamiento del check lista para vinculación de personal de planta.</t>
  </si>
  <si>
    <t>GTH-FT03</t>
  </si>
  <si>
    <t>Controlar el riesgo sin definir acciones adicionales</t>
  </si>
  <si>
    <t>Falta de seguimiento a las certificaciones laborales.</t>
  </si>
  <si>
    <t>Posibilidad de recibir o solicitar sobornos para emitir certificaciones laborales con datos diferentes a los contemplados en el manual de funciones</t>
  </si>
  <si>
    <t>Director de Gestión Humana
Técnico 3</t>
  </si>
  <si>
    <t xml:space="preserve"> Verificación de historia laboral contra el manual de funciones.</t>
  </si>
  <si>
    <t>Manual de funciones</t>
  </si>
  <si>
    <t>Falta de seguimiento y registros adicionales a los eventos de capacitaicón y formación.</t>
  </si>
  <si>
    <t>Posibilidad de recibir o solicitar sobornos para reportar como cumplida la asistencia a capacitaciones o formaciones</t>
  </si>
  <si>
    <t>Asistente
Técnico 3 
Profesional 3</t>
  </si>
  <si>
    <t xml:space="preserve"> Verificación de la asistencia con el proveedor o funcionario que realice la capacitación.</t>
  </si>
  <si>
    <t>Registro de asistencia a capacitación</t>
  </si>
  <si>
    <t>Posibilidad de ofrecer cualquier dádiva o beneficio</t>
  </si>
  <si>
    <t>por parte del apoderado de la empresa para que un funcionario judicial profiera un fallo a favor de la entidad</t>
  </si>
  <si>
    <t>con el fin de evitar condenas o sanciones que afecten la reputación o de manera económica a la Terminal.</t>
  </si>
  <si>
    <t>Posibilidad de ofrecer cualquier dádiva o beneficio por parte del apoderado de la empresa para que un funcionario judicial profiera un fallo a favor de la entidad con el fin de evitar condenas o sanciones que afecten la reputación o de manera económica a la Terminal.</t>
  </si>
  <si>
    <t>Profesional 4 de defensa Judicial y Apoderados externo de la Terminal de Transporte S.A.</t>
  </si>
  <si>
    <t xml:space="preserve">Seguimiento mensual al histórico del proceso judicial a través de la plataforma SiprojWeb de la Secretaria Jurídica Distrital y revisión periodica de procesos en el portal web de la rama judicial. </t>
  </si>
  <si>
    <t>Realizar revisiones periódicas a los procesos judiciales en las plataformas Siprojweb y Rama Judicial</t>
  </si>
  <si>
    <t>Evidencia de revisión</t>
  </si>
  <si>
    <t xml:space="preserve">Posibilidad de ofrecer, prometer, entregar u otorgar una ventaja indebida de cualquier  valor (dinero, objeto, beneficios u otra utilidad) </t>
  </si>
  <si>
    <t>por parte de los trabajadores de la Subgerencia de Planeación y Proyectos, directamente o indirectamente a las partes interesadas internas del proceso para recibir de forma extemporánea solicitudes</t>
  </si>
  <si>
    <t xml:space="preserve">con el fin de evitar investigaciones, implementación de la  debida diligencia ampliada, aplicación de procesos disciplinarios según aplique, bajo nivel de impacto y eficacia en el mejoramiento de la gestión institucional o terminación anticipada de contratos, según aplique. </t>
  </si>
  <si>
    <t xml:space="preserve">Posibilidad de ofrecer, prometer, entregar u otorgar una ventaja indebida de cualquier  valor (dinero, objeto, beneficios u otra utilidad) por parte de los trabajadores de la Subgerencia de Planeación y Proyectos, directamente o indirectamente a las partes interesadas internas del proceso para recibir de forma extemporánea solicitudes con el fin de evitar investigaciones, implementación de la  debida diligencia ampliada, aplicación de procesos disciplinarios según aplique, bajo nivel de impacto y eficacia en el mejoramiento de la gestión institucional o terminación anticipada de contratos, según aplique. </t>
  </si>
  <si>
    <t>Subgerente de Planeación y Proyectos
Profesionales III</t>
  </si>
  <si>
    <t>Entrega de la información requerida en el plazo fijado.</t>
  </si>
  <si>
    <t>Posibilidad de Afectación reputacional</t>
  </si>
  <si>
    <t xml:space="preserve">por recibir dadivas al prestar el servicio </t>
  </si>
  <si>
    <t xml:space="preserve">debido a que los ciudadanos por tener preferencias en el uso de los elementos puestos para el uso de ellos, ofrecen un beneficio para satisfacer su propia necesidad. </t>
  </si>
  <si>
    <t xml:space="preserve">Posibilidad de afectación reputacional,  por recibir dádivas al prestar el servicio generando la referencia frente a otros debido a que los ciudadanos por tener preferencias en el uso de los elementos puestos para el uso de ellos, ofrecen un beneficio para satisfacer su propia necesidad. </t>
  </si>
  <si>
    <t>Todos los funcionarios de la Direccion de Servicio al Ciudadano</t>
  </si>
  <si>
    <t xml:space="preserve">Fortalecimiento de las politicas enfocadas en anticorrupción, en que no se debe recibir ningun tipo de remuneración monetaria o en especie por la prestación de nuestros servicios.
</t>
  </si>
  <si>
    <t xml:space="preserve">SAC-IN02 </t>
  </si>
  <si>
    <t>Realizar capacitaciones con temas relacionados a mitigar el riesgo de corrupción  para los funcionarios que prestan sus servicios en atención al ciudadano</t>
  </si>
  <si>
    <t>listas de asistencia, actas de capacitación  y presentaciones</t>
  </si>
  <si>
    <t>Por la vulneración de los controles de seguridad</t>
  </si>
  <si>
    <t>por el incumplimiento de obligaciones de confidencialidad por parte de los contratistas de monitoreo de CCTV y controles de acceso vehícular y peatonal.</t>
  </si>
  <si>
    <t>Posibilidad de afectacion reputacional por vulnerabilidad en los controles de seguridad ante el incumplimientos de obligaciones de confidencialidad por parte de los contratistas de monitoreo de CCTV y controles de acceso vehícular y peatonal</t>
  </si>
  <si>
    <t>Director Seguridad Operacional
Profesional III
Técnico III
Operarios y Contratista de seguridad</t>
  </si>
  <si>
    <t>Ejecución de controles de acceso al sistema de cámaras, monitoreo a la central de video, aplicación de poligrafía.</t>
  </si>
  <si>
    <t>SOF-FT21 REGISTRO DE VEHÍCULOS PARTICULARES AUTORIZADOS ZO V.1
SOF-FT14 RECOMENDACION DE CONFIDENCIALIDAD
SOF-FT12 SOLICITUD INTERNA DE GESTIÓN DE VIDEOS
SOF-FT11 SOLICITUD DE GESTION DE VIDEOS CCTV
SOF-FT05 RESPUESTA VERFICACIÓN DE VIDEOS DEL CCTV</t>
  </si>
  <si>
    <t>por la falta de recaudación de ingresos por concepto de acceso a zonas operativas</t>
  </si>
  <si>
    <t>por la entrega de dádivas durante el desarrollo del trámite de ingreso de vehículos a beneficio personal y por evadir el pago de tarifa de acceso asignada para el automotor.</t>
  </si>
  <si>
    <t>Posibilidad de afectación economica por falta de recaudación de ingresos por concepto de acceso a zonas operativas ante la  Entrega de dádivas durante el desarrollo del trámite de ingreso de vehículos particulares a la zona operativa, para evadir el pago de la tarifa de acceso asignada para el automotor.</t>
  </si>
  <si>
    <t xml:space="preserve">Verificación in situ por parte de los Técnicos 2 de la Dirección de Seguridad de los vehículos particulares que se encuentran en la zona operativa y validación del pago de derechos.
</t>
  </si>
  <si>
    <t>Registro DRIVE INGRESO VEHICULAR  ZONA OPERATIVA - 2020v2
Registro DRIVE SEGUIMIENTO DE CARNETS
Registro DRIVE CONTROL DE INGRESO PEATONAL 2022</t>
  </si>
  <si>
    <t>Posibilidad de afectación económica y reputacional</t>
  </si>
  <si>
    <t>por ofrecer o recibir soborno para no llevar a cabo protocolo de cepo</t>
  </si>
  <si>
    <t>debido a obtener un beneficio privado</t>
  </si>
  <si>
    <t>Facilitador</t>
  </si>
  <si>
    <t>Inspección del supervisor coordinador  (Arqueo y cámaras)</t>
  </si>
  <si>
    <t>Implementar capacitacion al personal</t>
  </si>
  <si>
    <t>Yulani Ocoró Caicedo
Supervisora</t>
  </si>
  <si>
    <t xml:space="preserve">Actas de asistencia a capacitacion </t>
  </si>
  <si>
    <t>Al ingresar al proyecto de ZPP</t>
  </si>
  <si>
    <t>por ofrecer o recibir soborno para omitir protocolos operativos</t>
  </si>
  <si>
    <t>por recibir soborno para para aceptar Facturas de los proveedores sin soportes</t>
  </si>
  <si>
    <t>Controles dirección del proyecto, subgerencia jurídica, planeación  y financiera</t>
  </si>
  <si>
    <t xml:space="preserve">por recibir soborno para entregar Información confidencial, de parqueo y/o de la plataforma de seguimiento de parqueo </t>
  </si>
  <si>
    <t>Cargos directivos del proyecto</t>
  </si>
  <si>
    <t>Controles información pública y política de tratamientos de datos.</t>
  </si>
  <si>
    <t>por recibir soborno para informar un robo, sin existir, en las zonas de parqueo</t>
  </si>
  <si>
    <t>Arqueos.</t>
  </si>
  <si>
    <t>por recibir soborno para alterar el procedimiento, facilitador</t>
  </si>
  <si>
    <t>Inspección del supervisor coordinador y arqueo.</t>
  </si>
  <si>
    <t>por recibir soborno Alterar la aplicación de seguimiento de parqueo</t>
  </si>
  <si>
    <t>Historial de cambios de los parámetros de la aplicación; limitación de los accesos y fiducia control ingreso del dinero.</t>
  </si>
  <si>
    <t>Posibilidad de ofrecer, prometer, entregar u otorgar una ventaja indebida de cualquier  valor (dinero, objeto, beneficios u otra utilidad) directamente o indirectamente a las partes interesadas externas del proceso para recibir de forma extemporánea solicitudes</t>
  </si>
  <si>
    <t xml:space="preserve">por parte de algún integrante de la Subgerencia de Planeación y Proyectos a nombre propio o de la entidad </t>
  </si>
  <si>
    <t xml:space="preserve">con el fin de evitar investigaciones, implementación de la  debida diligencia ampliada,  aplicación de procesos disciplinarios según aplique,  bajo nivel de impacto y eficacia en el mejoramiento de la gestión instruccional o terminación anticipada de contratos, según aplique. </t>
  </si>
  <si>
    <t xml:space="preserve">Posibilidad de ofrecer, prometer, entregar u otorgar una ventaja indebida de cualquier  valor (dinero, objeto, beneficios u otra utilidad) directamente o indirectamente a las partes interesadas externas del proceso para recibir de forma extemporánea solicitudes por parte de algún integrante de la Subgerencia de Planeación y Proyectos a nombre propio o de la entidad con el fin de evitar investigaciones; implementación de la  debida diligencia ampliada; aplicación de procesos disciplinarios, según aplique;  bajo nivel de impacto y eficacia en el mejoramiento de la gestión instruccional o terminación anticipada de contratos, según aplique. </t>
  </si>
  <si>
    <t>Subgerente de Planeación y Proyectoes - Profesionales 3</t>
  </si>
  <si>
    <t>SMC-IN04</t>
  </si>
  <si>
    <t>Elaborar cronograma de entrega de informes con el fin de garantizar el cumplimiento de las fechas.</t>
  </si>
  <si>
    <t>Adriana Estupiñan - Subgerente de Planeación y Proyectos
Maryuri Zabala - Sandra Lesmes  -  Profesional 3
Emilce Basto - Profesional 1</t>
  </si>
  <si>
    <t>Posibilidad de ofrecer o recibir dádivas o cualquier tipo de beneficio</t>
  </si>
  <si>
    <t>por parte de los colaboradores de la Dirección de Recursos Tecnológicos a nombre propio o de terceros, por compartir las bases de datos administradas por la misma dirección y en custodia de la Terminal inclumpliendo la Ley 1581 de 2012 con relación al tratamiento de datos personales; y exponer información sensible de las partes interesadas,</t>
  </si>
  <si>
    <t>con el fin de facilitar una competencia desleal  u obtención de ganancia a título personal o de terceros.</t>
  </si>
  <si>
    <t>Posibilidad de ofrecer o recibir dádivas o cualquier tipo de beneficio por parte de los colaboradores de la Direccción de Recursos Tecnológicos a nombre propio o de terceros, por compartir las bases de datos administradas por la misma dirección y en custodia de la Terminal inclumpliendo la Ley 1581 de 2012 con relación al tratamiento de datos personales; y exponer información sensible de las partes interesadas, con el fin de facilitar una competencia desleal  u obtención de ganancia a título personal o de terceros.</t>
  </si>
  <si>
    <t>Actualización de las credenciales de cada uno de los usuarios administradores de las bases de datos propiedad de La Terminal (conductores, Empresas, Empleados, Contratistas entre otras) y el respectivo seguimiento al log de transacciones generado en cada una de las base de datos, validando su funcionamiento y seguridad.</t>
  </si>
  <si>
    <t>1. Realizar la revisión de las bases de datos con el fin de garantizar la confidencialidad, integridad y disponibilidad
 de la información; permitiendo generar informes de seguimiento.
2. Generar el documento en el SIG que evidencie el control.</t>
  </si>
  <si>
    <t>Control de registro y modificacion de la base de datos del Registro Nacional de las Base de Datos (RNBD) supervisador por la superintendencia de industria y comercio (SIC)</t>
  </si>
  <si>
    <t>Posibilidad de recibir dádivas o cualquier tipo de beneficio</t>
  </si>
  <si>
    <t>por parte de los funcionarios al recibir más dinero por el cobro de los taxis, para favorecer o beneficiar algún taxista</t>
  </si>
  <si>
    <t>debido a obtener un beneficio privado.</t>
  </si>
  <si>
    <t>Posibilidad de recibir dádivas o cualquier tipo de beneficio por parte de los funcionarios al recibir más dinero por el cobro de los taxis, para favorecer o beneficiar algún taxista debido a obtener un beneficio privado.</t>
  </si>
  <si>
    <t>Operarios</t>
  </si>
  <si>
    <t>Arqueos esporádicos en las cajas de las zonas de taxis.</t>
  </si>
  <si>
    <t xml:space="preserve">1. Realizar arqueos a las cajas de recaudo.
</t>
  </si>
  <si>
    <t>Formatos de arqueos</t>
  </si>
  <si>
    <t>bimestral</t>
  </si>
  <si>
    <t>Guarda de Seguridad</t>
  </si>
  <si>
    <t>Supervisar a los guardas de seguridad por parte de la empresa contratista y envío de informe al Supervisor del contrato de seguridad (de la Terminal).</t>
  </si>
  <si>
    <t>Debido a la complicidad por parte del personal de seguridad para ejecutar hurtos en los parqueaderos fuera de vía que administra la Terminal de Transporte S.A.</t>
  </si>
  <si>
    <t>con el propósito de obtener un beneficio a título personal o de terceros.</t>
  </si>
  <si>
    <t>Posibilidad de afectación reputacional debido a la complicidad por parte del personal de seguridad para ejecutar hurtos en los parqueaderos fuera de vía que administra la Terminal de Transporte S.A. con el propósito de obtener un beneficio a título personal o de terceros.</t>
  </si>
  <si>
    <t>Rotación del personal periódicamente.</t>
  </si>
  <si>
    <t xml:space="preserve">Consignas de puestos de trabajo </t>
  </si>
  <si>
    <t>por no efectuar los recaudos a los usuarios y/o sobornarlos para cobrar tarifas diferentes</t>
  </si>
  <si>
    <t>con el fin de obtener un beneficio privado.</t>
  </si>
  <si>
    <t>Posibilidad de afectación económica y reputacional por no efectuar los recaudos a los usuarios y/o sobornarlos para cobrar tarifas diferentes con el fin de obtener un beneficio privado.</t>
  </si>
  <si>
    <t>Limitación de acceso por tipo de usuario.</t>
  </si>
  <si>
    <t>Formato de arqueo
 Cierre facilitadores
 Auditoría de pagos
 Aplicativo ZPP</t>
  </si>
  <si>
    <t>1. Solicitar al área TIC mayor control en el aplicativo.
 2. Incentivar el pago electrónico.
 3. Aumentar personal operativo de supervisión.</t>
  </si>
  <si>
    <t>1. TIC
 2. TIC, Comunicaciones, Operaciones
 3. Operaciones y Talento Humano</t>
  </si>
  <si>
    <t>1. Mejoras en la app
 2. Mejoras en los procesos
 3. Mejoras en los procesos</t>
  </si>
  <si>
    <t>Supervisión y arqueo con cada uno de los facilitadores</t>
  </si>
  <si>
    <t xml:space="preserve"> Verificación por sistema de auditoría de pagos y cierre de facilitadores.</t>
  </si>
  <si>
    <t>Verificación de revisión de placas y ocupación de tramo.</t>
  </si>
  <si>
    <t>Matriz de calor (niveles de severidad del riesgo)</t>
  </si>
  <si>
    <t>Muy Alta 100%</t>
  </si>
  <si>
    <t>Extremo</t>
  </si>
  <si>
    <t>Alta 80%</t>
  </si>
  <si>
    <t>Alto</t>
  </si>
  <si>
    <t>Media 60%</t>
  </si>
  <si>
    <t>Baja 40%</t>
  </si>
  <si>
    <t>Bajo</t>
  </si>
  <si>
    <t>Muy Baja 20%</t>
  </si>
  <si>
    <t>Leve 20%</t>
  </si>
  <si>
    <t>Menor 40%</t>
  </si>
  <si>
    <t>Moderado 60%</t>
  </si>
  <si>
    <t>Mayor 80%</t>
  </si>
  <si>
    <t>Catastrófico 100%</t>
  </si>
  <si>
    <t>Matriz de calor (Después de controles)</t>
  </si>
  <si>
    <t>Posible afectación reputacional por habilitar convenios y/o contratos para suplir deficiencias de parque automotor en épocas de temporadas altas, sin el integral cumplimiento de los requisitos,  por parte de los trabajadores encargados de verificar los documentos exigidos por las autoridades competentes, debido a la aceptación de dádivas o algún otro tipo de contraprestación a beneficio personal o de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</si>
</sst>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7" x14ac:knownFonts="1">
    <font>
      <sz val="10"/>
      <color rgb="FF000000"/>
      <name val="Arial"/>
      <scheme val="minor"/>
    </font>
    <font>
      <sz val="11"/>
      <color rgb="FF000000"/>
      <name val="Calibri"/>
    </font>
    <font>
      <b/>
      <sz val="16"/>
      <color rgb="FF000000"/>
      <name val="Calibri"/>
    </font>
    <font>
      <b/>
      <i/>
      <sz val="14"/>
      <color rgb="FF0070C0"/>
      <name val="Calibri"/>
    </font>
    <font>
      <sz val="10"/>
      <color rgb="FF000000"/>
      <name val="Arial"/>
    </font>
    <font>
      <sz val="12"/>
      <color rgb="FF000000"/>
      <name val="Calibri"/>
    </font>
    <font>
      <sz val="10"/>
      <name val="Arial"/>
    </font>
    <font>
      <b/>
      <sz val="12"/>
      <color rgb="FF00B050"/>
      <name val="Calibri"/>
    </font>
    <font>
      <sz val="12"/>
      <color theme="1"/>
      <name val="Calibri"/>
    </font>
    <font>
      <b/>
      <sz val="12"/>
      <color rgb="FFFF0000"/>
      <name val="Calibri"/>
    </font>
    <font>
      <b/>
      <sz val="12"/>
      <color rgb="FF808080"/>
      <name val="Calibri"/>
    </font>
    <font>
      <sz val="10"/>
      <color theme="1"/>
      <name val="Arial"/>
      <scheme val="minor"/>
    </font>
    <font>
      <b/>
      <sz val="12"/>
      <color rgb="FF7030A0"/>
      <name val="Calibri"/>
    </font>
    <font>
      <b/>
      <sz val="12"/>
      <color rgb="FF00B0F0"/>
      <name val="Calibri"/>
    </font>
    <font>
      <b/>
      <sz val="12"/>
      <color rgb="FFE26B0A"/>
      <name val="Calibri"/>
    </font>
    <font>
      <sz val="10"/>
      <color rgb="FF000000"/>
      <name val="Calibri"/>
    </font>
    <font>
      <b/>
      <sz val="12"/>
      <color rgb="FF595959"/>
      <name val="Calibri"/>
    </font>
    <font>
      <b/>
      <sz val="11"/>
      <color rgb="FFFFFFFF"/>
      <name val="Calibri"/>
    </font>
    <font>
      <sz val="11"/>
      <color theme="1"/>
      <name val="Calibri"/>
    </font>
    <font>
      <b/>
      <i/>
      <sz val="14"/>
      <color rgb="FFFFFFFF"/>
      <name val="Calibri"/>
    </font>
    <font>
      <b/>
      <sz val="11"/>
      <color rgb="FF000000"/>
      <name val="Calibri"/>
    </font>
    <font>
      <b/>
      <sz val="10"/>
      <color rgb="FF000000"/>
      <name val="Calibri"/>
    </font>
    <font>
      <b/>
      <sz val="10"/>
      <color rgb="FFFF0000"/>
      <name val="Calibri"/>
    </font>
    <font>
      <b/>
      <i/>
      <sz val="10"/>
      <color rgb="FF000000"/>
      <name val="Calibri"/>
    </font>
    <font>
      <sz val="10"/>
      <color theme="1"/>
      <name val="Arial"/>
      <scheme val="minor"/>
    </font>
    <font>
      <b/>
      <sz val="17"/>
      <color rgb="FF000000"/>
      <name val="Calibri"/>
    </font>
    <font>
      <b/>
      <sz val="10"/>
      <color rgb="FF002060"/>
      <name val="Calibri"/>
    </font>
    <font>
      <b/>
      <sz val="10"/>
      <color theme="1"/>
      <name val="Calibri"/>
    </font>
    <font>
      <sz val="10"/>
      <color rgb="FF002060"/>
      <name val="Calibri"/>
    </font>
    <font>
      <sz val="10"/>
      <color theme="1"/>
      <name val="Calibri"/>
    </font>
    <font>
      <sz val="10"/>
      <color rgb="FF980000"/>
      <name val="Calibri"/>
    </font>
    <font>
      <sz val="10"/>
      <color rgb="FFFF0000"/>
      <name val="Calibri"/>
    </font>
    <font>
      <b/>
      <sz val="11"/>
      <color theme="1"/>
      <name val="Calibri"/>
    </font>
    <font>
      <b/>
      <sz val="9"/>
      <color theme="1"/>
      <name val="Calibri"/>
    </font>
    <font>
      <b/>
      <sz val="8"/>
      <color theme="1"/>
      <name val="Calibri"/>
    </font>
    <font>
      <sz val="10"/>
      <color rgb="FF000000"/>
      <name val="Calibri"/>
      <family val="2"/>
    </font>
    <font>
      <b/>
      <sz val="10"/>
      <color rgb="FF000000"/>
      <name val="Calibri"/>
      <family val="2"/>
    </font>
  </fonts>
  <fills count="25">
    <fill>
      <patternFill patternType="none"/>
    </fill>
    <fill>
      <patternFill patternType="gray125"/>
    </fill>
    <fill>
      <patternFill patternType="solid">
        <fgColor rgb="FF92D050"/>
        <bgColor rgb="FF92D050"/>
      </patternFill>
    </fill>
    <fill>
      <patternFill patternType="solid">
        <fgColor rgb="FF8DB5F8"/>
        <bgColor rgb="FF8DB5F8"/>
      </patternFill>
    </fill>
    <fill>
      <patternFill patternType="solid">
        <fgColor rgb="FFFFFF00"/>
        <bgColor rgb="FFFFFF00"/>
      </patternFill>
    </fill>
    <fill>
      <patternFill patternType="solid">
        <fgColor rgb="FF808080"/>
        <bgColor rgb="FF808080"/>
      </patternFill>
    </fill>
    <fill>
      <patternFill patternType="solid">
        <fgColor rgb="FFFFFFFF"/>
        <bgColor rgb="FFFFFFFF"/>
      </patternFill>
    </fill>
    <fill>
      <patternFill patternType="solid">
        <fgColor rgb="FFD8D8D8"/>
        <bgColor rgb="FFD8D8D8"/>
      </patternFill>
    </fill>
    <fill>
      <patternFill patternType="solid">
        <fgColor rgb="FFDBE5F1"/>
        <bgColor rgb="FFDBE5F1"/>
      </patternFill>
    </fill>
    <fill>
      <patternFill patternType="solid">
        <fgColor rgb="FF99CC00"/>
        <bgColor rgb="FF99CC00"/>
      </patternFill>
    </fill>
    <fill>
      <patternFill patternType="solid">
        <fgColor rgb="FFF79646"/>
        <bgColor rgb="FFF79646"/>
      </patternFill>
    </fill>
    <fill>
      <patternFill patternType="solid">
        <fgColor rgb="FFD6E3BC"/>
        <bgColor rgb="FFD6E3BC"/>
      </patternFill>
    </fill>
    <fill>
      <patternFill patternType="solid">
        <fgColor rgb="FFF2DBDB"/>
        <bgColor rgb="FFF2DBDB"/>
      </patternFill>
    </fill>
    <fill>
      <patternFill patternType="solid">
        <fgColor rgb="FFFF0000"/>
        <bgColor rgb="FFFF0000"/>
      </patternFill>
    </fill>
    <fill>
      <patternFill patternType="solid">
        <fgColor rgb="FFFFFF97"/>
        <bgColor rgb="FFFFFF97"/>
      </patternFill>
    </fill>
    <fill>
      <patternFill patternType="solid">
        <fgColor rgb="FFF3F3F3"/>
        <bgColor rgb="FFF3F3F3"/>
      </patternFill>
    </fill>
    <fill>
      <patternFill patternType="solid">
        <fgColor theme="0"/>
        <bgColor theme="0"/>
      </patternFill>
    </fill>
    <fill>
      <patternFill patternType="solid">
        <fgColor rgb="FFFAD9D6"/>
        <bgColor rgb="FFFAD9D6"/>
      </patternFill>
    </fill>
    <fill>
      <patternFill patternType="solid">
        <fgColor rgb="FFD9D9D9"/>
        <bgColor rgb="FFD9D9D9"/>
      </patternFill>
    </fill>
    <fill>
      <patternFill patternType="solid">
        <fgColor rgb="FFFEF1CC"/>
        <bgColor rgb="FFFEF1CC"/>
      </patternFill>
    </fill>
    <fill>
      <patternFill patternType="solid">
        <fgColor rgb="FFFCE5CD"/>
        <bgColor rgb="FFFCE5CD"/>
      </patternFill>
    </fill>
    <fill>
      <patternFill patternType="solid">
        <fgColor rgb="FFF2F2F2"/>
        <bgColor rgb="FFF2F2F2"/>
      </patternFill>
    </fill>
    <fill>
      <patternFill patternType="solid">
        <fgColor rgb="FFFF6600"/>
        <bgColor rgb="FFFF6600"/>
      </patternFill>
    </fill>
    <fill>
      <patternFill patternType="solid">
        <fgColor rgb="FFC00000"/>
        <bgColor rgb="FFC00000"/>
      </patternFill>
    </fill>
    <fill>
      <patternFill patternType="solid">
        <fgColor rgb="FF45818E"/>
        <bgColor rgb="FF45818E"/>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2">
    <xf numFmtId="0" fontId="0" fillId="0" borderId="0" xfId="0" applyFont="1" applyAlignment="1"/>
    <xf numFmtId="0" fontId="1" fillId="0" borderId="0" xfId="0" applyFont="1"/>
    <xf numFmtId="0" fontId="2" fillId="0" borderId="0" xfId="0" applyFont="1" applyAlignment="1">
      <alignment horizontal="center"/>
    </xf>
    <xf numFmtId="0" fontId="3" fillId="0" borderId="0" xfId="0" applyFont="1" applyAlignment="1">
      <alignment horizontal="center"/>
    </xf>
    <xf numFmtId="0" fontId="4" fillId="2" borderId="1" xfId="0" applyFont="1" applyFill="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1" fillId="0" borderId="1" xfId="0" applyFont="1" applyBorder="1"/>
    <xf numFmtId="0" fontId="4" fillId="0" borderId="0" xfId="0" applyFont="1"/>
    <xf numFmtId="0" fontId="1" fillId="0" borderId="1" xfId="0" applyFont="1" applyBorder="1" applyAlignment="1">
      <alignment horizontal="center"/>
    </xf>
    <xf numFmtId="0" fontId="7" fillId="0" borderId="1" xfId="0" applyFont="1" applyBorder="1" applyAlignment="1">
      <alignment horizontal="center"/>
    </xf>
    <xf numFmtId="0" fontId="1" fillId="3" borderId="1" xfId="0" applyFont="1" applyFill="1" applyBorder="1"/>
    <xf numFmtId="0" fontId="8" fillId="0" borderId="1" xfId="0" applyFont="1" applyBorder="1" applyAlignment="1">
      <alignment horizontal="center"/>
    </xf>
    <xf numFmtId="0" fontId="1" fillId="4" borderId="1" xfId="0" applyFont="1" applyFill="1" applyBorder="1" applyAlignment="1"/>
    <xf numFmtId="0" fontId="8" fillId="0" borderId="4" xfId="0" applyFont="1" applyBorder="1" applyAlignment="1">
      <alignment horizontal="center"/>
    </xf>
    <xf numFmtId="0" fontId="9" fillId="0" borderId="1" xfId="0" applyFont="1" applyBorder="1" applyAlignment="1">
      <alignment horizontal="center"/>
    </xf>
    <xf numFmtId="0" fontId="10" fillId="0" borderId="4" xfId="0" applyFont="1" applyBorder="1" applyAlignment="1">
      <alignment horizontal="center"/>
    </xf>
    <xf numFmtId="0" fontId="7" fillId="0" borderId="4" xfId="0" applyFont="1" applyBorder="1" applyAlignment="1">
      <alignment horizontal="center"/>
    </xf>
    <xf numFmtId="0" fontId="11" fillId="0" borderId="1" xfId="0" applyFont="1" applyBorder="1" applyAlignment="1"/>
    <xf numFmtId="0" fontId="12" fillId="0" borderId="4" xfId="0" applyFont="1" applyBorder="1" applyAlignment="1">
      <alignment horizontal="center"/>
    </xf>
    <xf numFmtId="0" fontId="9" fillId="0" borderId="4" xfId="0" applyFont="1" applyBorder="1" applyAlignment="1">
      <alignment horizontal="center"/>
    </xf>
    <xf numFmtId="0" fontId="4" fillId="4" borderId="5" xfId="0" applyFont="1" applyFill="1" applyBorder="1"/>
    <xf numFmtId="0" fontId="4" fillId="3" borderId="5" xfId="0" applyFont="1" applyFill="1" applyBorder="1"/>
    <xf numFmtId="0" fontId="13" fillId="0" borderId="4" xfId="0" applyFont="1" applyBorder="1" applyAlignment="1">
      <alignment horizontal="center"/>
    </xf>
    <xf numFmtId="0" fontId="1" fillId="0" borderId="4" xfId="0" applyFont="1" applyBorder="1"/>
    <xf numFmtId="0" fontId="12" fillId="0" borderId="1" xfId="0" applyFont="1" applyBorder="1" applyAlignment="1">
      <alignment horizontal="center"/>
    </xf>
    <xf numFmtId="0" fontId="14" fillId="0" borderId="4" xfId="0" applyFont="1" applyBorder="1" applyAlignment="1">
      <alignment horizontal="center"/>
    </xf>
    <xf numFmtId="0" fontId="15" fillId="0" borderId="1" xfId="0" applyFont="1" applyBorder="1" applyAlignment="1">
      <alignment horizontal="center"/>
    </xf>
    <xf numFmtId="0" fontId="8" fillId="0" borderId="3" xfId="0" applyFont="1" applyBorder="1" applyAlignment="1">
      <alignment horizontal="center"/>
    </xf>
    <xf numFmtId="0" fontId="14" fillId="0" borderId="1" xfId="0" applyFont="1" applyBorder="1" applyAlignment="1">
      <alignment horizontal="center"/>
    </xf>
    <xf numFmtId="0" fontId="1" fillId="0" borderId="1" xfId="0" applyFont="1" applyBorder="1" applyAlignment="1">
      <alignment horizontal="center" vertical="center"/>
    </xf>
    <xf numFmtId="0" fontId="16" fillId="0" borderId="1" xfId="0" applyFont="1" applyBorder="1" applyAlignment="1">
      <alignment horizontal="center" wrapText="1"/>
    </xf>
    <xf numFmtId="0" fontId="15" fillId="0" borderId="4" xfId="0" applyFont="1" applyBorder="1" applyAlignment="1">
      <alignment horizontal="center"/>
    </xf>
    <xf numFmtId="9" fontId="15" fillId="0" borderId="4" xfId="0" applyNumberFormat="1" applyFont="1" applyBorder="1" applyAlignment="1">
      <alignment horizontal="center"/>
    </xf>
    <xf numFmtId="9" fontId="1" fillId="0" borderId="1" xfId="0" applyNumberFormat="1" applyFont="1" applyBorder="1" applyAlignment="1">
      <alignment horizontal="center"/>
    </xf>
    <xf numFmtId="0" fontId="1" fillId="0" borderId="1" xfId="0" applyFont="1" applyBorder="1" applyAlignment="1">
      <alignment wrapText="1"/>
    </xf>
    <xf numFmtId="9" fontId="15" fillId="0" borderId="1" xfId="0" applyNumberFormat="1" applyFont="1" applyBorder="1" applyAlignment="1">
      <alignment horizontal="center"/>
    </xf>
    <xf numFmtId="0" fontId="1" fillId="0" borderId="0" xfId="0" applyFont="1" applyAlignment="1">
      <alignment wrapText="1"/>
    </xf>
    <xf numFmtId="0" fontId="15" fillId="0" borderId="0" xfId="0" applyFont="1"/>
    <xf numFmtId="0" fontId="15" fillId="0" borderId="0" xfId="0" applyFont="1" applyAlignment="1">
      <alignment horizontal="center"/>
    </xf>
    <xf numFmtId="0" fontId="17" fillId="5" borderId="1" xfId="0" applyFont="1" applyFill="1" applyBorder="1" applyAlignment="1">
      <alignment horizontal="center"/>
    </xf>
    <xf numFmtId="0" fontId="17" fillId="5" borderId="9" xfId="0" applyFont="1" applyFill="1" applyBorder="1" applyAlignment="1">
      <alignment horizontal="center" vertical="center"/>
    </xf>
    <xf numFmtId="0" fontId="17" fillId="5" borderId="1" xfId="0" applyFont="1" applyFill="1" applyBorder="1" applyAlignment="1">
      <alignment horizontal="center" vertical="center"/>
    </xf>
    <xf numFmtId="0" fontId="15" fillId="0" borderId="10" xfId="0" applyFont="1" applyBorder="1" applyAlignment="1">
      <alignment horizontal="center"/>
    </xf>
    <xf numFmtId="0" fontId="1" fillId="6" borderId="1" xfId="0" applyFont="1" applyFill="1" applyBorder="1" applyAlignment="1">
      <alignment horizontal="center" vertical="center" wrapText="1"/>
    </xf>
    <xf numFmtId="0" fontId="17" fillId="0" borderId="0" xfId="0" applyFont="1" applyAlignment="1">
      <alignment vertical="center"/>
    </xf>
    <xf numFmtId="0" fontId="15" fillId="0" borderId="3" xfId="0" applyFont="1" applyBorder="1" applyAlignment="1">
      <alignment horizontal="center"/>
    </xf>
    <xf numFmtId="0" fontId="15" fillId="0" borderId="11" xfId="0" applyFont="1" applyBorder="1" applyAlignment="1">
      <alignment horizontal="center"/>
    </xf>
    <xf numFmtId="0" fontId="18" fillId="6" borderId="1" xfId="0" applyFont="1" applyFill="1" applyBorder="1" applyAlignment="1">
      <alignment horizontal="center" vertical="center" wrapText="1"/>
    </xf>
    <xf numFmtId="0" fontId="4" fillId="0" borderId="0" xfId="0" applyFont="1" applyAlignment="1">
      <alignment horizontal="center"/>
    </xf>
    <xf numFmtId="0" fontId="20" fillId="7" borderId="1" xfId="0" applyFont="1" applyFill="1" applyBorder="1" applyAlignment="1">
      <alignment horizontal="center"/>
    </xf>
    <xf numFmtId="0" fontId="21" fillId="7" borderId="15" xfId="0" applyFont="1" applyFill="1" applyBorder="1" applyAlignment="1">
      <alignment horizontal="center"/>
    </xf>
    <xf numFmtId="0" fontId="22" fillId="7" borderId="15" xfId="0" applyFont="1" applyFill="1" applyBorder="1" applyAlignment="1">
      <alignment horizontal="center"/>
    </xf>
    <xf numFmtId="0" fontId="1" fillId="8" borderId="16" xfId="0" applyFont="1" applyFill="1" applyBorder="1" applyAlignment="1">
      <alignment horizontal="center"/>
    </xf>
    <xf numFmtId="0" fontId="15" fillId="9" borderId="17" xfId="0" applyFont="1" applyFill="1" applyBorder="1" applyAlignment="1">
      <alignment horizontal="center"/>
    </xf>
    <xf numFmtId="0" fontId="23" fillId="0" borderId="10" xfId="0" applyFont="1" applyBorder="1" applyAlignment="1">
      <alignment horizontal="center"/>
    </xf>
    <xf numFmtId="0" fontId="15" fillId="4" borderId="17" xfId="0" applyFont="1" applyFill="1" applyBorder="1" applyAlignment="1">
      <alignment horizontal="center"/>
    </xf>
    <xf numFmtId="0" fontId="15" fillId="10" borderId="17" xfId="0" applyFont="1" applyFill="1" applyBorder="1" applyAlignment="1">
      <alignment horizontal="center"/>
    </xf>
    <xf numFmtId="0" fontId="1" fillId="11" borderId="16" xfId="0" applyFont="1" applyFill="1" applyBorder="1" applyAlignment="1">
      <alignment horizontal="center"/>
    </xf>
    <xf numFmtId="0" fontId="1" fillId="12" borderId="16" xfId="0" applyFont="1" applyFill="1" applyBorder="1" applyAlignment="1">
      <alignment horizontal="center"/>
    </xf>
    <xf numFmtId="0" fontId="4" fillId="0" borderId="1" xfId="0" applyFont="1" applyBorder="1"/>
    <xf numFmtId="0" fontId="1" fillId="0" borderId="4" xfId="0" applyFont="1" applyBorder="1" applyAlignment="1">
      <alignment horizontal="center"/>
    </xf>
    <xf numFmtId="0" fontId="15" fillId="13" borderId="17" xfId="0" applyFont="1" applyFill="1" applyBorder="1" applyAlignment="1">
      <alignment horizontal="center"/>
    </xf>
    <xf numFmtId="0" fontId="4" fillId="2" borderId="1" xfId="0" applyFont="1" applyFill="1" applyBorder="1" applyAlignment="1">
      <alignment horizontal="center" wrapText="1"/>
    </xf>
    <xf numFmtId="0" fontId="1" fillId="0" borderId="1" xfId="0" applyFont="1" applyBorder="1" applyAlignment="1">
      <alignment horizontal="center"/>
    </xf>
    <xf numFmtId="0" fontId="1" fillId="0" borderId="3" xfId="0" applyFont="1" applyBorder="1" applyAlignment="1">
      <alignment horizontal="center"/>
    </xf>
    <xf numFmtId="0" fontId="15" fillId="14" borderId="1" xfId="0" applyFont="1" applyFill="1" applyBorder="1" applyAlignment="1">
      <alignment horizontal="center"/>
    </xf>
    <xf numFmtId="0" fontId="24" fillId="0" borderId="1" xfId="0" applyFont="1" applyBorder="1" applyAlignment="1">
      <alignment horizontal="center"/>
    </xf>
    <xf numFmtId="0" fontId="24" fillId="0" borderId="1" xfId="0" applyFont="1" applyBorder="1" applyAlignment="1">
      <alignment vertical="center" wrapText="1"/>
    </xf>
    <xf numFmtId="0" fontId="4" fillId="0" borderId="1" xfId="0" applyFont="1" applyBorder="1" applyAlignment="1">
      <alignment wrapText="1"/>
    </xf>
    <xf numFmtId="0" fontId="25" fillId="0" borderId="0" xfId="0" applyFont="1" applyAlignment="1">
      <alignment horizontal="center" vertical="center" wrapText="1"/>
    </xf>
    <xf numFmtId="0" fontId="26" fillId="19" borderId="1" xfId="0" applyFont="1" applyFill="1" applyBorder="1" applyAlignment="1">
      <alignment horizontal="center" vertical="center" wrapText="1"/>
    </xf>
    <xf numFmtId="0" fontId="26" fillId="19" borderId="1" xfId="0" applyFont="1" applyFill="1" applyBorder="1" applyAlignment="1">
      <alignment horizontal="center" vertical="center" wrapText="1"/>
    </xf>
    <xf numFmtId="0" fontId="15" fillId="1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7" fillId="0" borderId="1" xfId="0" applyFont="1" applyBorder="1" applyAlignment="1">
      <alignment horizontal="center" vertical="center" wrapText="1"/>
    </xf>
    <xf numFmtId="9" fontId="29" fillId="0" borderId="1" xfId="0" applyNumberFormat="1" applyFont="1" applyBorder="1" applyAlignment="1">
      <alignment horizontal="center" vertical="center" wrapText="1"/>
    </xf>
    <xf numFmtId="0" fontId="15" fillId="6" borderId="1" xfId="0" applyFont="1" applyFill="1" applyBorder="1" applyAlignment="1">
      <alignment horizontal="center" vertical="center" wrapText="1"/>
    </xf>
    <xf numFmtId="164" fontId="29" fillId="0" borderId="1" xfId="0" applyNumberFormat="1" applyFont="1" applyBorder="1" applyAlignment="1">
      <alignment horizontal="center" vertical="center" wrapText="1"/>
    </xf>
    <xf numFmtId="0" fontId="15" fillId="6"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15" fillId="0" borderId="10" xfId="0"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xf>
    <xf numFmtId="0" fontId="29" fillId="16" borderId="1" xfId="0"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horizontal="center" vertical="center" wrapText="1"/>
    </xf>
    <xf numFmtId="9" fontId="15" fillId="0" borderId="1" xfId="0" applyNumberFormat="1" applyFont="1" applyBorder="1" applyAlignment="1">
      <alignment horizontal="center" vertical="center" wrapText="1"/>
    </xf>
    <xf numFmtId="0" fontId="15" fillId="0" borderId="6" xfId="0" applyFont="1" applyBorder="1" applyAlignment="1">
      <alignment horizontal="center" vertical="center" wrapText="1"/>
    </xf>
    <xf numFmtId="0" fontId="29" fillId="0" borderId="1" xfId="0" applyFont="1" applyBorder="1" applyAlignment="1">
      <alignment horizontal="center" vertical="center"/>
    </xf>
    <xf numFmtId="0" fontId="15" fillId="20" borderId="1" xfId="0" applyFont="1" applyFill="1" applyBorder="1" applyAlignment="1">
      <alignment horizontal="center" vertical="center" wrapText="1"/>
    </xf>
    <xf numFmtId="0" fontId="29" fillId="0" borderId="0" xfId="0" applyFont="1" applyAlignment="1">
      <alignment horizontal="center" vertical="center" wrapText="1"/>
    </xf>
    <xf numFmtId="0" fontId="15"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vertical="center"/>
    </xf>
    <xf numFmtId="0" fontId="33" fillId="0" borderId="0" xfId="0" applyFont="1" applyAlignment="1">
      <alignment vertical="center"/>
    </xf>
    <xf numFmtId="0" fontId="15" fillId="22" borderId="1" xfId="0" applyFont="1" applyFill="1" applyBorder="1"/>
    <xf numFmtId="0" fontId="15" fillId="23" borderId="1" xfId="0" applyFont="1" applyFill="1" applyBorder="1"/>
    <xf numFmtId="0" fontId="21" fillId="23" borderId="5" xfId="0" applyFont="1" applyFill="1" applyBorder="1" applyAlignment="1">
      <alignment horizontal="center" vertical="center"/>
    </xf>
    <xf numFmtId="0" fontId="15" fillId="4" borderId="1" xfId="0" applyFont="1" applyFill="1" applyBorder="1"/>
    <xf numFmtId="0" fontId="21" fillId="22" borderId="5" xfId="0" applyFont="1" applyFill="1" applyBorder="1" applyAlignment="1">
      <alignment horizontal="center" vertical="center"/>
    </xf>
    <xf numFmtId="0" fontId="21" fillId="4" borderId="5" xfId="0" applyFont="1" applyFill="1" applyBorder="1" applyAlignment="1">
      <alignment horizontal="center" vertical="center"/>
    </xf>
    <xf numFmtId="0" fontId="15" fillId="2" borderId="1" xfId="0" applyFont="1" applyFill="1" applyBorder="1"/>
    <xf numFmtId="0" fontId="21" fillId="2" borderId="5" xfId="0" applyFont="1" applyFill="1" applyBorder="1" applyAlignment="1">
      <alignment horizontal="center" vertical="center"/>
    </xf>
    <xf numFmtId="0" fontId="15" fillId="0" borderId="0" xfId="0" applyFont="1" applyAlignment="1">
      <alignment vertical="center"/>
    </xf>
    <xf numFmtId="0" fontId="34" fillId="0" borderId="0" xfId="0" applyFont="1" applyAlignment="1">
      <alignment horizontal="center" vertical="center"/>
    </xf>
    <xf numFmtId="0" fontId="33" fillId="0" borderId="0" xfId="0" applyFont="1" applyAlignment="1">
      <alignment vertical="center"/>
    </xf>
    <xf numFmtId="0" fontId="15" fillId="24" borderId="1" xfId="0" applyFont="1" applyFill="1" applyBorder="1"/>
    <xf numFmtId="0" fontId="34" fillId="0" borderId="0" xfId="0" applyFont="1" applyAlignment="1">
      <alignment horizontal="center" vertical="center"/>
    </xf>
    <xf numFmtId="0" fontId="5" fillId="0" borderId="2" xfId="0" applyFont="1" applyBorder="1" applyAlignment="1">
      <alignment horizontal="center" vertical="center"/>
    </xf>
    <xf numFmtId="0" fontId="6" fillId="0" borderId="3" xfId="0" applyFont="1" applyBorder="1"/>
    <xf numFmtId="0" fontId="6" fillId="0" borderId="4" xfId="0" applyFont="1" applyBorder="1"/>
    <xf numFmtId="0" fontId="4" fillId="2" borderId="6" xfId="0" applyFont="1" applyFill="1" applyBorder="1" applyAlignment="1">
      <alignment horizontal="center"/>
    </xf>
    <xf numFmtId="0" fontId="6" fillId="0" borderId="7" xfId="0" applyFont="1" applyBorder="1"/>
    <xf numFmtId="0" fontId="2" fillId="0" borderId="0" xfId="0" applyFont="1" applyAlignment="1">
      <alignment horizontal="center"/>
    </xf>
    <xf numFmtId="0" fontId="0" fillId="0" borderId="0" xfId="0" applyFont="1" applyAlignment="1"/>
    <xf numFmtId="0" fontId="6" fillId="0" borderId="8" xfId="0" applyFont="1" applyBorder="1"/>
    <xf numFmtId="0" fontId="19" fillId="5" borderId="12" xfId="0" applyFont="1" applyFill="1" applyBorder="1" applyAlignment="1">
      <alignment horizontal="center"/>
    </xf>
    <xf numFmtId="0" fontId="6" fillId="0" borderId="13" xfId="0" applyFont="1" applyBorder="1"/>
    <xf numFmtId="0" fontId="6" fillId="0" borderId="14" xfId="0" applyFont="1" applyBorder="1"/>
    <xf numFmtId="0" fontId="26" fillId="15" borderId="18" xfId="0" applyFont="1" applyFill="1" applyBorder="1" applyAlignment="1">
      <alignment horizontal="center" vertical="center" wrapText="1"/>
    </xf>
    <xf numFmtId="0" fontId="6" fillId="0" borderId="19" xfId="0" applyFont="1" applyBorder="1"/>
    <xf numFmtId="0" fontId="6" fillId="0" borderId="22" xfId="0" applyFont="1" applyBorder="1"/>
    <xf numFmtId="0" fontId="6" fillId="0" borderId="23" xfId="0" applyFont="1" applyBorder="1"/>
    <xf numFmtId="0" fontId="26" fillId="15" borderId="19" xfId="0" applyFont="1" applyFill="1" applyBorder="1" applyAlignment="1">
      <alignment horizontal="center" vertical="center" wrapText="1"/>
    </xf>
    <xf numFmtId="0" fontId="6" fillId="0" borderId="20" xfId="0" applyFont="1" applyBorder="1"/>
    <xf numFmtId="0" fontId="6" fillId="0" borderId="24" xfId="0" applyFont="1" applyBorder="1"/>
    <xf numFmtId="0" fontId="6" fillId="0" borderId="21" xfId="0" applyFont="1" applyBorder="1"/>
    <xf numFmtId="0" fontId="6" fillId="0" borderId="11" xfId="0" applyFont="1" applyBorder="1"/>
    <xf numFmtId="0" fontId="25" fillId="0" borderId="18" xfId="0" applyFont="1" applyBorder="1" applyAlignment="1">
      <alignment horizontal="center" vertical="center" wrapText="1"/>
    </xf>
    <xf numFmtId="0" fontId="27" fillId="0" borderId="0" xfId="0" applyFont="1" applyAlignment="1">
      <alignment horizontal="center" vertical="center"/>
    </xf>
    <xf numFmtId="0" fontId="32" fillId="21" borderId="12" xfId="0" applyFont="1" applyFill="1" applyBorder="1" applyAlignment="1">
      <alignment horizontal="center" vertical="center"/>
    </xf>
    <xf numFmtId="0" fontId="32" fillId="21" borderId="25" xfId="0" applyFont="1" applyFill="1" applyBorder="1" applyAlignment="1">
      <alignment horizontal="center" vertical="center" textRotation="90"/>
    </xf>
    <xf numFmtId="0" fontId="6" fillId="0" borderId="26" xfId="0" applyFont="1" applyBorder="1"/>
    <xf numFmtId="0" fontId="6" fillId="0" borderId="27" xfId="0" applyFont="1" applyBorder="1"/>
    <xf numFmtId="0" fontId="26" fillId="19" borderId="15" xfId="0" applyFont="1" applyFill="1" applyBorder="1" applyAlignment="1">
      <alignment horizontal="center" vertical="center" wrapText="1"/>
    </xf>
    <xf numFmtId="0" fontId="15" fillId="0" borderId="16" xfId="0" applyFont="1" applyBorder="1" applyAlignment="1">
      <alignment horizontal="center" vertical="center" wrapText="1"/>
    </xf>
    <xf numFmtId="0" fontId="29" fillId="0" borderId="16" xfId="0" applyFont="1" applyBorder="1" applyAlignment="1">
      <alignment horizontal="center" vertical="center" wrapText="1"/>
    </xf>
    <xf numFmtId="0" fontId="26" fillId="17" borderId="28" xfId="0" applyFont="1" applyFill="1" applyBorder="1" applyAlignment="1">
      <alignment horizontal="center" vertical="center" wrapText="1"/>
    </xf>
    <xf numFmtId="0" fontId="28" fillId="17" borderId="28" xfId="0" applyFont="1" applyFill="1" applyBorder="1" applyAlignment="1">
      <alignment horizontal="center" vertical="center" wrapText="1"/>
    </xf>
    <xf numFmtId="0" fontId="26" fillId="18" borderId="28" xfId="0" applyFont="1" applyFill="1" applyBorder="1" applyAlignment="1">
      <alignment horizontal="center" vertical="center" wrapText="1"/>
    </xf>
    <xf numFmtId="0" fontId="26" fillId="19" borderId="28" xfId="0" applyFont="1" applyFill="1" applyBorder="1" applyAlignment="1">
      <alignment horizontal="center" vertical="center" wrapText="1"/>
    </xf>
    <xf numFmtId="0" fontId="26" fillId="19" borderId="9" xfId="0" applyFont="1" applyFill="1" applyBorder="1" applyAlignment="1">
      <alignment horizontal="center" vertical="center" wrapText="1"/>
    </xf>
    <xf numFmtId="0" fontId="27" fillId="0" borderId="9" xfId="0" applyFont="1" applyBorder="1" applyAlignment="1">
      <alignment horizontal="center" vertical="center" wrapText="1"/>
    </xf>
    <xf numFmtId="0" fontId="15" fillId="0" borderId="15" xfId="0" applyFont="1" applyBorder="1" applyAlignment="1">
      <alignment horizontal="center" vertical="center" wrapText="1"/>
    </xf>
    <xf numFmtId="0" fontId="29" fillId="0" borderId="15" xfId="0" applyFont="1" applyBorder="1" applyAlignment="1">
      <alignment horizontal="center" vertical="center" wrapText="1"/>
    </xf>
    <xf numFmtId="0" fontId="15" fillId="6" borderId="15" xfId="0" applyFont="1" applyFill="1" applyBorder="1" applyAlignment="1">
      <alignment horizontal="center" vertical="center" wrapText="1"/>
    </xf>
    <xf numFmtId="164" fontId="29" fillId="0" borderId="16" xfId="0" applyNumberFormat="1" applyFont="1" applyBorder="1" applyAlignment="1">
      <alignment horizontal="center" vertical="center" wrapText="1"/>
    </xf>
    <xf numFmtId="0" fontId="27" fillId="0" borderId="16" xfId="0" applyFont="1" applyBorder="1" applyAlignment="1">
      <alignment horizontal="center" vertical="center" wrapText="1"/>
    </xf>
    <xf numFmtId="9" fontId="29" fillId="0" borderId="16" xfId="0" applyNumberFormat="1" applyFont="1" applyBorder="1" applyAlignment="1">
      <alignment horizontal="center" vertical="center" wrapText="1"/>
    </xf>
    <xf numFmtId="0" fontId="27" fillId="7" borderId="28" xfId="0" applyFont="1" applyFill="1" applyBorder="1" applyAlignment="1">
      <alignment horizontal="center" vertical="center" wrapText="1"/>
    </xf>
    <xf numFmtId="0" fontId="15" fillId="0" borderId="28" xfId="0" applyFont="1" applyBorder="1" applyAlignment="1">
      <alignment horizontal="center" vertical="center" wrapText="1"/>
    </xf>
    <xf numFmtId="164" fontId="29" fillId="0" borderId="28" xfId="0" applyNumberFormat="1" applyFont="1" applyBorder="1" applyAlignment="1">
      <alignment horizontal="center" vertical="center" wrapText="1"/>
    </xf>
    <xf numFmtId="0" fontId="27" fillId="0" borderId="28" xfId="0" applyFont="1" applyBorder="1" applyAlignment="1">
      <alignment horizontal="center" vertical="center" wrapText="1"/>
    </xf>
    <xf numFmtId="9" fontId="29" fillId="0" borderId="28" xfId="0" applyNumberFormat="1" applyFont="1" applyBorder="1" applyAlignment="1">
      <alignment horizontal="center" vertical="center" wrapText="1"/>
    </xf>
    <xf numFmtId="0" fontId="29" fillId="0" borderId="28" xfId="0" applyFont="1" applyBorder="1" applyAlignment="1">
      <alignment horizontal="center" vertical="center" wrapText="1"/>
    </xf>
    <xf numFmtId="0" fontId="29" fillId="16" borderId="28" xfId="0" applyFont="1" applyFill="1" applyBorder="1" applyAlignment="1">
      <alignment horizontal="center" vertical="center" wrapText="1"/>
    </xf>
    <xf numFmtId="0" fontId="30" fillId="0" borderId="28" xfId="0" applyFont="1" applyBorder="1" applyAlignment="1">
      <alignment horizontal="center" vertical="center" wrapText="1"/>
    </xf>
    <xf numFmtId="0" fontId="31" fillId="0" borderId="28" xfId="0" applyFont="1" applyBorder="1" applyAlignment="1">
      <alignment horizontal="center" vertical="center" wrapText="1"/>
    </xf>
    <xf numFmtId="0" fontId="20" fillId="0" borderId="18" xfId="0" applyFont="1" applyBorder="1" applyAlignment="1">
      <alignment horizontal="center" vertical="center" wrapText="1"/>
    </xf>
    <xf numFmtId="0" fontId="26" fillId="19" borderId="17" xfId="0" applyFont="1" applyFill="1" applyBorder="1" applyAlignment="1">
      <alignment horizontal="center" vertical="center" wrapText="1"/>
    </xf>
    <xf numFmtId="0" fontId="26" fillId="19" borderId="16" xfId="0" applyFont="1" applyFill="1" applyBorder="1" applyAlignment="1">
      <alignment horizontal="center" vertical="center" wrapText="1"/>
    </xf>
    <xf numFmtId="0" fontId="20" fillId="0" borderId="28" xfId="0" applyFont="1" applyBorder="1" applyAlignment="1">
      <alignment horizontal="center" vertical="center" wrapText="1"/>
    </xf>
    <xf numFmtId="0" fontId="6" fillId="0" borderId="28" xfId="0" applyFont="1" applyBorder="1"/>
    <xf numFmtId="0" fontId="26" fillId="15" borderId="28" xfId="0" applyFont="1" applyFill="1" applyBorder="1" applyAlignment="1">
      <alignment horizontal="center" vertical="center" wrapText="1"/>
    </xf>
    <xf numFmtId="0" fontId="0" fillId="0" borderId="28" xfId="0" applyFont="1" applyBorder="1" applyAlignment="1"/>
    <xf numFmtId="0" fontId="36" fillId="17" borderId="28" xfId="0" applyFont="1" applyFill="1" applyBorder="1" applyAlignment="1">
      <alignment horizontal="center" vertical="center" wrapText="1"/>
    </xf>
    <xf numFmtId="0" fontId="35" fillId="0" borderId="1" xfId="0" applyFont="1" applyBorder="1" applyAlignment="1">
      <alignment horizontal="center" vertical="center" wrapText="1"/>
    </xf>
  </cellXfs>
  <cellStyles count="1">
    <cellStyle name="Normal" xfId="0" builtinId="0"/>
  </cellStyles>
  <dxfs count="373">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2F9299"/>
          <bgColor rgb="FF2F929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2F9299"/>
          <bgColor rgb="FF2F9299"/>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00B0F0"/>
          <bgColor rgb="FF00B0F0"/>
        </patternFill>
      </fill>
    </dxf>
    <dxf>
      <fill>
        <patternFill patternType="solid">
          <fgColor rgb="FF00B050"/>
          <bgColor rgb="FF00B050"/>
        </patternFill>
      </fill>
    </dxf>
    <dxf>
      <fill>
        <patternFill patternType="solid">
          <fgColor rgb="FFDDDDDD"/>
          <bgColor rgb="FFDDDDDD"/>
        </patternFill>
      </fill>
    </dxf>
    <dxf>
      <fill>
        <patternFill patternType="solid">
          <fgColor rgb="FF92D050"/>
          <bgColor rgb="FF92D050"/>
        </patternFill>
      </fill>
    </dxf>
    <dxf>
      <fill>
        <patternFill patternType="solid">
          <fgColor rgb="FFFFFF00"/>
          <bgColor rgb="FFFFFF00"/>
        </patternFill>
      </fill>
    </dxf>
    <dxf>
      <fill>
        <patternFill patternType="solid">
          <fgColor rgb="FFFF6600"/>
          <bgColor rgb="FFFF6600"/>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66FF33"/>
          <bgColor rgb="FF66FF33"/>
        </patternFill>
      </fill>
    </dxf>
    <dxf>
      <fill>
        <patternFill patternType="solid">
          <fgColor rgb="FFFEF1CC"/>
          <bgColor rgb="FFFEF1CC"/>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1" Type="http://customschemas.google.com/relationships/workbookmetadata" Target="metadata"/><Relationship Id="rId25"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209550</xdr:colOff>
      <xdr:row>3</xdr:row>
      <xdr:rowOff>0</xdr:rowOff>
    </xdr:from>
    <xdr:ext cx="1781175" cy="876300"/>
    <xdr:pic>
      <xdr:nvPicPr>
        <xdr:cNvPr id="2" name="image2.png" descr="C:\Users\adriana.luque\Downloads\LOGO NUEVO + ALCALDIA 2-0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35</xdr:col>
      <xdr:colOff>635000</xdr:colOff>
      <xdr:row>1</xdr:row>
      <xdr:rowOff>174625</xdr:rowOff>
    </xdr:from>
    <xdr:ext cx="1781175" cy="1028700"/>
    <xdr:pic>
      <xdr:nvPicPr>
        <xdr:cNvPr id="3" name="image1.png" descr="C:\Users\adriana.luque\Downloads\LOGO NUEVO + ALCALDIA 2-01.png" title="Imagen">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xfrm>
          <a:off x="27432000" y="174625"/>
          <a:ext cx="1781175" cy="10287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T1008"/>
  <sheetViews>
    <sheetView workbookViewId="0"/>
  </sheetViews>
  <sheetFormatPr baseColWidth="10" defaultColWidth="12.5703125" defaultRowHeight="15" customHeight="1" x14ac:dyDescent="0.2"/>
  <cols>
    <col min="1" max="1" width="12.42578125" customWidth="1"/>
    <col min="2" max="2" width="2.42578125" customWidth="1"/>
    <col min="3" max="3" width="16.85546875" customWidth="1"/>
    <col min="4" max="4" width="55.42578125" customWidth="1"/>
    <col min="5" max="5" width="12.42578125" customWidth="1"/>
    <col min="6" max="6" width="29.42578125" customWidth="1"/>
    <col min="7" max="7" width="12.42578125" customWidth="1"/>
    <col min="8" max="8" width="13.5703125" customWidth="1"/>
    <col min="9" max="9" width="15.42578125" customWidth="1"/>
    <col min="10" max="10" width="41.42578125" customWidth="1"/>
    <col min="11" max="11" width="3.42578125" customWidth="1"/>
    <col min="12" max="12" width="22.140625" customWidth="1"/>
    <col min="13" max="13" width="3.5703125" customWidth="1"/>
    <col min="14" max="14" width="32.42578125" customWidth="1"/>
    <col min="15" max="15" width="4.5703125" customWidth="1"/>
    <col min="16" max="16" width="22.5703125" customWidth="1"/>
    <col min="17" max="18" width="22.42578125" customWidth="1"/>
    <col min="19" max="26" width="12.42578125" customWidth="1"/>
  </cols>
  <sheetData>
    <row r="1" spans="1:18" ht="15.75" customHeight="1" x14ac:dyDescent="0.2"/>
    <row r="2" spans="1:18" ht="15.75" customHeight="1" x14ac:dyDescent="0.25">
      <c r="A2" s="1"/>
      <c r="B2" s="1"/>
      <c r="C2" s="1"/>
      <c r="D2" s="1"/>
      <c r="E2" s="1"/>
      <c r="F2" s="1"/>
      <c r="G2" s="1"/>
      <c r="H2" s="1"/>
      <c r="I2" s="1"/>
      <c r="J2" s="1"/>
      <c r="K2" s="1"/>
    </row>
    <row r="3" spans="1:18" ht="27" customHeight="1" x14ac:dyDescent="0.35">
      <c r="B3" s="2"/>
      <c r="C3" s="2"/>
      <c r="D3" s="2"/>
      <c r="E3" s="118" t="s">
        <v>0</v>
      </c>
      <c r="F3" s="119"/>
      <c r="G3" s="2"/>
      <c r="H3" s="3" t="s">
        <v>1</v>
      </c>
      <c r="I3" s="1"/>
      <c r="K3" s="1"/>
    </row>
    <row r="4" spans="1:18" ht="15.75" customHeight="1" x14ac:dyDescent="0.25">
      <c r="A4" s="1"/>
      <c r="B4" s="1"/>
      <c r="C4" s="1"/>
      <c r="D4" s="1"/>
      <c r="E4" s="1"/>
      <c r="F4" s="1"/>
      <c r="G4" s="1"/>
      <c r="H4" s="1"/>
      <c r="I4" s="1"/>
      <c r="K4" s="1"/>
      <c r="N4" s="4" t="s">
        <v>2</v>
      </c>
      <c r="P4" s="4" t="s">
        <v>3</v>
      </c>
      <c r="R4" s="4" t="s">
        <v>4</v>
      </c>
    </row>
    <row r="5" spans="1:18" ht="15.75" customHeight="1" x14ac:dyDescent="0.25">
      <c r="A5" s="5"/>
      <c r="B5" s="5"/>
      <c r="C5" s="5"/>
      <c r="E5" s="113" t="s">
        <v>5</v>
      </c>
      <c r="F5" s="6" t="s">
        <v>6</v>
      </c>
      <c r="G5" s="5"/>
      <c r="I5" s="1"/>
      <c r="K5" s="1"/>
      <c r="L5" s="6" t="s">
        <v>6</v>
      </c>
      <c r="N5" s="7" t="s">
        <v>7</v>
      </c>
      <c r="P5" s="7" t="s">
        <v>8</v>
      </c>
      <c r="Q5" s="8"/>
      <c r="R5" s="9" t="s">
        <v>9</v>
      </c>
    </row>
    <row r="6" spans="1:18" ht="15.75" customHeight="1" x14ac:dyDescent="0.25">
      <c r="A6" s="5"/>
      <c r="E6" s="114"/>
      <c r="F6" s="10" t="s">
        <v>10</v>
      </c>
      <c r="G6" s="5"/>
      <c r="I6" s="1"/>
      <c r="K6" s="1"/>
      <c r="L6" s="10" t="s">
        <v>10</v>
      </c>
      <c r="N6" s="11" t="s">
        <v>11</v>
      </c>
      <c r="P6" s="7" t="s">
        <v>12</v>
      </c>
      <c r="Q6" s="8"/>
      <c r="R6" s="9" t="s">
        <v>13</v>
      </c>
    </row>
    <row r="7" spans="1:18" ht="15.75" customHeight="1" x14ac:dyDescent="0.25">
      <c r="A7" s="5"/>
      <c r="E7" s="114"/>
      <c r="F7" s="6" t="s">
        <v>14</v>
      </c>
      <c r="G7" s="5"/>
      <c r="H7" s="12" t="s">
        <v>15</v>
      </c>
      <c r="K7" s="1"/>
      <c r="L7" s="6" t="s">
        <v>14</v>
      </c>
      <c r="N7" s="13" t="s">
        <v>16</v>
      </c>
      <c r="P7" s="7" t="s">
        <v>17</v>
      </c>
      <c r="Q7" s="8"/>
    </row>
    <row r="8" spans="1:18" ht="15.75" customHeight="1" x14ac:dyDescent="0.25">
      <c r="A8" s="5"/>
      <c r="E8" s="114"/>
      <c r="F8" s="6" t="s">
        <v>18</v>
      </c>
      <c r="G8" s="5"/>
      <c r="H8" s="14" t="s">
        <v>19</v>
      </c>
      <c r="K8" s="1"/>
      <c r="L8" s="6" t="s">
        <v>18</v>
      </c>
      <c r="N8" s="7" t="s">
        <v>20</v>
      </c>
      <c r="P8" s="7" t="s">
        <v>21</v>
      </c>
      <c r="Q8" s="8"/>
    </row>
    <row r="9" spans="1:18" ht="15.75" customHeight="1" x14ac:dyDescent="0.25">
      <c r="A9" s="1"/>
      <c r="E9" s="115"/>
      <c r="F9" s="15" t="s">
        <v>11</v>
      </c>
      <c r="G9" s="5"/>
      <c r="H9" s="16" t="s">
        <v>14</v>
      </c>
      <c r="K9" s="1"/>
      <c r="L9" s="15" t="s">
        <v>11</v>
      </c>
      <c r="N9" s="7" t="s">
        <v>22</v>
      </c>
      <c r="P9" s="7" t="s">
        <v>23</v>
      </c>
      <c r="Q9" s="8"/>
    </row>
    <row r="10" spans="1:18" ht="15.75" customHeight="1" x14ac:dyDescent="0.25">
      <c r="A10" s="1"/>
      <c r="F10" s="5"/>
      <c r="G10" s="5"/>
      <c r="H10" s="17" t="s">
        <v>10</v>
      </c>
      <c r="K10" s="1"/>
      <c r="L10" s="5"/>
      <c r="N10" s="18" t="s">
        <v>24</v>
      </c>
      <c r="P10" s="7" t="s">
        <v>25</v>
      </c>
      <c r="Q10" s="8"/>
    </row>
    <row r="11" spans="1:18" ht="15.75" customHeight="1" x14ac:dyDescent="0.25">
      <c r="A11" s="1"/>
      <c r="E11" s="113" t="s">
        <v>26</v>
      </c>
      <c r="F11" s="6" t="s">
        <v>15</v>
      </c>
      <c r="G11" s="5"/>
      <c r="H11" s="14" t="s">
        <v>21</v>
      </c>
      <c r="K11" s="1"/>
      <c r="L11" s="6" t="s">
        <v>15</v>
      </c>
      <c r="P11" s="7" t="s">
        <v>27</v>
      </c>
      <c r="Q11" s="8"/>
    </row>
    <row r="12" spans="1:18" ht="15.75" customHeight="1" x14ac:dyDescent="0.25">
      <c r="A12" s="1"/>
      <c r="E12" s="114"/>
      <c r="F12" s="6" t="s">
        <v>19</v>
      </c>
      <c r="G12" s="1"/>
      <c r="H12" s="19" t="s">
        <v>28</v>
      </c>
      <c r="K12" s="1"/>
      <c r="L12" s="6" t="s">
        <v>19</v>
      </c>
      <c r="P12" s="7" t="s">
        <v>29</v>
      </c>
      <c r="Q12" s="8"/>
    </row>
    <row r="13" spans="1:18" ht="15.75" customHeight="1" x14ac:dyDescent="0.25">
      <c r="A13" s="1"/>
      <c r="E13" s="114"/>
      <c r="F13" s="6" t="s">
        <v>14</v>
      </c>
      <c r="G13" s="1"/>
      <c r="H13" s="20" t="s">
        <v>11</v>
      </c>
      <c r="K13" s="1"/>
      <c r="L13" s="6" t="s">
        <v>14</v>
      </c>
      <c r="N13" s="21" t="s">
        <v>30</v>
      </c>
      <c r="P13" s="7" t="s">
        <v>31</v>
      </c>
      <c r="Q13" s="8"/>
    </row>
    <row r="14" spans="1:18" ht="15.75" customHeight="1" x14ac:dyDescent="0.25">
      <c r="A14" s="1"/>
      <c r="E14" s="114"/>
      <c r="F14" s="6" t="s">
        <v>21</v>
      </c>
      <c r="G14" s="1"/>
      <c r="H14" s="14" t="s">
        <v>32</v>
      </c>
      <c r="K14" s="1"/>
      <c r="L14" s="6" t="s">
        <v>21</v>
      </c>
      <c r="N14" s="22" t="s">
        <v>33</v>
      </c>
      <c r="P14" s="7" t="s">
        <v>34</v>
      </c>
      <c r="Q14" s="8"/>
    </row>
    <row r="15" spans="1:18" ht="15.75" customHeight="1" x14ac:dyDescent="0.25">
      <c r="A15" s="1"/>
      <c r="E15" s="114"/>
      <c r="F15" s="10" t="s">
        <v>35</v>
      </c>
      <c r="G15" s="1"/>
      <c r="H15" s="23" t="s">
        <v>36</v>
      </c>
      <c r="I15" s="1"/>
      <c r="K15" s="1"/>
      <c r="L15" s="10" t="s">
        <v>35</v>
      </c>
      <c r="P15" s="24" t="s">
        <v>37</v>
      </c>
      <c r="Q15" s="8"/>
    </row>
    <row r="16" spans="1:18" ht="15.75" customHeight="1" x14ac:dyDescent="0.25">
      <c r="A16" s="1"/>
      <c r="E16" s="115"/>
      <c r="F16" s="25" t="s">
        <v>38</v>
      </c>
      <c r="G16" s="1"/>
      <c r="H16" s="26" t="s">
        <v>39</v>
      </c>
      <c r="I16" s="1"/>
      <c r="K16" s="1"/>
      <c r="L16" s="25" t="s">
        <v>38</v>
      </c>
      <c r="Q16" s="8"/>
    </row>
    <row r="17" spans="1:17" ht="15.75" customHeight="1" x14ac:dyDescent="0.25">
      <c r="A17" s="1"/>
      <c r="F17" s="5"/>
      <c r="G17" s="1"/>
      <c r="H17" s="14" t="s">
        <v>40</v>
      </c>
      <c r="I17" s="1"/>
      <c r="K17" s="1"/>
      <c r="L17" s="5"/>
      <c r="P17" s="116" t="s">
        <v>41</v>
      </c>
      <c r="Q17" s="117"/>
    </row>
    <row r="18" spans="1:17" ht="15.75" customHeight="1" x14ac:dyDescent="0.25">
      <c r="A18" s="1"/>
      <c r="E18" s="113" t="s">
        <v>42</v>
      </c>
      <c r="F18" s="15" t="s">
        <v>43</v>
      </c>
      <c r="G18" s="1"/>
      <c r="H18" s="14" t="s">
        <v>44</v>
      </c>
      <c r="I18" s="1"/>
      <c r="K18" s="1"/>
      <c r="L18" s="15" t="s">
        <v>43</v>
      </c>
      <c r="P18" s="27" t="s">
        <v>45</v>
      </c>
      <c r="Q18" s="27">
        <v>2</v>
      </c>
    </row>
    <row r="19" spans="1:17" ht="15.75" customHeight="1" x14ac:dyDescent="0.25">
      <c r="A19" s="1"/>
      <c r="E19" s="114"/>
      <c r="F19" s="15" t="s">
        <v>46</v>
      </c>
      <c r="G19" s="1"/>
      <c r="H19" s="28" t="s">
        <v>47</v>
      </c>
      <c r="I19" s="1"/>
      <c r="K19" s="1"/>
      <c r="L19" s="15" t="s">
        <v>46</v>
      </c>
      <c r="P19" s="27" t="s">
        <v>48</v>
      </c>
      <c r="Q19" s="27">
        <v>24</v>
      </c>
    </row>
    <row r="20" spans="1:17" ht="15.75" customHeight="1" x14ac:dyDescent="0.25">
      <c r="A20" s="1"/>
      <c r="B20" s="1"/>
      <c r="C20" s="1"/>
      <c r="E20" s="114"/>
      <c r="F20" s="29" t="s">
        <v>49</v>
      </c>
      <c r="G20" s="1"/>
      <c r="H20" s="30" t="s">
        <v>50</v>
      </c>
      <c r="I20" s="1"/>
      <c r="K20" s="1"/>
      <c r="L20" s="29" t="s">
        <v>49</v>
      </c>
      <c r="P20" s="27" t="s">
        <v>51</v>
      </c>
      <c r="Q20" s="27">
        <v>500</v>
      </c>
    </row>
    <row r="21" spans="1:17" ht="15.75" customHeight="1" x14ac:dyDescent="0.25">
      <c r="A21" s="1"/>
      <c r="B21" s="1"/>
      <c r="C21" s="1"/>
      <c r="E21" s="114"/>
      <c r="F21" s="6" t="s">
        <v>52</v>
      </c>
      <c r="G21" s="1"/>
      <c r="H21" s="30" t="s">
        <v>53</v>
      </c>
      <c r="I21" s="1"/>
      <c r="K21" s="1"/>
      <c r="L21" s="6" t="s">
        <v>52</v>
      </c>
      <c r="P21" s="27" t="s">
        <v>54</v>
      </c>
      <c r="Q21" s="27">
        <v>5000</v>
      </c>
    </row>
    <row r="22" spans="1:17" ht="15.75" customHeight="1" x14ac:dyDescent="0.25">
      <c r="A22" s="1"/>
      <c r="B22" s="1"/>
      <c r="C22" s="1"/>
      <c r="E22" s="114"/>
      <c r="F22" s="29" t="s">
        <v>55</v>
      </c>
      <c r="G22" s="1"/>
      <c r="H22" s="1"/>
      <c r="I22" s="1"/>
      <c r="K22" s="1"/>
      <c r="L22" s="29" t="s">
        <v>55</v>
      </c>
      <c r="P22" s="27" t="s">
        <v>56</v>
      </c>
      <c r="Q22" s="27">
        <v>5001</v>
      </c>
    </row>
    <row r="23" spans="1:17" ht="15.75" customHeight="1" x14ac:dyDescent="0.25">
      <c r="A23" s="1"/>
      <c r="B23" s="1"/>
      <c r="C23" s="1"/>
      <c r="E23" s="114"/>
      <c r="F23" s="25" t="s">
        <v>57</v>
      </c>
      <c r="G23" s="1"/>
      <c r="H23" s="1"/>
      <c r="I23" s="1"/>
      <c r="K23" s="1"/>
      <c r="L23" s="25" t="s">
        <v>57</v>
      </c>
    </row>
    <row r="24" spans="1:17" ht="29.25" customHeight="1" x14ac:dyDescent="0.25">
      <c r="A24" s="1"/>
      <c r="B24" s="1"/>
      <c r="C24" s="1"/>
      <c r="E24" s="115"/>
      <c r="F24" s="31" t="s">
        <v>58</v>
      </c>
      <c r="G24" s="1"/>
      <c r="H24" s="1"/>
      <c r="I24" s="1"/>
      <c r="K24" s="1"/>
      <c r="L24" s="31" t="s">
        <v>58</v>
      </c>
    </row>
    <row r="25" spans="1:17" ht="15.75" customHeight="1" x14ac:dyDescent="0.25">
      <c r="A25" s="1"/>
      <c r="B25" s="1"/>
      <c r="C25" s="1"/>
      <c r="D25" s="1"/>
      <c r="E25" s="1"/>
      <c r="F25" s="1"/>
      <c r="G25" s="1"/>
      <c r="H25" s="1"/>
      <c r="I25" s="1"/>
      <c r="J25" s="1"/>
      <c r="K25" s="1"/>
    </row>
    <row r="26" spans="1:17" ht="15.75" customHeight="1" x14ac:dyDescent="0.25">
      <c r="A26" s="1"/>
      <c r="B26" s="1"/>
      <c r="C26" s="1"/>
      <c r="D26" s="1"/>
      <c r="E26" s="1"/>
      <c r="F26" s="1"/>
      <c r="G26" s="1"/>
      <c r="H26" s="1"/>
      <c r="I26" s="1"/>
      <c r="J26" s="1"/>
      <c r="K26" s="1"/>
    </row>
    <row r="27" spans="1:17" ht="15.75" customHeight="1" x14ac:dyDescent="0.25">
      <c r="A27" s="1"/>
      <c r="B27" s="1"/>
      <c r="C27" s="1"/>
      <c r="D27" s="116" t="s">
        <v>59</v>
      </c>
      <c r="E27" s="117"/>
      <c r="F27" s="1"/>
      <c r="G27" s="116" t="s">
        <v>60</v>
      </c>
      <c r="H27" s="120"/>
      <c r="I27" s="120"/>
      <c r="J27" s="117"/>
      <c r="K27" s="1"/>
    </row>
    <row r="28" spans="1:17" ht="41.25" customHeight="1" x14ac:dyDescent="0.25">
      <c r="A28" s="1"/>
      <c r="B28" s="1"/>
      <c r="C28" s="1"/>
      <c r="D28" s="32" t="s">
        <v>45</v>
      </c>
      <c r="E28" s="33">
        <v>0.2</v>
      </c>
      <c r="F28" s="1">
        <v>10</v>
      </c>
      <c r="G28" s="7" t="s">
        <v>61</v>
      </c>
      <c r="H28" s="34">
        <v>0.2</v>
      </c>
      <c r="I28" s="9">
        <v>10</v>
      </c>
      <c r="J28" s="35" t="s">
        <v>62</v>
      </c>
      <c r="K28" s="1"/>
    </row>
    <row r="29" spans="1:17" ht="41.25" customHeight="1" x14ac:dyDescent="0.25">
      <c r="A29" s="1"/>
      <c r="B29" s="1"/>
      <c r="C29" s="1"/>
      <c r="D29" s="32" t="s">
        <v>48</v>
      </c>
      <c r="E29" s="36">
        <v>0.4</v>
      </c>
      <c r="F29" s="1"/>
      <c r="G29" s="7" t="s">
        <v>63</v>
      </c>
      <c r="H29" s="34">
        <v>0.4</v>
      </c>
      <c r="I29" s="9">
        <v>50</v>
      </c>
      <c r="J29" s="35" t="s">
        <v>64</v>
      </c>
      <c r="K29" s="1"/>
    </row>
    <row r="30" spans="1:17" ht="41.25" customHeight="1" x14ac:dyDescent="0.25">
      <c r="A30" s="1"/>
      <c r="B30" s="1"/>
      <c r="C30" s="1"/>
      <c r="D30" s="32" t="s">
        <v>51</v>
      </c>
      <c r="E30" s="36">
        <v>0.6</v>
      </c>
      <c r="F30" s="1"/>
      <c r="G30" s="7" t="s">
        <v>65</v>
      </c>
      <c r="H30" s="34">
        <v>0.6</v>
      </c>
      <c r="I30" s="9">
        <v>100</v>
      </c>
      <c r="J30" s="35" t="s">
        <v>66</v>
      </c>
      <c r="K30" s="1"/>
    </row>
    <row r="31" spans="1:17" ht="41.25" customHeight="1" x14ac:dyDescent="0.25">
      <c r="A31" s="1"/>
      <c r="B31" s="1"/>
      <c r="C31" s="1"/>
      <c r="D31" s="32" t="s">
        <v>54</v>
      </c>
      <c r="E31" s="36">
        <v>0.8</v>
      </c>
      <c r="F31" s="1"/>
      <c r="G31" s="7" t="s">
        <v>67</v>
      </c>
      <c r="H31" s="34">
        <v>0.8</v>
      </c>
      <c r="I31" s="9">
        <v>500</v>
      </c>
      <c r="J31" s="35" t="s">
        <v>68</v>
      </c>
      <c r="K31" s="1"/>
    </row>
    <row r="32" spans="1:17" ht="41.25" customHeight="1" x14ac:dyDescent="0.25">
      <c r="A32" s="1"/>
      <c r="B32" s="1"/>
      <c r="C32" s="1"/>
      <c r="D32" s="32" t="s">
        <v>56</v>
      </c>
      <c r="E32" s="36">
        <v>1</v>
      </c>
      <c r="F32" s="1"/>
      <c r="G32" s="7" t="s">
        <v>69</v>
      </c>
      <c r="H32" s="34">
        <v>1</v>
      </c>
      <c r="I32" s="9">
        <v>501</v>
      </c>
      <c r="J32" s="35" t="s">
        <v>70</v>
      </c>
      <c r="K32" s="1"/>
    </row>
    <row r="33" spans="1:20" ht="15.75" customHeight="1" x14ac:dyDescent="0.25">
      <c r="A33" s="1"/>
      <c r="B33" s="1"/>
      <c r="C33" s="1"/>
      <c r="D33" s="1"/>
      <c r="E33" s="1"/>
      <c r="F33" s="1"/>
      <c r="G33" s="1"/>
      <c r="H33" s="1"/>
      <c r="I33" s="1"/>
      <c r="J33" s="37"/>
      <c r="K33" s="1"/>
    </row>
    <row r="34" spans="1:20" ht="15.75" customHeight="1" x14ac:dyDescent="0.25">
      <c r="A34" s="1"/>
      <c r="B34" s="1"/>
      <c r="C34" s="1"/>
      <c r="D34" s="1"/>
      <c r="E34" s="1"/>
      <c r="F34" s="1"/>
      <c r="G34" s="1"/>
      <c r="H34" s="1"/>
      <c r="I34" s="1"/>
      <c r="J34" s="1"/>
      <c r="K34" s="1"/>
    </row>
    <row r="35" spans="1:20" ht="15.75" customHeight="1" x14ac:dyDescent="0.25">
      <c r="A35" s="1"/>
      <c r="B35" s="1"/>
      <c r="C35" s="1"/>
      <c r="D35" s="1" t="s">
        <v>71</v>
      </c>
      <c r="E35" s="1"/>
      <c r="F35" s="1"/>
      <c r="G35" s="1"/>
      <c r="H35" s="38"/>
      <c r="I35" s="38"/>
      <c r="J35" s="38"/>
      <c r="K35" s="38"/>
    </row>
    <row r="36" spans="1:20" ht="15.75" customHeight="1" x14ac:dyDescent="0.25">
      <c r="A36" s="4" t="s">
        <v>72</v>
      </c>
      <c r="B36" s="1"/>
      <c r="C36" s="7"/>
      <c r="D36" s="4" t="s">
        <v>73</v>
      </c>
      <c r="E36" s="4" t="s">
        <v>74</v>
      </c>
      <c r="F36" s="1"/>
      <c r="G36" s="4" t="s">
        <v>75</v>
      </c>
      <c r="H36" s="4" t="s">
        <v>76</v>
      </c>
      <c r="I36" s="4" t="s">
        <v>77</v>
      </c>
      <c r="K36" s="39"/>
      <c r="L36" s="40" t="s">
        <v>78</v>
      </c>
      <c r="N36" s="40" t="s">
        <v>79</v>
      </c>
      <c r="P36" s="41" t="s">
        <v>80</v>
      </c>
      <c r="Q36" s="42" t="s">
        <v>81</v>
      </c>
      <c r="R36" s="42" t="s">
        <v>82</v>
      </c>
    </row>
    <row r="37" spans="1:20" ht="15.75" customHeight="1" x14ac:dyDescent="0.25">
      <c r="A37" s="32" t="s">
        <v>19</v>
      </c>
      <c r="B37" s="1"/>
      <c r="C37" s="32" t="s">
        <v>83</v>
      </c>
      <c r="D37" s="32" t="s">
        <v>84</v>
      </c>
      <c r="E37" s="36">
        <v>0.2</v>
      </c>
      <c r="F37" s="1">
        <v>1</v>
      </c>
      <c r="G37" s="36">
        <v>0.2</v>
      </c>
      <c r="H37" s="43" t="s">
        <v>85</v>
      </c>
      <c r="I37" s="32" t="s">
        <v>85</v>
      </c>
      <c r="K37" s="39"/>
      <c r="L37" s="32" t="s">
        <v>86</v>
      </c>
      <c r="N37" s="44" t="s">
        <v>87</v>
      </c>
      <c r="Q37" s="9" t="s">
        <v>88</v>
      </c>
      <c r="R37" s="9" t="s">
        <v>88</v>
      </c>
      <c r="S37" s="8"/>
    </row>
    <row r="38" spans="1:20" ht="15.75" customHeight="1" x14ac:dyDescent="0.25">
      <c r="A38" s="32" t="s">
        <v>89</v>
      </c>
      <c r="B38" s="1"/>
      <c r="C38" s="32" t="s">
        <v>90</v>
      </c>
      <c r="D38" s="32" t="s">
        <v>91</v>
      </c>
      <c r="E38" s="36">
        <v>0.4</v>
      </c>
      <c r="F38" s="1">
        <v>2</v>
      </c>
      <c r="G38" s="36">
        <v>0.4</v>
      </c>
      <c r="H38" s="43" t="s">
        <v>92</v>
      </c>
      <c r="I38" s="32" t="s">
        <v>92</v>
      </c>
      <c r="K38" s="39"/>
      <c r="L38" s="32" t="s">
        <v>93</v>
      </c>
      <c r="N38" s="44" t="s">
        <v>94</v>
      </c>
      <c r="P38" s="45"/>
      <c r="Q38" s="9" t="s">
        <v>95</v>
      </c>
      <c r="R38" s="9" t="s">
        <v>96</v>
      </c>
    </row>
    <row r="39" spans="1:20" ht="15.75" customHeight="1" x14ac:dyDescent="0.25">
      <c r="A39" s="32" t="s">
        <v>97</v>
      </c>
      <c r="B39" s="1"/>
      <c r="C39" s="32" t="s">
        <v>98</v>
      </c>
      <c r="D39" s="32" t="s">
        <v>99</v>
      </c>
      <c r="E39" s="36">
        <v>0.6</v>
      </c>
      <c r="F39" s="1">
        <v>3</v>
      </c>
      <c r="G39" s="36">
        <v>0.6</v>
      </c>
      <c r="H39" s="43" t="s">
        <v>100</v>
      </c>
      <c r="I39" s="32" t="s">
        <v>100</v>
      </c>
      <c r="K39" s="39"/>
      <c r="N39" s="44" t="s">
        <v>31</v>
      </c>
      <c r="P39" s="45"/>
      <c r="Q39" s="9" t="s">
        <v>101</v>
      </c>
      <c r="R39" s="9" t="s">
        <v>102</v>
      </c>
    </row>
    <row r="40" spans="1:20" ht="15.75" customHeight="1" x14ac:dyDescent="0.25">
      <c r="A40" s="32" t="s">
        <v>103</v>
      </c>
      <c r="B40" s="1"/>
      <c r="C40" s="32" t="s">
        <v>104</v>
      </c>
      <c r="D40" s="32" t="s">
        <v>105</v>
      </c>
      <c r="E40" s="36">
        <v>0.8</v>
      </c>
      <c r="F40" s="1">
        <v>4</v>
      </c>
      <c r="G40" s="36">
        <v>0.8</v>
      </c>
      <c r="H40" s="43" t="s">
        <v>106</v>
      </c>
      <c r="I40" s="46" t="s">
        <v>106</v>
      </c>
      <c r="K40" s="39"/>
      <c r="L40" s="4" t="s">
        <v>107</v>
      </c>
      <c r="N40" s="44" t="s">
        <v>108</v>
      </c>
      <c r="P40" s="45"/>
      <c r="Q40" s="9" t="s">
        <v>109</v>
      </c>
      <c r="R40" s="9" t="s">
        <v>110</v>
      </c>
    </row>
    <row r="41" spans="1:20" ht="15.75" customHeight="1" x14ac:dyDescent="0.25">
      <c r="A41" s="1"/>
      <c r="B41" s="1"/>
      <c r="C41" s="32" t="s">
        <v>111</v>
      </c>
      <c r="D41" s="32" t="s">
        <v>112</v>
      </c>
      <c r="E41" s="36">
        <v>1</v>
      </c>
      <c r="F41" s="1">
        <v>5</v>
      </c>
      <c r="G41" s="36">
        <v>1</v>
      </c>
      <c r="H41" s="47" t="s">
        <v>113</v>
      </c>
      <c r="I41" s="27" t="s">
        <v>114</v>
      </c>
      <c r="J41" s="1"/>
      <c r="K41" s="39"/>
      <c r="L41" s="32" t="s">
        <v>115</v>
      </c>
      <c r="N41" s="48" t="s">
        <v>116</v>
      </c>
      <c r="P41" s="45"/>
    </row>
    <row r="42" spans="1:20" ht="15.75" customHeight="1" x14ac:dyDescent="0.25">
      <c r="A42" s="1"/>
      <c r="B42" s="1"/>
      <c r="C42" s="1"/>
      <c r="D42" s="1"/>
      <c r="E42" s="1"/>
      <c r="F42" s="1"/>
      <c r="G42" s="5"/>
      <c r="H42" s="38"/>
      <c r="I42" s="38"/>
      <c r="J42" s="38"/>
      <c r="K42" s="38"/>
      <c r="L42" s="32" t="s">
        <v>117</v>
      </c>
      <c r="N42" s="48" t="s">
        <v>118</v>
      </c>
      <c r="P42" s="45"/>
      <c r="T42" s="49"/>
    </row>
    <row r="43" spans="1:20" ht="15.75" customHeight="1" x14ac:dyDescent="0.25">
      <c r="A43" s="1"/>
      <c r="B43" s="1"/>
      <c r="C43" s="1"/>
      <c r="D43" s="1"/>
      <c r="E43" s="1"/>
      <c r="F43" s="1"/>
      <c r="G43" s="1"/>
      <c r="H43" s="38"/>
      <c r="I43" s="38"/>
      <c r="J43" s="38"/>
      <c r="K43" s="38"/>
      <c r="N43" s="48" t="s">
        <v>119</v>
      </c>
      <c r="P43" s="45"/>
    </row>
    <row r="44" spans="1:20" ht="15.75" customHeight="1" x14ac:dyDescent="0.3">
      <c r="A44" s="1"/>
      <c r="B44" s="1"/>
      <c r="C44" s="1"/>
      <c r="D44" s="121" t="s">
        <v>120</v>
      </c>
      <c r="E44" s="122"/>
      <c r="F44" s="122"/>
      <c r="G44" s="122"/>
      <c r="H44" s="122"/>
      <c r="I44" s="122"/>
      <c r="J44" s="123"/>
      <c r="K44" s="38"/>
      <c r="N44" s="48" t="s">
        <v>121</v>
      </c>
      <c r="P44" s="45"/>
    </row>
    <row r="45" spans="1:20" ht="15.75" customHeight="1" x14ac:dyDescent="0.25">
      <c r="A45" s="1"/>
      <c r="B45" s="1"/>
      <c r="C45" s="1"/>
      <c r="D45" s="1"/>
      <c r="E45" s="38"/>
      <c r="F45" s="38"/>
      <c r="G45" s="38"/>
      <c r="H45" s="38"/>
      <c r="I45" s="38"/>
      <c r="J45" s="38"/>
      <c r="K45" s="1"/>
      <c r="N45" s="48" t="s">
        <v>122</v>
      </c>
    </row>
    <row r="46" spans="1:20" ht="15.75" customHeight="1" x14ac:dyDescent="0.25">
      <c r="A46" s="1"/>
      <c r="B46" s="1"/>
      <c r="C46" s="1"/>
      <c r="D46" s="50" t="s">
        <v>123</v>
      </c>
      <c r="E46" s="51" t="s">
        <v>124</v>
      </c>
      <c r="F46" s="51" t="s">
        <v>125</v>
      </c>
      <c r="G46" s="51" t="s">
        <v>124</v>
      </c>
      <c r="H46" s="51" t="s">
        <v>126</v>
      </c>
      <c r="I46" s="51" t="s">
        <v>127</v>
      </c>
      <c r="J46" s="52" t="s">
        <v>128</v>
      </c>
      <c r="K46" s="1"/>
      <c r="N46" s="48" t="s">
        <v>129</v>
      </c>
    </row>
    <row r="47" spans="1:20" ht="15.75" customHeight="1" x14ac:dyDescent="0.25">
      <c r="A47" s="1"/>
      <c r="B47" s="1"/>
      <c r="C47" s="1"/>
      <c r="D47" s="53" t="s">
        <v>130</v>
      </c>
      <c r="E47" s="43">
        <v>4</v>
      </c>
      <c r="F47" s="43" t="s">
        <v>131</v>
      </c>
      <c r="G47" s="43">
        <v>3</v>
      </c>
      <c r="H47" s="43">
        <v>12</v>
      </c>
      <c r="I47" s="54" t="s">
        <v>54</v>
      </c>
      <c r="J47" s="55">
        <v>4</v>
      </c>
      <c r="K47" s="1"/>
      <c r="N47" s="48" t="s">
        <v>132</v>
      </c>
    </row>
    <row r="48" spans="1:20" ht="15.75" customHeight="1" x14ac:dyDescent="0.25">
      <c r="A48" s="1"/>
      <c r="B48" s="1"/>
      <c r="C48" s="1"/>
      <c r="D48" s="53" t="s">
        <v>130</v>
      </c>
      <c r="E48" s="43">
        <v>4</v>
      </c>
      <c r="F48" s="43" t="s">
        <v>133</v>
      </c>
      <c r="G48" s="43">
        <v>2</v>
      </c>
      <c r="H48" s="43">
        <v>8</v>
      </c>
      <c r="I48" s="56" t="s">
        <v>51</v>
      </c>
      <c r="J48" s="55">
        <v>3</v>
      </c>
      <c r="K48" s="1"/>
      <c r="N48" s="48" t="s">
        <v>134</v>
      </c>
    </row>
    <row r="49" spans="1:14" ht="15.75" customHeight="1" x14ac:dyDescent="0.25">
      <c r="A49" s="1"/>
      <c r="B49" s="1"/>
      <c r="C49" s="1"/>
      <c r="D49" s="53" t="s">
        <v>130</v>
      </c>
      <c r="E49" s="43">
        <v>4</v>
      </c>
      <c r="F49" s="43" t="s">
        <v>135</v>
      </c>
      <c r="G49" s="43">
        <v>1</v>
      </c>
      <c r="H49" s="43">
        <v>4</v>
      </c>
      <c r="I49" s="57" t="s">
        <v>48</v>
      </c>
      <c r="J49" s="55">
        <v>2</v>
      </c>
      <c r="K49" s="1"/>
      <c r="N49" s="48" t="s">
        <v>136</v>
      </c>
    </row>
    <row r="50" spans="1:14" ht="15.75" customHeight="1" x14ac:dyDescent="0.25">
      <c r="A50" s="1"/>
      <c r="B50" s="1"/>
      <c r="C50" s="1"/>
      <c r="D50" s="58" t="s">
        <v>137</v>
      </c>
      <c r="E50" s="43">
        <v>3</v>
      </c>
      <c r="F50" s="43" t="s">
        <v>131</v>
      </c>
      <c r="G50" s="43">
        <v>3</v>
      </c>
      <c r="H50" s="43">
        <v>9</v>
      </c>
      <c r="I50" s="54" t="s">
        <v>54</v>
      </c>
      <c r="J50" s="55">
        <v>4</v>
      </c>
      <c r="K50" s="1"/>
      <c r="N50" s="48" t="s">
        <v>138</v>
      </c>
    </row>
    <row r="51" spans="1:14" ht="15.75" customHeight="1" x14ac:dyDescent="0.25">
      <c r="A51" s="1"/>
      <c r="B51" s="1"/>
      <c r="C51" s="1"/>
      <c r="D51" s="58" t="s">
        <v>137</v>
      </c>
      <c r="E51" s="43">
        <v>3</v>
      </c>
      <c r="F51" s="43" t="s">
        <v>133</v>
      </c>
      <c r="G51" s="43">
        <v>2</v>
      </c>
      <c r="H51" s="43">
        <v>6</v>
      </c>
      <c r="I51" s="56" t="s">
        <v>51</v>
      </c>
      <c r="J51" s="55">
        <v>3</v>
      </c>
      <c r="K51" s="1"/>
    </row>
    <row r="52" spans="1:14" ht="15.75" customHeight="1" x14ac:dyDescent="0.25">
      <c r="A52" s="1"/>
      <c r="B52" s="1"/>
      <c r="C52" s="1"/>
      <c r="D52" s="58" t="s">
        <v>137</v>
      </c>
      <c r="E52" s="43">
        <v>3</v>
      </c>
      <c r="F52" s="43" t="s">
        <v>135</v>
      </c>
      <c r="G52" s="43">
        <v>1</v>
      </c>
      <c r="H52" s="43">
        <v>3</v>
      </c>
      <c r="I52" s="57" t="s">
        <v>48</v>
      </c>
      <c r="J52" s="55">
        <v>2</v>
      </c>
      <c r="K52" s="1"/>
    </row>
    <row r="53" spans="1:14" ht="15.75" customHeight="1" x14ac:dyDescent="0.25">
      <c r="A53" s="1"/>
      <c r="B53" s="1"/>
      <c r="C53" s="1"/>
      <c r="D53" s="59" t="s">
        <v>139</v>
      </c>
      <c r="E53" s="43">
        <v>2</v>
      </c>
      <c r="F53" s="43" t="s">
        <v>131</v>
      </c>
      <c r="G53" s="43">
        <v>3</v>
      </c>
      <c r="H53" s="43">
        <v>6</v>
      </c>
      <c r="I53" s="56" t="s">
        <v>51</v>
      </c>
      <c r="J53" s="55">
        <v>3</v>
      </c>
      <c r="K53" s="1"/>
      <c r="N53" s="4" t="s">
        <v>79</v>
      </c>
    </row>
    <row r="54" spans="1:14" ht="15.75" customHeight="1" x14ac:dyDescent="0.25">
      <c r="A54" s="1"/>
      <c r="B54" s="1"/>
      <c r="C54" s="1"/>
      <c r="D54" s="59" t="s">
        <v>139</v>
      </c>
      <c r="E54" s="43">
        <v>2</v>
      </c>
      <c r="F54" s="43" t="s">
        <v>133</v>
      </c>
      <c r="G54" s="43">
        <v>2</v>
      </c>
      <c r="H54" s="43">
        <v>4</v>
      </c>
      <c r="I54" s="57" t="s">
        <v>48</v>
      </c>
      <c r="J54" s="55">
        <v>2</v>
      </c>
      <c r="K54" s="1"/>
      <c r="N54" s="60" t="s">
        <v>140</v>
      </c>
    </row>
    <row r="55" spans="1:14" ht="15.75" customHeight="1" x14ac:dyDescent="0.25">
      <c r="A55" s="1"/>
      <c r="B55" s="1"/>
      <c r="C55" s="1"/>
      <c r="D55" s="59" t="s">
        <v>139</v>
      </c>
      <c r="E55" s="43">
        <v>2</v>
      </c>
      <c r="F55" s="43" t="s">
        <v>135</v>
      </c>
      <c r="G55" s="43">
        <v>1</v>
      </c>
      <c r="H55" s="43">
        <v>2</v>
      </c>
      <c r="I55" s="57" t="s">
        <v>48</v>
      </c>
      <c r="J55" s="55">
        <v>2</v>
      </c>
      <c r="K55" s="1"/>
      <c r="N55" s="60" t="s">
        <v>141</v>
      </c>
    </row>
    <row r="56" spans="1:14" ht="15.75" customHeight="1" x14ac:dyDescent="0.25">
      <c r="A56" s="1"/>
      <c r="B56" s="1"/>
      <c r="C56" s="1"/>
      <c r="D56" s="61" t="s">
        <v>142</v>
      </c>
      <c r="E56" s="43">
        <v>1</v>
      </c>
      <c r="F56" s="43" t="s">
        <v>143</v>
      </c>
      <c r="G56" s="43"/>
      <c r="H56" s="43">
        <v>1</v>
      </c>
      <c r="I56" s="62" t="s">
        <v>142</v>
      </c>
      <c r="J56" s="55">
        <v>1</v>
      </c>
      <c r="K56" s="1"/>
      <c r="N56" s="60" t="s">
        <v>144</v>
      </c>
    </row>
    <row r="57" spans="1:14" ht="15.75" customHeight="1" x14ac:dyDescent="0.25">
      <c r="A57" s="1"/>
      <c r="B57" s="1"/>
      <c r="C57" s="1"/>
      <c r="D57" s="1"/>
      <c r="E57" s="38"/>
      <c r="F57" s="38"/>
      <c r="G57" s="38"/>
      <c r="H57" s="38"/>
      <c r="I57" s="38"/>
      <c r="J57" s="38"/>
      <c r="K57" s="1"/>
      <c r="N57" s="60" t="s">
        <v>145</v>
      </c>
    </row>
    <row r="58" spans="1:14" ht="15.75" customHeight="1" x14ac:dyDescent="0.25">
      <c r="A58" s="1"/>
      <c r="B58" s="1"/>
      <c r="C58" s="1"/>
      <c r="D58" s="4" t="s">
        <v>146</v>
      </c>
      <c r="E58" s="51" t="s">
        <v>124</v>
      </c>
      <c r="F58" s="51" t="s">
        <v>125</v>
      </c>
      <c r="G58" s="51" t="s">
        <v>124</v>
      </c>
      <c r="H58" s="38"/>
      <c r="I58" s="38"/>
      <c r="J58" s="38"/>
      <c r="K58" s="1"/>
      <c r="N58" s="60" t="s">
        <v>147</v>
      </c>
    </row>
    <row r="59" spans="1:14" ht="39" customHeight="1" x14ac:dyDescent="0.25">
      <c r="A59" s="1"/>
      <c r="B59" s="1"/>
      <c r="C59" s="1"/>
      <c r="D59" s="53" t="s">
        <v>148</v>
      </c>
      <c r="E59" s="43">
        <v>4</v>
      </c>
      <c r="F59" s="43" t="s">
        <v>149</v>
      </c>
      <c r="G59" s="43">
        <v>3</v>
      </c>
      <c r="H59" s="38"/>
      <c r="I59" s="63" t="s">
        <v>150</v>
      </c>
      <c r="J59" s="38"/>
      <c r="K59" s="1"/>
      <c r="N59" s="60" t="s">
        <v>151</v>
      </c>
    </row>
    <row r="60" spans="1:14" ht="15.75" customHeight="1" x14ac:dyDescent="0.25">
      <c r="A60" s="1"/>
      <c r="B60" s="1"/>
      <c r="C60" s="1"/>
      <c r="D60" s="58" t="s">
        <v>152</v>
      </c>
      <c r="E60" s="43">
        <v>3</v>
      </c>
      <c r="F60" s="43" t="s">
        <v>153</v>
      </c>
      <c r="G60" s="43">
        <v>2</v>
      </c>
      <c r="H60" s="38"/>
      <c r="I60" s="27" t="s">
        <v>9</v>
      </c>
      <c r="J60" s="38"/>
      <c r="K60" s="1"/>
      <c r="N60" s="60" t="s">
        <v>154</v>
      </c>
    </row>
    <row r="61" spans="1:14" ht="15.75" customHeight="1" x14ac:dyDescent="0.25">
      <c r="A61" s="1"/>
      <c r="B61" s="1"/>
      <c r="C61" s="1"/>
      <c r="D61" s="59" t="s">
        <v>155</v>
      </c>
      <c r="E61" s="43">
        <v>2</v>
      </c>
      <c r="F61" s="43" t="s">
        <v>156</v>
      </c>
      <c r="G61" s="43">
        <v>1</v>
      </c>
      <c r="H61" s="38"/>
      <c r="I61" s="27" t="s">
        <v>13</v>
      </c>
      <c r="J61" s="38"/>
      <c r="K61" s="1"/>
      <c r="N61" s="60" t="s">
        <v>157</v>
      </c>
    </row>
    <row r="62" spans="1:14" ht="15.75" customHeight="1" x14ac:dyDescent="0.25">
      <c r="A62" s="1"/>
      <c r="B62" s="1"/>
      <c r="C62" s="1"/>
      <c r="D62" s="61" t="s">
        <v>158</v>
      </c>
      <c r="E62" s="43">
        <v>1</v>
      </c>
      <c r="F62" s="38"/>
      <c r="G62" s="38"/>
      <c r="H62" s="38"/>
      <c r="I62" s="38"/>
      <c r="J62" s="38"/>
      <c r="K62" s="1"/>
      <c r="N62" s="60" t="s">
        <v>159</v>
      </c>
    </row>
    <row r="63" spans="1:14" ht="15.75" customHeight="1" x14ac:dyDescent="0.25">
      <c r="A63" s="1"/>
      <c r="B63" s="1"/>
      <c r="C63" s="1"/>
      <c r="D63" s="1"/>
      <c r="E63" s="1"/>
      <c r="F63" s="1"/>
      <c r="G63" s="1"/>
      <c r="H63" s="1"/>
      <c r="I63" s="1"/>
      <c r="J63" s="1"/>
      <c r="K63" s="1"/>
      <c r="N63" s="60" t="s">
        <v>160</v>
      </c>
    </row>
    <row r="64" spans="1:14" ht="15.75" customHeight="1" x14ac:dyDescent="0.25">
      <c r="A64" s="1"/>
      <c r="B64" s="1"/>
      <c r="C64" s="1"/>
      <c r="D64" s="1"/>
      <c r="E64" s="1"/>
      <c r="F64" s="1"/>
      <c r="G64" s="1"/>
      <c r="H64" s="38"/>
      <c r="I64" s="38"/>
      <c r="J64" s="38"/>
      <c r="K64" s="38"/>
      <c r="N64" s="60" t="s">
        <v>87</v>
      </c>
    </row>
    <row r="65" spans="1:14" ht="15.75" customHeight="1" x14ac:dyDescent="0.25">
      <c r="A65" s="1"/>
      <c r="B65" s="1"/>
      <c r="C65" s="1"/>
      <c r="D65" s="4" t="s">
        <v>161</v>
      </c>
      <c r="E65" s="1"/>
      <c r="F65" s="116" t="s">
        <v>162</v>
      </c>
      <c r="G65" s="117"/>
      <c r="H65" s="38"/>
      <c r="N65" s="60" t="s">
        <v>94</v>
      </c>
    </row>
    <row r="66" spans="1:14" ht="15.75" customHeight="1" x14ac:dyDescent="0.2">
      <c r="D66" s="27" t="s">
        <v>163</v>
      </c>
      <c r="F66" s="27" t="s">
        <v>164</v>
      </c>
      <c r="G66" s="60">
        <v>4</v>
      </c>
      <c r="N66" s="60" t="s">
        <v>165</v>
      </c>
    </row>
    <row r="67" spans="1:14" ht="15.75" customHeight="1" x14ac:dyDescent="0.2">
      <c r="D67" s="27" t="s">
        <v>166</v>
      </c>
      <c r="F67" s="27" t="s">
        <v>167</v>
      </c>
      <c r="G67" s="60">
        <v>2</v>
      </c>
    </row>
    <row r="68" spans="1:14" ht="15.75" customHeight="1" x14ac:dyDescent="0.2">
      <c r="D68" s="27" t="s">
        <v>168</v>
      </c>
      <c r="F68" s="27" t="s">
        <v>169</v>
      </c>
      <c r="G68" s="60">
        <v>0</v>
      </c>
    </row>
    <row r="69" spans="1:14" ht="15.75" customHeight="1" x14ac:dyDescent="0.2">
      <c r="D69" s="27" t="s">
        <v>170</v>
      </c>
    </row>
    <row r="70" spans="1:14" ht="15.75" customHeight="1" x14ac:dyDescent="0.2">
      <c r="D70" s="27" t="s">
        <v>171</v>
      </c>
      <c r="F70" s="4" t="s">
        <v>172</v>
      </c>
      <c r="H70" s="41" t="s">
        <v>80</v>
      </c>
      <c r="I70" s="42" t="s">
        <v>81</v>
      </c>
      <c r="J70" s="42" t="s">
        <v>82</v>
      </c>
    </row>
    <row r="71" spans="1:14" ht="15.75" customHeight="1" x14ac:dyDescent="0.25">
      <c r="D71" s="27" t="s">
        <v>173</v>
      </c>
      <c r="F71" s="27" t="s">
        <v>174</v>
      </c>
      <c r="I71" s="64" t="s">
        <v>175</v>
      </c>
      <c r="J71" s="9" t="s">
        <v>88</v>
      </c>
    </row>
    <row r="72" spans="1:14" ht="15.75" customHeight="1" x14ac:dyDescent="0.25">
      <c r="D72" s="1"/>
      <c r="F72" s="27" t="s">
        <v>176</v>
      </c>
      <c r="H72" s="45"/>
      <c r="I72" s="64" t="s">
        <v>177</v>
      </c>
      <c r="J72" s="9" t="s">
        <v>96</v>
      </c>
    </row>
    <row r="73" spans="1:14" ht="15.75" customHeight="1" x14ac:dyDescent="0.25">
      <c r="D73" s="4" t="s">
        <v>178</v>
      </c>
      <c r="F73" s="27" t="s">
        <v>179</v>
      </c>
      <c r="H73" s="45"/>
      <c r="I73" s="9" t="s">
        <v>180</v>
      </c>
      <c r="J73" s="9" t="s">
        <v>102</v>
      </c>
    </row>
    <row r="74" spans="1:14" ht="15.75" customHeight="1" x14ac:dyDescent="0.25">
      <c r="D74" s="27" t="s">
        <v>181</v>
      </c>
      <c r="H74" s="45"/>
      <c r="I74" s="9" t="s">
        <v>182</v>
      </c>
      <c r="J74" s="9" t="s">
        <v>110</v>
      </c>
    </row>
    <row r="75" spans="1:14" ht="15.75" customHeight="1" x14ac:dyDescent="0.25">
      <c r="D75" s="27" t="s">
        <v>183</v>
      </c>
      <c r="F75" s="4" t="s">
        <v>184</v>
      </c>
      <c r="I75" s="65" t="s">
        <v>185</v>
      </c>
    </row>
    <row r="76" spans="1:14" ht="15.75" customHeight="1" x14ac:dyDescent="0.25">
      <c r="F76" s="27" t="s">
        <v>186</v>
      </c>
      <c r="I76" s="9" t="s">
        <v>187</v>
      </c>
    </row>
    <row r="77" spans="1:14" ht="15.75" customHeight="1" x14ac:dyDescent="0.25">
      <c r="F77" s="27" t="s">
        <v>188</v>
      </c>
      <c r="I77" s="9" t="s">
        <v>189</v>
      </c>
    </row>
    <row r="78" spans="1:14" ht="15.75" customHeight="1" x14ac:dyDescent="0.25">
      <c r="F78" s="66" t="s">
        <v>179</v>
      </c>
      <c r="I78" s="9" t="s">
        <v>190</v>
      </c>
    </row>
    <row r="79" spans="1:14" ht="15.75" customHeight="1" x14ac:dyDescent="0.2"/>
    <row r="80" spans="1:14" ht="15.75" customHeight="1" x14ac:dyDescent="0.2"/>
    <row r="81" spans="3:4" ht="15.75" customHeight="1" x14ac:dyDescent="0.2"/>
    <row r="82" spans="3:4" ht="15.75" customHeight="1" x14ac:dyDescent="0.2"/>
    <row r="83" spans="3:4" ht="15.75" customHeight="1" x14ac:dyDescent="0.2">
      <c r="C83" s="67" t="s">
        <v>79</v>
      </c>
      <c r="D83" s="4" t="s">
        <v>191</v>
      </c>
    </row>
    <row r="84" spans="3:4" ht="76.5" x14ac:dyDescent="0.2">
      <c r="C84" s="68" t="s">
        <v>192</v>
      </c>
      <c r="D84" s="69" t="s">
        <v>193</v>
      </c>
    </row>
    <row r="85" spans="3:4" ht="89.25" x14ac:dyDescent="0.2">
      <c r="C85" s="68" t="s">
        <v>194</v>
      </c>
      <c r="D85" s="69" t="s">
        <v>195</v>
      </c>
    </row>
    <row r="86" spans="3:4" ht="63.75" x14ac:dyDescent="0.2">
      <c r="C86" s="68" t="s">
        <v>196</v>
      </c>
      <c r="D86" s="69" t="s">
        <v>197</v>
      </c>
    </row>
    <row r="87" spans="3:4" ht="76.5" x14ac:dyDescent="0.2">
      <c r="C87" s="68" t="s">
        <v>198</v>
      </c>
      <c r="D87" s="69" t="s">
        <v>199</v>
      </c>
    </row>
    <row r="88" spans="3:4" ht="102" x14ac:dyDescent="0.2">
      <c r="C88" s="68" t="s">
        <v>200</v>
      </c>
      <c r="D88" s="69" t="s">
        <v>201</v>
      </c>
    </row>
    <row r="89" spans="3:4" ht="76.5" x14ac:dyDescent="0.2">
      <c r="C89" s="68" t="s">
        <v>202</v>
      </c>
      <c r="D89" s="69" t="s">
        <v>203</v>
      </c>
    </row>
    <row r="90" spans="3:4" ht="76.5" x14ac:dyDescent="0.2">
      <c r="C90" s="68" t="s">
        <v>204</v>
      </c>
      <c r="D90" s="69" t="s">
        <v>205</v>
      </c>
    </row>
    <row r="91" spans="3:4" ht="63.75" x14ac:dyDescent="0.2">
      <c r="C91" s="68" t="s">
        <v>206</v>
      </c>
      <c r="D91" s="69" t="s">
        <v>207</v>
      </c>
    </row>
    <row r="92" spans="3:4" ht="102" x14ac:dyDescent="0.2">
      <c r="C92" s="68" t="s">
        <v>208</v>
      </c>
      <c r="D92" s="69" t="s">
        <v>209</v>
      </c>
    </row>
    <row r="93" spans="3:4" ht="76.5" x14ac:dyDescent="0.2">
      <c r="C93" s="68" t="s">
        <v>210</v>
      </c>
      <c r="D93" s="69" t="s">
        <v>211</v>
      </c>
    </row>
    <row r="94" spans="3:4" ht="140.25" x14ac:dyDescent="0.2">
      <c r="C94" s="68" t="s">
        <v>212</v>
      </c>
      <c r="D94" s="69" t="s">
        <v>213</v>
      </c>
    </row>
    <row r="95" spans="3:4" ht="76.5" x14ac:dyDescent="0.2">
      <c r="C95" s="68" t="s">
        <v>214</v>
      </c>
      <c r="D95" s="69" t="s">
        <v>215</v>
      </c>
    </row>
    <row r="96" spans="3:4" ht="102" x14ac:dyDescent="0.2">
      <c r="C96" s="68" t="s">
        <v>216</v>
      </c>
      <c r="D96" s="69" t="s">
        <v>217</v>
      </c>
    </row>
    <row r="97" spans="3:4" ht="63.75" x14ac:dyDescent="0.2">
      <c r="C97" s="68" t="s">
        <v>218</v>
      </c>
      <c r="D97" s="69" t="s">
        <v>219</v>
      </c>
    </row>
    <row r="98" spans="3:4" ht="15.75" customHeight="1" x14ac:dyDescent="0.2"/>
    <row r="99" spans="3:4" ht="15.75" customHeight="1" x14ac:dyDescent="0.2"/>
    <row r="100" spans="3:4" ht="15.75" customHeight="1" x14ac:dyDescent="0.2"/>
    <row r="101" spans="3:4" ht="15.75" customHeight="1" x14ac:dyDescent="0.2"/>
    <row r="102" spans="3:4" ht="15.75" customHeight="1" x14ac:dyDescent="0.2"/>
    <row r="103" spans="3:4" ht="15.75" customHeight="1" x14ac:dyDescent="0.2"/>
    <row r="104" spans="3:4" ht="15.75" customHeight="1" x14ac:dyDescent="0.2"/>
    <row r="105" spans="3:4" ht="15.75" customHeight="1" x14ac:dyDescent="0.2"/>
    <row r="106" spans="3:4" ht="15.75" customHeight="1" x14ac:dyDescent="0.2"/>
    <row r="107" spans="3:4" ht="15.75" customHeight="1" x14ac:dyDescent="0.2"/>
    <row r="108" spans="3:4" ht="15.75" customHeight="1" x14ac:dyDescent="0.2"/>
    <row r="109" spans="3:4" ht="15.75" customHeight="1" x14ac:dyDescent="0.2"/>
    <row r="110" spans="3:4" ht="15.75" customHeight="1" x14ac:dyDescent="0.2"/>
    <row r="111" spans="3:4" ht="15.75" customHeight="1" x14ac:dyDescent="0.2"/>
    <row r="112" spans="3:4"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sheetData>
  <mergeCells count="9">
    <mergeCell ref="P17:Q17"/>
    <mergeCell ref="D27:E27"/>
    <mergeCell ref="G27:J27"/>
    <mergeCell ref="D44:J44"/>
    <mergeCell ref="E18:E24"/>
    <mergeCell ref="F65:G65"/>
    <mergeCell ref="E3:F3"/>
    <mergeCell ref="E5:E9"/>
    <mergeCell ref="E11:E16"/>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EF1CC"/>
    <outlinePr summaryBelow="0" summaryRight="0"/>
  </sheetPr>
  <dimension ref="A1:AP879"/>
  <sheetViews>
    <sheetView tabSelected="1" zoomScale="60" zoomScaleNormal="60" workbookViewId="0">
      <pane ySplit="6" topLeftCell="A7" activePane="bottomLeft" state="frozen"/>
      <selection pane="bottomLeft" activeCell="K8" sqref="K8"/>
    </sheetView>
  </sheetViews>
  <sheetFormatPr baseColWidth="10" defaultColWidth="12.5703125" defaultRowHeight="15" customHeight="1" x14ac:dyDescent="0.2"/>
  <cols>
    <col min="1" max="1" width="8.140625" customWidth="1"/>
    <col min="2" max="2" width="12.140625" customWidth="1"/>
    <col min="3" max="3" width="14.42578125" customWidth="1"/>
    <col min="4" max="4" width="15.42578125" customWidth="1"/>
    <col min="5" max="5" width="25" hidden="1" customWidth="1"/>
    <col min="6" max="6" width="14.42578125" customWidth="1"/>
    <col min="7" max="7" width="19" hidden="1" customWidth="1"/>
    <col min="8" max="8" width="17.140625" hidden="1" customWidth="1"/>
    <col min="9" max="9" width="24.28515625" hidden="1" customWidth="1"/>
    <col min="10" max="10" width="32.140625" hidden="1" customWidth="1"/>
    <col min="11" max="11" width="52.28515625" customWidth="1"/>
    <col min="12" max="12" width="12.85546875" customWidth="1"/>
    <col min="13" max="13" width="10" customWidth="1"/>
    <col min="14" max="14" width="16.140625" customWidth="1"/>
    <col min="15" max="15" width="14.28515625" customWidth="1"/>
    <col min="16" max="16" width="15.85546875" customWidth="1"/>
    <col min="17" max="17" width="8.42578125" customWidth="1"/>
    <col min="18" max="18" width="14.5703125" customWidth="1"/>
    <col min="19" max="19" width="14.42578125" customWidth="1"/>
    <col min="20" max="20" width="11.42578125" customWidth="1"/>
    <col min="21" max="21" width="13.42578125" customWidth="1"/>
    <col min="22" max="22" width="10.85546875" customWidth="1"/>
    <col min="23" max="23" width="21.42578125" customWidth="1"/>
    <col min="24" max="24" width="13.85546875" customWidth="1"/>
    <col min="25" max="25" width="12.28515625" customWidth="1"/>
    <col min="26" max="26" width="15" customWidth="1"/>
    <col min="27" max="27" width="8.140625" customWidth="1"/>
    <col min="28" max="28" width="17.7109375" customWidth="1"/>
    <col min="29" max="29" width="14.42578125" customWidth="1"/>
    <col min="30" max="30" width="12.42578125" customWidth="1"/>
    <col min="31" max="31" width="15.140625" customWidth="1"/>
    <col min="32" max="32" width="10.5703125" customWidth="1"/>
    <col min="33" max="33" width="13" customWidth="1"/>
    <col min="34" max="34" width="10.5703125" customWidth="1"/>
    <col min="35" max="35" width="13.140625" customWidth="1"/>
    <col min="36" max="36" width="9.85546875" customWidth="1"/>
    <col min="37" max="37" width="13" customWidth="1"/>
    <col min="38" max="38" width="19.42578125" customWidth="1"/>
    <col min="39" max="39" width="43" customWidth="1"/>
    <col min="40" max="40" width="21.5703125" customWidth="1"/>
    <col min="41" max="41" width="19.140625" customWidth="1"/>
    <col min="42" max="42" width="16.28515625" customWidth="1"/>
  </cols>
  <sheetData>
    <row r="1" spans="1:42" ht="45.75" hidden="1" customHeight="1" x14ac:dyDescent="0.2">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163" t="s">
        <v>220</v>
      </c>
      <c r="AN1" s="125"/>
      <c r="AO1" s="125"/>
      <c r="AP1" s="125"/>
    </row>
    <row r="2" spans="1:42" ht="45.75" customHeight="1" x14ac:dyDescent="0.2">
      <c r="A2" s="133" t="s">
        <v>221</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66" t="s">
        <v>222</v>
      </c>
      <c r="AN2" s="167"/>
      <c r="AO2" s="167"/>
      <c r="AP2" s="167"/>
    </row>
    <row r="3" spans="1:42" ht="43.5" customHeight="1" x14ac:dyDescent="0.2">
      <c r="A3" s="131"/>
      <c r="B3" s="132"/>
      <c r="C3" s="132"/>
      <c r="D3" s="132"/>
      <c r="E3" s="132"/>
      <c r="F3" s="132"/>
      <c r="G3" s="132"/>
      <c r="H3" s="132"/>
      <c r="I3" s="132"/>
      <c r="J3" s="132"/>
      <c r="K3" s="132"/>
      <c r="L3" s="132"/>
      <c r="M3" s="132"/>
      <c r="N3" s="132"/>
      <c r="O3" s="132"/>
      <c r="P3" s="132"/>
      <c r="Q3" s="132"/>
      <c r="R3" s="132"/>
      <c r="S3" s="132"/>
      <c r="T3" s="132"/>
      <c r="U3" s="132"/>
      <c r="V3" s="138"/>
      <c r="W3" s="138"/>
      <c r="X3" s="138"/>
      <c r="Y3" s="138"/>
      <c r="Z3" s="138"/>
      <c r="AA3" s="138"/>
      <c r="AB3" s="138"/>
      <c r="AC3" s="138"/>
      <c r="AD3" s="138"/>
      <c r="AE3" s="138"/>
      <c r="AF3" s="138"/>
      <c r="AG3" s="132"/>
      <c r="AH3" s="132"/>
      <c r="AI3" s="132"/>
      <c r="AJ3" s="132"/>
      <c r="AK3" s="132"/>
      <c r="AL3" s="132"/>
      <c r="AM3" s="166" t="s">
        <v>223</v>
      </c>
      <c r="AN3" s="167"/>
      <c r="AO3" s="167"/>
      <c r="AP3" s="167"/>
    </row>
    <row r="4" spans="1:42" ht="36" customHeight="1" x14ac:dyDescent="0.2">
      <c r="A4" s="124" t="s">
        <v>224</v>
      </c>
      <c r="B4" s="125"/>
      <c r="C4" s="125"/>
      <c r="D4" s="125"/>
      <c r="E4" s="125"/>
      <c r="F4" s="125"/>
      <c r="G4" s="125"/>
      <c r="H4" s="125"/>
      <c r="I4" s="125"/>
      <c r="J4" s="125"/>
      <c r="K4" s="125"/>
      <c r="L4" s="125"/>
      <c r="M4" s="125"/>
      <c r="N4" s="129"/>
      <c r="O4" s="124" t="s">
        <v>225</v>
      </c>
      <c r="P4" s="125"/>
      <c r="Q4" s="125"/>
      <c r="R4" s="125"/>
      <c r="S4" s="125"/>
      <c r="T4" s="125"/>
      <c r="U4" s="125"/>
      <c r="V4" s="168" t="s">
        <v>226</v>
      </c>
      <c r="W4" s="167"/>
      <c r="X4" s="167"/>
      <c r="Y4" s="167"/>
      <c r="Z4" s="167"/>
      <c r="AA4" s="167"/>
      <c r="AB4" s="167"/>
      <c r="AC4" s="167"/>
      <c r="AD4" s="167"/>
      <c r="AE4" s="167"/>
      <c r="AF4" s="167"/>
      <c r="AG4" s="128" t="s">
        <v>227</v>
      </c>
      <c r="AH4" s="125"/>
      <c r="AI4" s="125"/>
      <c r="AJ4" s="125"/>
      <c r="AK4" s="125"/>
      <c r="AL4" s="125"/>
      <c r="AM4" s="168" t="s">
        <v>228</v>
      </c>
      <c r="AN4" s="169"/>
      <c r="AO4" s="169"/>
      <c r="AP4" s="169"/>
    </row>
    <row r="5" spans="1:42" ht="39" customHeight="1" x14ac:dyDescent="0.2">
      <c r="A5" s="126"/>
      <c r="B5" s="127"/>
      <c r="C5" s="127"/>
      <c r="D5" s="127"/>
      <c r="E5" s="127"/>
      <c r="F5" s="127"/>
      <c r="G5" s="127"/>
      <c r="H5" s="127"/>
      <c r="I5" s="127"/>
      <c r="J5" s="127"/>
      <c r="K5" s="127"/>
      <c r="L5" s="127"/>
      <c r="M5" s="127"/>
      <c r="N5" s="130"/>
      <c r="O5" s="126"/>
      <c r="P5" s="127"/>
      <c r="Q5" s="127"/>
      <c r="R5" s="127"/>
      <c r="S5" s="127"/>
      <c r="T5" s="127"/>
      <c r="U5" s="138"/>
      <c r="V5" s="167"/>
      <c r="W5" s="167"/>
      <c r="X5" s="167"/>
      <c r="Y5" s="167"/>
      <c r="Z5" s="167"/>
      <c r="AA5" s="167"/>
      <c r="AB5" s="167"/>
      <c r="AC5" s="167"/>
      <c r="AD5" s="167"/>
      <c r="AE5" s="167"/>
      <c r="AF5" s="167"/>
      <c r="AG5" s="127"/>
      <c r="AH5" s="127"/>
      <c r="AI5" s="127"/>
      <c r="AJ5" s="127"/>
      <c r="AK5" s="127"/>
      <c r="AL5" s="138"/>
      <c r="AM5" s="169"/>
      <c r="AN5" s="169"/>
      <c r="AO5" s="169"/>
      <c r="AP5" s="169"/>
    </row>
    <row r="6" spans="1:42" ht="88.5" customHeight="1" x14ac:dyDescent="0.2">
      <c r="A6" s="142" t="s">
        <v>229</v>
      </c>
      <c r="B6" s="142" t="s">
        <v>79</v>
      </c>
      <c r="C6" s="142" t="s">
        <v>230</v>
      </c>
      <c r="D6" s="143" t="s">
        <v>150</v>
      </c>
      <c r="E6" s="142" t="s">
        <v>231</v>
      </c>
      <c r="F6" s="142" t="s">
        <v>232</v>
      </c>
      <c r="G6" s="144" t="s">
        <v>233</v>
      </c>
      <c r="H6" s="145" t="s">
        <v>234</v>
      </c>
      <c r="I6" s="145" t="s">
        <v>235</v>
      </c>
      <c r="J6" s="145" t="s">
        <v>236</v>
      </c>
      <c r="K6" s="170" t="s">
        <v>237</v>
      </c>
      <c r="L6" s="145" t="s">
        <v>238</v>
      </c>
      <c r="M6" s="145" t="s">
        <v>239</v>
      </c>
      <c r="N6" s="145" t="s">
        <v>240</v>
      </c>
      <c r="O6" s="145" t="s">
        <v>241</v>
      </c>
      <c r="P6" s="139" t="s">
        <v>242</v>
      </c>
      <c r="Q6" s="72" t="s">
        <v>243</v>
      </c>
      <c r="R6" s="71" t="s">
        <v>244</v>
      </c>
      <c r="S6" s="71" t="s">
        <v>245</v>
      </c>
      <c r="T6" s="72" t="s">
        <v>243</v>
      </c>
      <c r="U6" s="146" t="s">
        <v>246</v>
      </c>
      <c r="V6" s="145" t="s">
        <v>247</v>
      </c>
      <c r="W6" s="145" t="s">
        <v>248</v>
      </c>
      <c r="X6" s="145" t="s">
        <v>249</v>
      </c>
      <c r="Y6" s="154" t="s">
        <v>250</v>
      </c>
      <c r="Z6" s="154" t="s">
        <v>162</v>
      </c>
      <c r="AA6" s="145" t="s">
        <v>251</v>
      </c>
      <c r="AB6" s="145" t="s">
        <v>172</v>
      </c>
      <c r="AC6" s="145" t="s">
        <v>184</v>
      </c>
      <c r="AD6" s="145" t="s">
        <v>178</v>
      </c>
      <c r="AE6" s="145" t="s">
        <v>252</v>
      </c>
      <c r="AF6" s="145" t="s">
        <v>253</v>
      </c>
      <c r="AG6" s="145" t="s">
        <v>254</v>
      </c>
      <c r="AH6" s="145" t="s">
        <v>243</v>
      </c>
      <c r="AI6" s="145" t="s">
        <v>255</v>
      </c>
      <c r="AJ6" s="145" t="s">
        <v>243</v>
      </c>
      <c r="AK6" s="145" t="s">
        <v>256</v>
      </c>
      <c r="AL6" s="145" t="s">
        <v>257</v>
      </c>
      <c r="AM6" s="164" t="s">
        <v>258</v>
      </c>
      <c r="AN6" s="165" t="s">
        <v>259</v>
      </c>
      <c r="AO6" s="165" t="s">
        <v>260</v>
      </c>
      <c r="AP6" s="165" t="s">
        <v>261</v>
      </c>
    </row>
    <row r="7" spans="1:42" ht="105.75" customHeight="1" x14ac:dyDescent="0.2">
      <c r="A7" s="74">
        <v>3</v>
      </c>
      <c r="B7" s="75" t="s">
        <v>94</v>
      </c>
      <c r="C7" s="75" t="s">
        <v>89</v>
      </c>
      <c r="D7" s="75" t="s">
        <v>13</v>
      </c>
      <c r="E7" s="76" t="s">
        <v>267</v>
      </c>
      <c r="F7" s="75" t="s">
        <v>115</v>
      </c>
      <c r="G7" s="75"/>
      <c r="H7" s="82" t="s">
        <v>268</v>
      </c>
      <c r="I7" s="81" t="s">
        <v>269</v>
      </c>
      <c r="J7" s="81" t="s">
        <v>270</v>
      </c>
      <c r="K7" s="76" t="s">
        <v>271</v>
      </c>
      <c r="L7" s="74" t="s">
        <v>16</v>
      </c>
      <c r="M7" s="75" t="s">
        <v>29</v>
      </c>
      <c r="N7" s="76" t="s">
        <v>272</v>
      </c>
      <c r="O7" s="76">
        <v>5000</v>
      </c>
      <c r="P7" s="77" t="str">
        <f t="shared" ref="P7:P58" si="0">IF(O7&lt;=0,"",IF(O7&lt;=2,"Muy Baja",IF(O7&lt;=24,"Baja",IF(O7&lt;=500,"Media",IF(O7&lt;=5000,"Alta","Muy Alta")))))</f>
        <v>Alta</v>
      </c>
      <c r="Q7" s="78">
        <f t="shared" ref="Q7:Q58" si="1">IF(P7="","",IF(P7="Muy Baja",0.2,IF(P7="Baja",0.4,IF(P7="Media",0.6,IF(P7="Alta",0.8,IF(P7="Muy Alta",1,))))))</f>
        <v>0.8</v>
      </c>
      <c r="R7" s="76">
        <v>100</v>
      </c>
      <c r="S7" s="77" t="str">
        <f t="shared" ref="S7:S58" si="2">IF(R7&lt;=10,"Leve",IF(R7&lt;=50,"Menor",IF(R7&lt;=100,"Moderado",IF(R7&lt;=500,"Mayor",IF(R7&gt;500,"Catastrófico")))))</f>
        <v>Moderado</v>
      </c>
      <c r="T7" s="78">
        <f t="shared" ref="T7:T58" si="3">IF(S7="Leve","20%",IF(S7="Menor",0.4,IF(S7="Moderado",0.6,IF(S7="Mayor",0.8,IF(S7="Catastrófico","100%")))))</f>
        <v>0.6</v>
      </c>
      <c r="U7" s="147" t="str">
        <f t="shared" ref="U7:U58" si="4">IF(OR(AND(P7="Muy Baja",S7="Leve"),AND(P7="Muy Baja",S7="Menor"),AND(P7="Baja",S7="Leve")),"Bajo",IF(OR(AND(P7="Muy baja",S7="Moderado"),AND(P7="Baja",S7="Menor"),AND(P7="Baja",S7="Moderado"),AND(P7="Media",S7="Leve"),AND(P7="Media",S7="Menor"),AND(P7="Media",S7="Moderado"),AND(P7="Alta",S7="Leve"),AND(P7="Alta",S7="Menor")),"Moderado",IF(OR(AND(P7="Muy Baja",S7="Mayor"),AND(P7="Baja",S7="Mayor"),AND(P7="Media",S7="Mayor"),AND(P7="Alta",S7="Moderado"),AND(P7="Alta",S7="Mayor"),AND(P7="Muy Alta",S7="Leve"),AND(P7="Muy Alta",S7="Menor"),AND(P7="Muy Alta",S7="Moderado"),AND(P7="Muy Alta",S7="Mayor")),"Alto",IF(OR(AND(P7="Muy Baja",S7="Catastrófico"),AND(P7="Baja",S7="Catastrófico"),AND(P7="Media",S7="Catastrófico"),AND(P7="Alta",S7="Catastrófico"),AND(P7="Muy Alta",S7="Catastrófico")),"Extremo",""))))</f>
        <v>Alto</v>
      </c>
      <c r="V7" s="155">
        <v>1</v>
      </c>
      <c r="W7" s="155" t="s">
        <v>273</v>
      </c>
      <c r="X7" s="155" t="str">
        <f t="shared" ref="X7" si="5">IF(OR(Y7="Preventivo",Y7="Detectivo"),"Probabilidad",IF(Y7="Correctivo","Impacto",""))</f>
        <v>Probabilidad</v>
      </c>
      <c r="Y7" s="155" t="s">
        <v>148</v>
      </c>
      <c r="Z7" s="155" t="s">
        <v>167</v>
      </c>
      <c r="AA7" s="155" t="str">
        <f t="shared" ref="AA7" si="6">IF(AND(Y7="Inexistente",Z7="Sin"),"0%",IF(AND(Y7="Preventivo",Z7="Automático"),"50%",IF(AND(Y7="Preventivo",Z7="Manual"),"40%",IF(AND(Y7="Detectivo",Z7="Automático"),"40%",IF(AND(Y7="Detectivo",Z7="Manual"),"30%",IF(AND(Y7="Correctivo",Z7="Automático"),"35%",IF(AND(Y7="Correctivo",Z7="Manual"),"25%","")))))))</f>
        <v>40%</v>
      </c>
      <c r="AB7" s="155" t="s">
        <v>176</v>
      </c>
      <c r="AC7" s="155" t="s">
        <v>186</v>
      </c>
      <c r="AD7" s="155" t="s">
        <v>181</v>
      </c>
      <c r="AE7" s="155" t="s">
        <v>274</v>
      </c>
      <c r="AF7" s="156">
        <f t="shared" ref="AF7:AF58" si="7">IFERROR(IF(X7="Probabilidad",(Q7-(+Q7*AA7)),IF(X7="Impacto",Q7,"")),"")</f>
        <v>0.48</v>
      </c>
      <c r="AG7" s="157" t="str">
        <f t="shared" ref="AG7:AG58" si="8">IFERROR(IF(AF7="","",IF(AF7&lt;=0.2,"Muy Baja",IF(AF7&lt;=0.4,"Baja",IF(AF7&lt;=0.6,"Media",IF(AF7&lt;=0.8,"Alta","Muy Alta"))))),"")</f>
        <v>Media</v>
      </c>
      <c r="AH7" s="158">
        <f t="shared" ref="AH7:AH58" si="9">+AF7</f>
        <v>0.48</v>
      </c>
      <c r="AI7" s="157" t="str">
        <f t="shared" ref="AI7:AI58" si="10">IFERROR(IF(AJ7="","",IF(AJ7&lt;=0.2,"Leve",IF(AJ7&lt;=0.4,"Menor",IF(AJ7&lt;=0.6,"Moderado",IF(AJ7&lt;=0.8,"Mayor","Catastrófico"))))),"")</f>
        <v>Mayor</v>
      </c>
      <c r="AJ7" s="158">
        <f t="shared" ref="AJ7:AJ58" si="11">IFERROR(IF(X7="Impacto",(T7-(+T7*AA7)),IF(X7="Probabilidad",Q7,"")),"")</f>
        <v>0.8</v>
      </c>
      <c r="AK7" s="157" t="str">
        <f t="shared" ref="AK7:AK58" si="12">IFERROR(IF(OR(AND(AG7="Muy Baja",AI7="Leve"),AND(AG7="Muy Baja",AI7="Menor"),AND(AG7="Baja",AI7="Leve")),"Bajo",IF(OR(AND(AG7="Muy baja",AI7="Moderado"),AND(AG7="Baja",AI7="Menor"),AND(AG7="Baja",AI7="Moderado"),AND(AG7="Media",AI7="Leve"),AND(AG7="Media",AI7="Menor"),AND(AG7="Media",AI7="Moderado"),AND(AG7="Alta",AI7="Leve"),AND(AG7="Alta",AI7="Menor")),"Moderado",IF(OR(AND(AG7="Muy Baja",AI7="Mayor"),AND(AG7="Baja",AI7="Mayor"),AND(AG7="Media",AI7="Mayor"),AND(AG7="Alta",AI7="Moderado"),AND(AG7="Alta",AI7="Mayor"),AND(AG7="Muy Alta",AI7="Leve"),AND(AG7="Muy Alta",AI7="Menor"),AND(AG7="Muy Alta",AI7="Moderado"),AND(AG7="Muy Alta",AI7="Mayor")),"Alto",IF(OR(AND(AG7="Muy Baja",AI7="Catastrófico"),AND(AG7="Baja",AI7="Catastrófico"),AND(AG7="Media",AI7="Catastrófico"),AND(AG7="Alta",AI7="Catastrófico"),AND(AG7="Muy Alta",AI7="Catastrófico")),"Extremo","")))),"")</f>
        <v>Alto</v>
      </c>
      <c r="AL7" s="159" t="s">
        <v>177</v>
      </c>
      <c r="AM7" s="148" t="s">
        <v>275</v>
      </c>
      <c r="AN7" s="74" t="s">
        <v>276</v>
      </c>
      <c r="AO7" s="74" t="s">
        <v>277</v>
      </c>
      <c r="AP7" s="74" t="s">
        <v>265</v>
      </c>
    </row>
    <row r="8" spans="1:42" ht="105.75" customHeight="1" x14ac:dyDescent="0.2">
      <c r="A8" s="74">
        <v>25</v>
      </c>
      <c r="B8" s="82" t="s">
        <v>147</v>
      </c>
      <c r="C8" s="75" t="s">
        <v>19</v>
      </c>
      <c r="D8" s="75" t="s">
        <v>13</v>
      </c>
      <c r="E8" s="76" t="s">
        <v>286</v>
      </c>
      <c r="F8" s="75" t="s">
        <v>115</v>
      </c>
      <c r="G8" s="82"/>
      <c r="H8" s="82" t="s">
        <v>285</v>
      </c>
      <c r="I8" s="76" t="s">
        <v>288</v>
      </c>
      <c r="J8" s="76" t="s">
        <v>289</v>
      </c>
      <c r="K8" s="76" t="s">
        <v>290</v>
      </c>
      <c r="L8" s="75" t="s">
        <v>11</v>
      </c>
      <c r="M8" s="75" t="s">
        <v>12</v>
      </c>
      <c r="N8" s="74" t="s">
        <v>291</v>
      </c>
      <c r="O8" s="76">
        <v>5000</v>
      </c>
      <c r="P8" s="77" t="str">
        <f t="shared" si="0"/>
        <v>Alta</v>
      </c>
      <c r="Q8" s="78">
        <f t="shared" si="1"/>
        <v>0.8</v>
      </c>
      <c r="R8" s="76">
        <v>501</v>
      </c>
      <c r="S8" s="77" t="str">
        <f t="shared" si="2"/>
        <v>Catastrófico</v>
      </c>
      <c r="T8" s="78" t="str">
        <f t="shared" si="3"/>
        <v>100%</v>
      </c>
      <c r="U8" s="147" t="str">
        <f t="shared" si="4"/>
        <v>Extremo</v>
      </c>
      <c r="V8" s="155">
        <v>1</v>
      </c>
      <c r="W8" s="155" t="s">
        <v>292</v>
      </c>
      <c r="X8" s="159" t="str">
        <f t="shared" ref="X8:X51" si="13">IF(OR(Y8="Preventivo",Y8="Detectivo"),"Probabilidad",IF(Y8="Correctivo","Impacto",""))</f>
        <v>Probabilidad</v>
      </c>
      <c r="Y8" s="155" t="s">
        <v>152</v>
      </c>
      <c r="Z8" s="155" t="s">
        <v>167</v>
      </c>
      <c r="AA8" s="155" t="str">
        <f t="shared" ref="AA8" si="14">IF(AND(Y8="Preventivo",Z8="Automático"),"50%",IF(AND(Y8="Preventivo",Z8="Manual"),"40%",IF(AND(Y8="Detectivo",Z8="Automático"),"40%",IF(AND(Y8="Detectivo",Z8="Manual"),"30%",IF(AND(Y8="Correctivo",Z8="Automático"),"35%",IF(AND(Y8="Correctivo",Z8="Manual"),"25%",""))))))</f>
        <v>30%</v>
      </c>
      <c r="AB8" s="155" t="s">
        <v>174</v>
      </c>
      <c r="AC8" s="155" t="s">
        <v>188</v>
      </c>
      <c r="AD8" s="155" t="s">
        <v>181</v>
      </c>
      <c r="AE8" s="155" t="s">
        <v>293</v>
      </c>
      <c r="AF8" s="156">
        <f t="shared" si="7"/>
        <v>0.56000000000000005</v>
      </c>
      <c r="AG8" s="157" t="str">
        <f t="shared" si="8"/>
        <v>Media</v>
      </c>
      <c r="AH8" s="158">
        <f t="shared" si="9"/>
        <v>0.56000000000000005</v>
      </c>
      <c r="AI8" s="157" t="str">
        <f t="shared" si="10"/>
        <v>Mayor</v>
      </c>
      <c r="AJ8" s="158">
        <f t="shared" si="11"/>
        <v>0.8</v>
      </c>
      <c r="AK8" s="157" t="str">
        <f t="shared" si="12"/>
        <v>Alto</v>
      </c>
      <c r="AL8" s="159" t="s">
        <v>177</v>
      </c>
      <c r="AM8" s="149" t="s">
        <v>294</v>
      </c>
      <c r="AN8" s="82" t="s">
        <v>295</v>
      </c>
      <c r="AO8" s="82" t="s">
        <v>293</v>
      </c>
      <c r="AP8" s="82" t="s">
        <v>170</v>
      </c>
    </row>
    <row r="9" spans="1:42" ht="105.75" customHeight="1" x14ac:dyDescent="0.2">
      <c r="A9" s="74">
        <v>27</v>
      </c>
      <c r="B9" s="75" t="s">
        <v>140</v>
      </c>
      <c r="C9" s="75" t="s">
        <v>19</v>
      </c>
      <c r="D9" s="75" t="s">
        <v>13</v>
      </c>
      <c r="E9" s="76" t="s">
        <v>296</v>
      </c>
      <c r="F9" s="75" t="s">
        <v>115</v>
      </c>
      <c r="G9" s="75"/>
      <c r="H9" s="75" t="s">
        <v>263</v>
      </c>
      <c r="I9" s="75" t="s">
        <v>299</v>
      </c>
      <c r="J9" s="75" t="s">
        <v>300</v>
      </c>
      <c r="K9" s="75" t="s">
        <v>301</v>
      </c>
      <c r="L9" s="74" t="s">
        <v>16</v>
      </c>
      <c r="M9" s="75" t="s">
        <v>8</v>
      </c>
      <c r="N9" s="84"/>
      <c r="O9" s="82">
        <v>24</v>
      </c>
      <c r="P9" s="77" t="str">
        <f t="shared" si="0"/>
        <v>Baja</v>
      </c>
      <c r="Q9" s="78">
        <f t="shared" si="1"/>
        <v>0.4</v>
      </c>
      <c r="R9" s="76">
        <v>100</v>
      </c>
      <c r="S9" s="77" t="str">
        <f t="shared" si="2"/>
        <v>Moderado</v>
      </c>
      <c r="T9" s="78">
        <f t="shared" si="3"/>
        <v>0.6</v>
      </c>
      <c r="U9" s="147" t="str">
        <f t="shared" si="4"/>
        <v>Moderado</v>
      </c>
      <c r="V9" s="155">
        <v>1</v>
      </c>
      <c r="W9" s="155" t="s">
        <v>302</v>
      </c>
      <c r="X9" s="155" t="str">
        <f t="shared" si="13"/>
        <v>Probabilidad</v>
      </c>
      <c r="Y9" s="155" t="s">
        <v>152</v>
      </c>
      <c r="Z9" s="155" t="s">
        <v>167</v>
      </c>
      <c r="AA9" s="155" t="str">
        <f t="shared" ref="AA9:AA11" si="15">IF(AND(Y9="Inexistente",Z9="Sin"),"0%",IF(AND(Y9="Preventivo",Z9="Automático"),"50%",IF(AND(Y9="Preventivo",Z9="Manual"),"40%",IF(AND(Y9="Detectivo",Z9="Automático"),"40%",IF(AND(Y9="Detectivo",Z9="Manual"),"30%",IF(AND(Y9="Correctivo",Z9="Automático"),"35%",IF(AND(Y9="Correctivo",Z9="Manual"),"25%","")))))))</f>
        <v>30%</v>
      </c>
      <c r="AB9" s="155" t="s">
        <v>174</v>
      </c>
      <c r="AC9" s="155" t="s">
        <v>186</v>
      </c>
      <c r="AD9" s="155" t="s">
        <v>183</v>
      </c>
      <c r="AE9" s="155"/>
      <c r="AF9" s="156">
        <f t="shared" si="7"/>
        <v>0.28000000000000003</v>
      </c>
      <c r="AG9" s="157" t="str">
        <f t="shared" si="8"/>
        <v>Baja</v>
      </c>
      <c r="AH9" s="158">
        <f t="shared" si="9"/>
        <v>0.28000000000000003</v>
      </c>
      <c r="AI9" s="157" t="str">
        <f t="shared" si="10"/>
        <v>Menor</v>
      </c>
      <c r="AJ9" s="158">
        <f t="shared" si="11"/>
        <v>0.4</v>
      </c>
      <c r="AK9" s="157" t="str">
        <f t="shared" si="12"/>
        <v>Moderado</v>
      </c>
      <c r="AL9" s="159" t="s">
        <v>177</v>
      </c>
      <c r="AM9" s="148" t="s">
        <v>303</v>
      </c>
      <c r="AN9" s="75" t="s">
        <v>298</v>
      </c>
      <c r="AO9" s="75" t="s">
        <v>304</v>
      </c>
      <c r="AP9" s="75" t="s">
        <v>163</v>
      </c>
    </row>
    <row r="10" spans="1:42" ht="105.75" customHeight="1" x14ac:dyDescent="0.2">
      <c r="A10" s="74">
        <v>31</v>
      </c>
      <c r="B10" s="75" t="s">
        <v>144</v>
      </c>
      <c r="C10" s="75" t="s">
        <v>97</v>
      </c>
      <c r="D10" s="75" t="s">
        <v>13</v>
      </c>
      <c r="E10" s="76" t="s">
        <v>280</v>
      </c>
      <c r="F10" s="75" t="s">
        <v>115</v>
      </c>
      <c r="G10" s="75"/>
      <c r="H10" s="74" t="s">
        <v>308</v>
      </c>
      <c r="I10" s="74" t="s">
        <v>309</v>
      </c>
      <c r="J10" s="74" t="s">
        <v>310</v>
      </c>
      <c r="K10" s="74" t="s">
        <v>311</v>
      </c>
      <c r="L10" s="74" t="s">
        <v>16</v>
      </c>
      <c r="M10" s="74" t="s">
        <v>29</v>
      </c>
      <c r="N10" s="74" t="s">
        <v>312</v>
      </c>
      <c r="O10" s="76">
        <v>5000</v>
      </c>
      <c r="P10" s="77" t="str">
        <f t="shared" si="0"/>
        <v>Alta</v>
      </c>
      <c r="Q10" s="78">
        <f t="shared" si="1"/>
        <v>0.8</v>
      </c>
      <c r="R10" s="76">
        <v>501</v>
      </c>
      <c r="S10" s="77" t="str">
        <f t="shared" si="2"/>
        <v>Catastrófico</v>
      </c>
      <c r="T10" s="78" t="str">
        <f t="shared" si="3"/>
        <v>100%</v>
      </c>
      <c r="U10" s="147" t="str">
        <f t="shared" si="4"/>
        <v>Extremo</v>
      </c>
      <c r="V10" s="155">
        <v>1</v>
      </c>
      <c r="W10" s="155" t="s">
        <v>313</v>
      </c>
      <c r="X10" s="155" t="str">
        <f t="shared" si="13"/>
        <v>Probabilidad</v>
      </c>
      <c r="Y10" s="155" t="s">
        <v>152</v>
      </c>
      <c r="Z10" s="155" t="s">
        <v>167</v>
      </c>
      <c r="AA10" s="155" t="str">
        <f t="shared" si="15"/>
        <v>30%</v>
      </c>
      <c r="AB10" s="155" t="s">
        <v>174</v>
      </c>
      <c r="AC10" s="155" t="s">
        <v>186</v>
      </c>
      <c r="AD10" s="155" t="s">
        <v>181</v>
      </c>
      <c r="AE10" s="155" t="s">
        <v>314</v>
      </c>
      <c r="AF10" s="156">
        <f t="shared" si="7"/>
        <v>0.56000000000000005</v>
      </c>
      <c r="AG10" s="157" t="str">
        <f t="shared" si="8"/>
        <v>Media</v>
      </c>
      <c r="AH10" s="158">
        <f t="shared" si="9"/>
        <v>0.56000000000000005</v>
      </c>
      <c r="AI10" s="157" t="str">
        <f t="shared" si="10"/>
        <v>Mayor</v>
      </c>
      <c r="AJ10" s="158">
        <f t="shared" si="11"/>
        <v>0.8</v>
      </c>
      <c r="AK10" s="157" t="str">
        <f t="shared" si="12"/>
        <v>Alto</v>
      </c>
      <c r="AL10" s="159" t="s">
        <v>177</v>
      </c>
      <c r="AM10" s="148" t="s">
        <v>315</v>
      </c>
      <c r="AN10" s="74" t="s">
        <v>316</v>
      </c>
      <c r="AO10" s="74" t="s">
        <v>317</v>
      </c>
      <c r="AP10" s="74" t="s">
        <v>318</v>
      </c>
    </row>
    <row r="11" spans="1:42" ht="105.75" customHeight="1" x14ac:dyDescent="0.2">
      <c r="A11" s="74">
        <v>32</v>
      </c>
      <c r="B11" s="75" t="s">
        <v>144</v>
      </c>
      <c r="C11" s="75" t="s">
        <v>97</v>
      </c>
      <c r="D11" s="75" t="s">
        <v>13</v>
      </c>
      <c r="E11" s="76" t="s">
        <v>280</v>
      </c>
      <c r="F11" s="75" t="s">
        <v>115</v>
      </c>
      <c r="G11" s="75"/>
      <c r="H11" s="74" t="s">
        <v>285</v>
      </c>
      <c r="I11" s="74" t="s">
        <v>319</v>
      </c>
      <c r="J11" s="74" t="s">
        <v>320</v>
      </c>
      <c r="K11" s="74" t="s">
        <v>321</v>
      </c>
      <c r="L11" s="75" t="s">
        <v>11</v>
      </c>
      <c r="M11" s="74" t="s">
        <v>29</v>
      </c>
      <c r="N11" s="74" t="s">
        <v>312</v>
      </c>
      <c r="O11" s="82">
        <v>500</v>
      </c>
      <c r="P11" s="77" t="str">
        <f t="shared" si="0"/>
        <v>Media</v>
      </c>
      <c r="Q11" s="78">
        <f t="shared" si="1"/>
        <v>0.6</v>
      </c>
      <c r="R11" s="76">
        <v>501</v>
      </c>
      <c r="S11" s="77" t="str">
        <f t="shared" si="2"/>
        <v>Catastrófico</v>
      </c>
      <c r="T11" s="78" t="str">
        <f t="shared" si="3"/>
        <v>100%</v>
      </c>
      <c r="U11" s="147" t="str">
        <f t="shared" si="4"/>
        <v>Extremo</v>
      </c>
      <c r="V11" s="155">
        <v>1</v>
      </c>
      <c r="W11" s="155" t="s">
        <v>322</v>
      </c>
      <c r="X11" s="155" t="str">
        <f t="shared" si="13"/>
        <v>Probabilidad</v>
      </c>
      <c r="Y11" s="155" t="s">
        <v>152</v>
      </c>
      <c r="Z11" s="155" t="s">
        <v>167</v>
      </c>
      <c r="AA11" s="155" t="str">
        <f t="shared" si="15"/>
        <v>30%</v>
      </c>
      <c r="AB11" s="155" t="s">
        <v>174</v>
      </c>
      <c r="AC11" s="155" t="s">
        <v>186</v>
      </c>
      <c r="AD11" s="155" t="s">
        <v>181</v>
      </c>
      <c r="AE11" s="155" t="s">
        <v>323</v>
      </c>
      <c r="AF11" s="156">
        <f t="shared" si="7"/>
        <v>0.42</v>
      </c>
      <c r="AG11" s="157" t="str">
        <f t="shared" si="8"/>
        <v>Media</v>
      </c>
      <c r="AH11" s="158">
        <f t="shared" si="9"/>
        <v>0.42</v>
      </c>
      <c r="AI11" s="157" t="str">
        <f t="shared" si="10"/>
        <v>Moderado</v>
      </c>
      <c r="AJ11" s="158">
        <f t="shared" si="11"/>
        <v>0.6</v>
      </c>
      <c r="AK11" s="157" t="str">
        <f t="shared" si="12"/>
        <v>Moderado</v>
      </c>
      <c r="AL11" s="159" t="s">
        <v>177</v>
      </c>
      <c r="AM11" s="148" t="s">
        <v>324</v>
      </c>
      <c r="AN11" s="74" t="s">
        <v>307</v>
      </c>
      <c r="AO11" s="75" t="s">
        <v>325</v>
      </c>
      <c r="AP11" s="75" t="s">
        <v>326</v>
      </c>
    </row>
    <row r="12" spans="1:42" ht="105.75" customHeight="1" x14ac:dyDescent="0.2">
      <c r="A12" s="74">
        <v>36</v>
      </c>
      <c r="B12" s="75" t="s">
        <v>144</v>
      </c>
      <c r="C12" s="75" t="s">
        <v>97</v>
      </c>
      <c r="D12" s="75" t="s">
        <v>13</v>
      </c>
      <c r="E12" s="76" t="s">
        <v>280</v>
      </c>
      <c r="F12" s="75" t="s">
        <v>115</v>
      </c>
      <c r="G12" s="75"/>
      <c r="H12" s="74" t="s">
        <v>285</v>
      </c>
      <c r="I12" s="74" t="s">
        <v>331</v>
      </c>
      <c r="J12" s="73" t="s">
        <v>332</v>
      </c>
      <c r="K12" s="86" t="s">
        <v>333</v>
      </c>
      <c r="L12" s="75" t="s">
        <v>11</v>
      </c>
      <c r="M12" s="75" t="s">
        <v>8</v>
      </c>
      <c r="N12" s="75"/>
      <c r="O12" s="82">
        <v>500</v>
      </c>
      <c r="P12" s="77" t="str">
        <f t="shared" si="0"/>
        <v>Media</v>
      </c>
      <c r="Q12" s="78">
        <f t="shared" si="1"/>
        <v>0.6</v>
      </c>
      <c r="R12" s="82">
        <v>100</v>
      </c>
      <c r="S12" s="77" t="str">
        <f t="shared" si="2"/>
        <v>Moderado</v>
      </c>
      <c r="T12" s="78">
        <f t="shared" si="3"/>
        <v>0.6</v>
      </c>
      <c r="U12" s="147" t="str">
        <f t="shared" si="4"/>
        <v>Moderado</v>
      </c>
      <c r="V12" s="155">
        <v>1</v>
      </c>
      <c r="W12" s="160" t="s">
        <v>334</v>
      </c>
      <c r="X12" s="155" t="str">
        <f t="shared" si="13"/>
        <v>Probabilidad</v>
      </c>
      <c r="Y12" s="155" t="s">
        <v>148</v>
      </c>
      <c r="Z12" s="155" t="s">
        <v>167</v>
      </c>
      <c r="AA12" s="155" t="str">
        <f t="shared" ref="AA12:AA14" si="16">IF(AND(Y12="Inexistente",Z12="Sin"),"0%",IF(AND(Y12="Preventivo",Z12="Automático"),"50%",IF(AND(Y12="Preventivo",Z12="Manual"),"40%",IF(AND(Y12="Detectivo",Z12="Automático"),"40%",IF(AND(Y12="Detectivo",Z12="Manual"),"30%",IF(AND(Y12="Correctivo",Z12="Automático"),"35%",IF(AND(Y12="Correctivo",Z12="Manual"),"25%","")))))))</f>
        <v>40%</v>
      </c>
      <c r="AB12" s="155" t="s">
        <v>174</v>
      </c>
      <c r="AC12" s="155" t="s">
        <v>186</v>
      </c>
      <c r="AD12" s="155" t="s">
        <v>181</v>
      </c>
      <c r="AE12" s="155" t="s">
        <v>335</v>
      </c>
      <c r="AF12" s="156">
        <f t="shared" si="7"/>
        <v>0.36</v>
      </c>
      <c r="AG12" s="157" t="str">
        <f t="shared" si="8"/>
        <v>Baja</v>
      </c>
      <c r="AH12" s="158">
        <f t="shared" si="9"/>
        <v>0.36</v>
      </c>
      <c r="AI12" s="157" t="str">
        <f t="shared" si="10"/>
        <v>Moderado</v>
      </c>
      <c r="AJ12" s="158">
        <f t="shared" si="11"/>
        <v>0.6</v>
      </c>
      <c r="AK12" s="157" t="str">
        <f t="shared" si="12"/>
        <v>Moderado</v>
      </c>
      <c r="AL12" s="159" t="s">
        <v>177</v>
      </c>
      <c r="AM12" s="148" t="s">
        <v>336</v>
      </c>
      <c r="AN12" s="75" t="s">
        <v>337</v>
      </c>
      <c r="AO12" s="75" t="s">
        <v>338</v>
      </c>
      <c r="AP12" s="83" t="s">
        <v>170</v>
      </c>
    </row>
    <row r="13" spans="1:42" ht="105.75" customHeight="1" x14ac:dyDescent="0.2">
      <c r="A13" s="74">
        <v>38</v>
      </c>
      <c r="B13" s="75" t="s">
        <v>160</v>
      </c>
      <c r="C13" s="74" t="s">
        <v>97</v>
      </c>
      <c r="D13" s="74" t="s">
        <v>9</v>
      </c>
      <c r="E13" s="76" t="s">
        <v>279</v>
      </c>
      <c r="F13" s="75" t="s">
        <v>115</v>
      </c>
      <c r="G13" s="75"/>
      <c r="H13" s="76" t="s">
        <v>263</v>
      </c>
      <c r="I13" s="74" t="s">
        <v>340</v>
      </c>
      <c r="J13" s="74" t="s">
        <v>345</v>
      </c>
      <c r="K13" s="74" t="s">
        <v>346</v>
      </c>
      <c r="L13" s="74" t="s">
        <v>16</v>
      </c>
      <c r="M13" s="74" t="s">
        <v>29</v>
      </c>
      <c r="N13" s="74" t="s">
        <v>341</v>
      </c>
      <c r="O13" s="82">
        <v>500</v>
      </c>
      <c r="P13" s="77" t="str">
        <f t="shared" si="0"/>
        <v>Media</v>
      </c>
      <c r="Q13" s="78">
        <f t="shared" si="1"/>
        <v>0.6</v>
      </c>
      <c r="R13" s="76">
        <v>501</v>
      </c>
      <c r="S13" s="77" t="str">
        <f t="shared" si="2"/>
        <v>Catastrófico</v>
      </c>
      <c r="T13" s="78" t="str">
        <f t="shared" si="3"/>
        <v>100%</v>
      </c>
      <c r="U13" s="147" t="str">
        <f t="shared" si="4"/>
        <v>Extremo</v>
      </c>
      <c r="V13" s="155">
        <v>1</v>
      </c>
      <c r="W13" s="155" t="s">
        <v>347</v>
      </c>
      <c r="X13" s="155" t="str">
        <f t="shared" si="13"/>
        <v>Impacto</v>
      </c>
      <c r="Y13" s="155" t="s">
        <v>155</v>
      </c>
      <c r="Z13" s="155" t="s">
        <v>167</v>
      </c>
      <c r="AA13" s="155" t="str">
        <f t="shared" si="16"/>
        <v>25%</v>
      </c>
      <c r="AB13" s="155" t="s">
        <v>179</v>
      </c>
      <c r="AC13" s="155" t="s">
        <v>186</v>
      </c>
      <c r="AD13" s="155" t="s">
        <v>183</v>
      </c>
      <c r="AE13" s="155" t="s">
        <v>348</v>
      </c>
      <c r="AF13" s="156">
        <f t="shared" si="7"/>
        <v>0.6</v>
      </c>
      <c r="AG13" s="157" t="str">
        <f t="shared" si="8"/>
        <v>Media</v>
      </c>
      <c r="AH13" s="158">
        <f t="shared" si="9"/>
        <v>0.6</v>
      </c>
      <c r="AI13" s="157" t="str">
        <f t="shared" si="10"/>
        <v>Mayor</v>
      </c>
      <c r="AJ13" s="158">
        <f t="shared" si="11"/>
        <v>0.75</v>
      </c>
      <c r="AK13" s="157" t="str">
        <f t="shared" si="12"/>
        <v>Alto</v>
      </c>
      <c r="AL13" s="159" t="s">
        <v>177</v>
      </c>
      <c r="AM13" s="148" t="s">
        <v>349</v>
      </c>
      <c r="AN13" s="74" t="s">
        <v>343</v>
      </c>
      <c r="AO13" s="74" t="s">
        <v>350</v>
      </c>
      <c r="AP13" s="74" t="s">
        <v>168</v>
      </c>
    </row>
    <row r="14" spans="1:42" ht="105.75" customHeight="1" x14ac:dyDescent="0.2">
      <c r="A14" s="74">
        <v>38</v>
      </c>
      <c r="B14" s="75" t="s">
        <v>160</v>
      </c>
      <c r="C14" s="74" t="s">
        <v>97</v>
      </c>
      <c r="D14" s="74" t="s">
        <v>9</v>
      </c>
      <c r="E14" s="76" t="s">
        <v>339</v>
      </c>
      <c r="F14" s="75" t="s">
        <v>115</v>
      </c>
      <c r="G14" s="75"/>
      <c r="H14" s="76" t="s">
        <v>263</v>
      </c>
      <c r="I14" s="74" t="s">
        <v>340</v>
      </c>
      <c r="J14" s="74" t="s">
        <v>345</v>
      </c>
      <c r="K14" s="74" t="s">
        <v>346</v>
      </c>
      <c r="L14" s="74" t="s">
        <v>16</v>
      </c>
      <c r="M14" s="74" t="s">
        <v>29</v>
      </c>
      <c r="N14" s="74" t="s">
        <v>341</v>
      </c>
      <c r="O14" s="82">
        <v>500</v>
      </c>
      <c r="P14" s="77" t="str">
        <f t="shared" si="0"/>
        <v>Media</v>
      </c>
      <c r="Q14" s="78">
        <f t="shared" si="1"/>
        <v>0.6</v>
      </c>
      <c r="R14" s="76">
        <v>501</v>
      </c>
      <c r="S14" s="77" t="str">
        <f t="shared" si="2"/>
        <v>Catastrófico</v>
      </c>
      <c r="T14" s="78" t="str">
        <f t="shared" si="3"/>
        <v>100%</v>
      </c>
      <c r="U14" s="147" t="str">
        <f t="shared" si="4"/>
        <v>Extremo</v>
      </c>
      <c r="V14" s="155">
        <v>2</v>
      </c>
      <c r="W14" s="155" t="s">
        <v>351</v>
      </c>
      <c r="X14" s="155" t="str">
        <f t="shared" si="13"/>
        <v>Impacto</v>
      </c>
      <c r="Y14" s="155" t="s">
        <v>155</v>
      </c>
      <c r="Z14" s="155" t="s">
        <v>167</v>
      </c>
      <c r="AA14" s="155" t="str">
        <f t="shared" si="16"/>
        <v>25%</v>
      </c>
      <c r="AB14" s="155" t="s">
        <v>174</v>
      </c>
      <c r="AC14" s="155" t="s">
        <v>186</v>
      </c>
      <c r="AD14" s="155" t="s">
        <v>181</v>
      </c>
      <c r="AE14" s="155" t="s">
        <v>352</v>
      </c>
      <c r="AF14" s="156">
        <f t="shared" si="7"/>
        <v>0.6</v>
      </c>
      <c r="AG14" s="157" t="str">
        <f t="shared" si="8"/>
        <v>Media</v>
      </c>
      <c r="AH14" s="158">
        <f t="shared" si="9"/>
        <v>0.6</v>
      </c>
      <c r="AI14" s="157" t="str">
        <f t="shared" si="10"/>
        <v>Mayor</v>
      </c>
      <c r="AJ14" s="158">
        <f t="shared" si="11"/>
        <v>0.75</v>
      </c>
      <c r="AK14" s="157" t="str">
        <f t="shared" si="12"/>
        <v>Alto</v>
      </c>
      <c r="AL14" s="159" t="s">
        <v>177</v>
      </c>
      <c r="AM14" s="148" t="s">
        <v>342</v>
      </c>
      <c r="AN14" s="74" t="s">
        <v>343</v>
      </c>
      <c r="AO14" s="74" t="s">
        <v>344</v>
      </c>
      <c r="AP14" s="74" t="s">
        <v>170</v>
      </c>
    </row>
    <row r="15" spans="1:42" ht="105.75" customHeight="1" x14ac:dyDescent="0.2">
      <c r="A15" s="74">
        <v>43</v>
      </c>
      <c r="B15" s="79" t="s">
        <v>145</v>
      </c>
      <c r="C15" s="75" t="s">
        <v>97</v>
      </c>
      <c r="D15" s="75" t="s">
        <v>13</v>
      </c>
      <c r="E15" s="76" t="s">
        <v>356</v>
      </c>
      <c r="F15" s="75" t="s">
        <v>115</v>
      </c>
      <c r="G15" s="82"/>
      <c r="H15" s="87" t="s">
        <v>263</v>
      </c>
      <c r="I15" s="87" t="s">
        <v>357</v>
      </c>
      <c r="J15" s="87" t="s">
        <v>358</v>
      </c>
      <c r="K15" s="87" t="s">
        <v>359</v>
      </c>
      <c r="L15" s="74" t="s">
        <v>16</v>
      </c>
      <c r="M15" s="88" t="s">
        <v>29</v>
      </c>
      <c r="N15" s="74" t="s">
        <v>360</v>
      </c>
      <c r="O15" s="89">
        <v>500</v>
      </c>
      <c r="P15" s="77" t="str">
        <f t="shared" si="0"/>
        <v>Media</v>
      </c>
      <c r="Q15" s="78">
        <f t="shared" si="1"/>
        <v>0.6</v>
      </c>
      <c r="R15" s="89">
        <v>500</v>
      </c>
      <c r="S15" s="77" t="str">
        <f t="shared" si="2"/>
        <v>Mayor</v>
      </c>
      <c r="T15" s="78">
        <f t="shared" si="3"/>
        <v>0.8</v>
      </c>
      <c r="U15" s="147" t="str">
        <f t="shared" si="4"/>
        <v>Alto</v>
      </c>
      <c r="V15" s="155">
        <v>1</v>
      </c>
      <c r="W15" s="155" t="s">
        <v>361</v>
      </c>
      <c r="X15" s="155" t="str">
        <f t="shared" si="13"/>
        <v>Impacto</v>
      </c>
      <c r="Y15" s="155" t="s">
        <v>155</v>
      </c>
      <c r="Z15" s="155" t="s">
        <v>167</v>
      </c>
      <c r="AA15" s="155" t="str">
        <f t="shared" ref="AA15:AA20" si="17">IF(AND(Y15="Preventivo",Z15="Automático"),"50%",IF(AND(Y15="Preventivo",Z15="Manual"),"40%",IF(AND(Y15="Detectivo",Z15="Automático"),"40%",IF(AND(Y15="Detectivo",Z15="Manual"),"30%",IF(AND(Y15="Correctivo",Z15="Automático"),"35%",IF(AND(Y15="Correctivo",Z15="Manual"),"25%",""))))))</f>
        <v>25%</v>
      </c>
      <c r="AB15" s="155" t="s">
        <v>174</v>
      </c>
      <c r="AC15" s="155" t="s">
        <v>186</v>
      </c>
      <c r="AD15" s="155" t="s">
        <v>181</v>
      </c>
      <c r="AE15" s="155" t="s">
        <v>362</v>
      </c>
      <c r="AF15" s="156">
        <f t="shared" si="7"/>
        <v>0.6</v>
      </c>
      <c r="AG15" s="157" t="str">
        <f t="shared" si="8"/>
        <v>Media</v>
      </c>
      <c r="AH15" s="158">
        <f t="shared" si="9"/>
        <v>0.6</v>
      </c>
      <c r="AI15" s="157" t="str">
        <f t="shared" si="10"/>
        <v>Moderado</v>
      </c>
      <c r="AJ15" s="158">
        <f t="shared" si="11"/>
        <v>0.60000000000000009</v>
      </c>
      <c r="AK15" s="157" t="str">
        <f t="shared" si="12"/>
        <v>Moderado</v>
      </c>
      <c r="AL15" s="159" t="s">
        <v>177</v>
      </c>
      <c r="AM15" s="148" t="s">
        <v>363</v>
      </c>
      <c r="AN15" s="74" t="s">
        <v>364</v>
      </c>
      <c r="AO15" s="74" t="s">
        <v>365</v>
      </c>
      <c r="AP15" s="74" t="s">
        <v>168</v>
      </c>
    </row>
    <row r="16" spans="1:42" ht="105.75" customHeight="1" x14ac:dyDescent="0.2">
      <c r="A16" s="74">
        <v>44</v>
      </c>
      <c r="B16" s="79" t="s">
        <v>145</v>
      </c>
      <c r="C16" s="75" t="s">
        <v>97</v>
      </c>
      <c r="D16" s="75" t="s">
        <v>13</v>
      </c>
      <c r="E16" s="76" t="s">
        <v>356</v>
      </c>
      <c r="F16" s="75" t="s">
        <v>115</v>
      </c>
      <c r="G16" s="82"/>
      <c r="H16" s="75" t="s">
        <v>366</v>
      </c>
      <c r="I16" s="74" t="s">
        <v>367</v>
      </c>
      <c r="J16" s="74" t="s">
        <v>368</v>
      </c>
      <c r="K16" s="75" t="s">
        <v>369</v>
      </c>
      <c r="L16" s="74" t="s">
        <v>16</v>
      </c>
      <c r="M16" s="75" t="s">
        <v>29</v>
      </c>
      <c r="N16" s="74" t="s">
        <v>370</v>
      </c>
      <c r="O16" s="76">
        <v>24</v>
      </c>
      <c r="P16" s="77" t="str">
        <f t="shared" si="0"/>
        <v>Baja</v>
      </c>
      <c r="Q16" s="78">
        <f t="shared" si="1"/>
        <v>0.4</v>
      </c>
      <c r="R16" s="82">
        <v>100</v>
      </c>
      <c r="S16" s="77" t="str">
        <f t="shared" si="2"/>
        <v>Moderado</v>
      </c>
      <c r="T16" s="78">
        <f t="shared" si="3"/>
        <v>0.6</v>
      </c>
      <c r="U16" s="147" t="str">
        <f t="shared" si="4"/>
        <v>Moderado</v>
      </c>
      <c r="V16" s="155">
        <v>1</v>
      </c>
      <c r="W16" s="155" t="s">
        <v>371</v>
      </c>
      <c r="X16" s="155" t="str">
        <f t="shared" si="13"/>
        <v>Impacto</v>
      </c>
      <c r="Y16" s="155" t="s">
        <v>155</v>
      </c>
      <c r="Z16" s="155" t="s">
        <v>167</v>
      </c>
      <c r="AA16" s="155" t="str">
        <f t="shared" si="17"/>
        <v>25%</v>
      </c>
      <c r="AB16" s="155" t="s">
        <v>179</v>
      </c>
      <c r="AC16" s="155"/>
      <c r="AD16" s="155" t="s">
        <v>183</v>
      </c>
      <c r="AE16" s="155"/>
      <c r="AF16" s="156">
        <f t="shared" si="7"/>
        <v>0.4</v>
      </c>
      <c r="AG16" s="157" t="str">
        <f t="shared" si="8"/>
        <v>Baja</v>
      </c>
      <c r="AH16" s="158">
        <f t="shared" si="9"/>
        <v>0.4</v>
      </c>
      <c r="AI16" s="157" t="str">
        <f t="shared" si="10"/>
        <v>Moderado</v>
      </c>
      <c r="AJ16" s="158">
        <f t="shared" si="11"/>
        <v>0.44999999999999996</v>
      </c>
      <c r="AK16" s="157" t="str">
        <f t="shared" si="12"/>
        <v>Moderado</v>
      </c>
      <c r="AL16" s="159" t="s">
        <v>177</v>
      </c>
      <c r="AM16" s="148" t="s">
        <v>372</v>
      </c>
      <c r="AN16" s="75" t="s">
        <v>373</v>
      </c>
      <c r="AO16" s="75" t="s">
        <v>374</v>
      </c>
      <c r="AP16" s="75" t="s">
        <v>149</v>
      </c>
    </row>
    <row r="17" spans="1:42" ht="105.75" customHeight="1" x14ac:dyDescent="0.2">
      <c r="A17" s="74">
        <v>45</v>
      </c>
      <c r="B17" s="79" t="s">
        <v>145</v>
      </c>
      <c r="C17" s="75" t="s">
        <v>97</v>
      </c>
      <c r="D17" s="75" t="s">
        <v>13</v>
      </c>
      <c r="E17" s="76" t="s">
        <v>356</v>
      </c>
      <c r="F17" s="75" t="s">
        <v>115</v>
      </c>
      <c r="G17" s="75"/>
      <c r="H17" s="74" t="s">
        <v>375</v>
      </c>
      <c r="I17" s="74" t="s">
        <v>376</v>
      </c>
      <c r="J17" s="74" t="s">
        <v>377</v>
      </c>
      <c r="K17" s="74" t="s">
        <v>378</v>
      </c>
      <c r="L17" s="74" t="s">
        <v>16</v>
      </c>
      <c r="M17" s="75" t="s">
        <v>29</v>
      </c>
      <c r="N17" s="74" t="s">
        <v>379</v>
      </c>
      <c r="O17" s="82">
        <v>24</v>
      </c>
      <c r="P17" s="77" t="str">
        <f t="shared" si="0"/>
        <v>Baja</v>
      </c>
      <c r="Q17" s="78">
        <f t="shared" si="1"/>
        <v>0.4</v>
      </c>
      <c r="R17" s="76">
        <v>500</v>
      </c>
      <c r="S17" s="77" t="str">
        <f t="shared" si="2"/>
        <v>Mayor</v>
      </c>
      <c r="T17" s="78">
        <f t="shared" si="3"/>
        <v>0.8</v>
      </c>
      <c r="U17" s="147" t="str">
        <f t="shared" si="4"/>
        <v>Alto</v>
      </c>
      <c r="V17" s="155">
        <v>1</v>
      </c>
      <c r="W17" s="155" t="s">
        <v>380</v>
      </c>
      <c r="X17" s="155" t="str">
        <f t="shared" si="13"/>
        <v>Probabilidad</v>
      </c>
      <c r="Y17" s="155" t="s">
        <v>148</v>
      </c>
      <c r="Z17" s="155" t="s">
        <v>167</v>
      </c>
      <c r="AA17" s="155" t="str">
        <f t="shared" si="17"/>
        <v>40%</v>
      </c>
      <c r="AB17" s="155" t="s">
        <v>174</v>
      </c>
      <c r="AC17" s="155" t="s">
        <v>186</v>
      </c>
      <c r="AD17" s="155" t="s">
        <v>181</v>
      </c>
      <c r="AE17" s="155" t="s">
        <v>381</v>
      </c>
      <c r="AF17" s="156">
        <f t="shared" si="7"/>
        <v>0.24</v>
      </c>
      <c r="AG17" s="157" t="str">
        <f t="shared" si="8"/>
        <v>Baja</v>
      </c>
      <c r="AH17" s="158">
        <f t="shared" si="9"/>
        <v>0.24</v>
      </c>
      <c r="AI17" s="157" t="str">
        <f t="shared" si="10"/>
        <v>Menor</v>
      </c>
      <c r="AJ17" s="158">
        <f t="shared" si="11"/>
        <v>0.4</v>
      </c>
      <c r="AK17" s="157" t="str">
        <f t="shared" si="12"/>
        <v>Moderado</v>
      </c>
      <c r="AL17" s="159" t="s">
        <v>177</v>
      </c>
      <c r="AM17" s="148" t="s">
        <v>382</v>
      </c>
      <c r="AN17" s="74" t="s">
        <v>383</v>
      </c>
      <c r="AO17" s="75" t="s">
        <v>384</v>
      </c>
      <c r="AP17" s="75" t="s">
        <v>149</v>
      </c>
    </row>
    <row r="18" spans="1:42" ht="105.75" customHeight="1" x14ac:dyDescent="0.2">
      <c r="A18" s="74">
        <v>46</v>
      </c>
      <c r="B18" s="75" t="s">
        <v>165</v>
      </c>
      <c r="C18" s="75" t="s">
        <v>97</v>
      </c>
      <c r="D18" s="75" t="s">
        <v>13</v>
      </c>
      <c r="E18" s="76" t="s">
        <v>385</v>
      </c>
      <c r="F18" s="75" t="s">
        <v>115</v>
      </c>
      <c r="G18" s="75"/>
      <c r="H18" s="74" t="s">
        <v>375</v>
      </c>
      <c r="I18" s="74" t="s">
        <v>386</v>
      </c>
      <c r="J18" s="74" t="s">
        <v>387</v>
      </c>
      <c r="K18" s="74" t="s">
        <v>388</v>
      </c>
      <c r="L18" s="74" t="s">
        <v>16</v>
      </c>
      <c r="M18" s="75" t="s">
        <v>29</v>
      </c>
      <c r="N18" s="74" t="s">
        <v>389</v>
      </c>
      <c r="O18" s="82">
        <v>500</v>
      </c>
      <c r="P18" s="77" t="str">
        <f t="shared" si="0"/>
        <v>Media</v>
      </c>
      <c r="Q18" s="78">
        <f t="shared" si="1"/>
        <v>0.6</v>
      </c>
      <c r="R18" s="76">
        <v>500</v>
      </c>
      <c r="S18" s="77" t="str">
        <f t="shared" si="2"/>
        <v>Mayor</v>
      </c>
      <c r="T18" s="78">
        <f t="shared" si="3"/>
        <v>0.8</v>
      </c>
      <c r="U18" s="147" t="str">
        <f t="shared" si="4"/>
        <v>Alto</v>
      </c>
      <c r="V18" s="155">
        <v>1</v>
      </c>
      <c r="W18" s="161" t="s">
        <v>390</v>
      </c>
      <c r="X18" s="155" t="str">
        <f t="shared" si="13"/>
        <v>Probabilidad</v>
      </c>
      <c r="Y18" s="155" t="s">
        <v>148</v>
      </c>
      <c r="Z18" s="155" t="s">
        <v>167</v>
      </c>
      <c r="AA18" s="155" t="str">
        <f t="shared" si="17"/>
        <v>40%</v>
      </c>
      <c r="AB18" s="155" t="s">
        <v>174</v>
      </c>
      <c r="AC18" s="155" t="s">
        <v>186</v>
      </c>
      <c r="AD18" s="155" t="s">
        <v>181</v>
      </c>
      <c r="AE18" s="155" t="s">
        <v>391</v>
      </c>
      <c r="AF18" s="156">
        <f t="shared" si="7"/>
        <v>0.36</v>
      </c>
      <c r="AG18" s="157" t="str">
        <f t="shared" si="8"/>
        <v>Baja</v>
      </c>
      <c r="AH18" s="158">
        <f t="shared" si="9"/>
        <v>0.36</v>
      </c>
      <c r="AI18" s="157" t="str">
        <f t="shared" si="10"/>
        <v>Moderado</v>
      </c>
      <c r="AJ18" s="158">
        <f t="shared" si="11"/>
        <v>0.6</v>
      </c>
      <c r="AK18" s="157" t="str">
        <f t="shared" si="12"/>
        <v>Moderado</v>
      </c>
      <c r="AL18" s="159" t="s">
        <v>177</v>
      </c>
      <c r="AM18" s="150" t="s">
        <v>392</v>
      </c>
      <c r="AN18" s="75" t="s">
        <v>393</v>
      </c>
      <c r="AO18" s="75" t="s">
        <v>394</v>
      </c>
      <c r="AP18" s="75" t="s">
        <v>166</v>
      </c>
    </row>
    <row r="19" spans="1:42" ht="105.75" customHeight="1" x14ac:dyDescent="0.2">
      <c r="A19" s="74">
        <v>47</v>
      </c>
      <c r="B19" s="75" t="s">
        <v>165</v>
      </c>
      <c r="C19" s="75" t="s">
        <v>97</v>
      </c>
      <c r="D19" s="75" t="s">
        <v>13</v>
      </c>
      <c r="E19" s="76" t="s">
        <v>385</v>
      </c>
      <c r="F19" s="75" t="s">
        <v>115</v>
      </c>
      <c r="G19" s="82"/>
      <c r="H19" s="74" t="s">
        <v>375</v>
      </c>
      <c r="I19" s="74" t="s">
        <v>395</v>
      </c>
      <c r="J19" s="74" t="s">
        <v>396</v>
      </c>
      <c r="K19" s="74" t="s">
        <v>397</v>
      </c>
      <c r="L19" s="74" t="s">
        <v>16</v>
      </c>
      <c r="M19" s="75" t="s">
        <v>29</v>
      </c>
      <c r="N19" s="74" t="s">
        <v>398</v>
      </c>
      <c r="O19" s="82">
        <v>500</v>
      </c>
      <c r="P19" s="77" t="str">
        <f t="shared" si="0"/>
        <v>Media</v>
      </c>
      <c r="Q19" s="78">
        <f t="shared" si="1"/>
        <v>0.6</v>
      </c>
      <c r="R19" s="76">
        <v>500</v>
      </c>
      <c r="S19" s="77" t="str">
        <f t="shared" si="2"/>
        <v>Mayor</v>
      </c>
      <c r="T19" s="78">
        <f t="shared" si="3"/>
        <v>0.8</v>
      </c>
      <c r="U19" s="147" t="str">
        <f t="shared" si="4"/>
        <v>Alto</v>
      </c>
      <c r="V19" s="159">
        <v>1</v>
      </c>
      <c r="W19" s="161" t="s">
        <v>399</v>
      </c>
      <c r="X19" s="155" t="str">
        <f t="shared" si="13"/>
        <v>Probabilidad</v>
      </c>
      <c r="Y19" s="155" t="s">
        <v>148</v>
      </c>
      <c r="Z19" s="155" t="s">
        <v>167</v>
      </c>
      <c r="AA19" s="155" t="str">
        <f t="shared" si="17"/>
        <v>40%</v>
      </c>
      <c r="AB19" s="155" t="s">
        <v>176</v>
      </c>
      <c r="AC19" s="155" t="s">
        <v>186</v>
      </c>
      <c r="AD19" s="155" t="s">
        <v>183</v>
      </c>
      <c r="AE19" s="159"/>
      <c r="AF19" s="156">
        <f t="shared" si="7"/>
        <v>0.36</v>
      </c>
      <c r="AG19" s="157" t="str">
        <f t="shared" si="8"/>
        <v>Baja</v>
      </c>
      <c r="AH19" s="158">
        <f t="shared" si="9"/>
        <v>0.36</v>
      </c>
      <c r="AI19" s="157" t="str">
        <f t="shared" si="10"/>
        <v>Moderado</v>
      </c>
      <c r="AJ19" s="158">
        <f t="shared" si="11"/>
        <v>0.6</v>
      </c>
      <c r="AK19" s="157" t="str">
        <f t="shared" si="12"/>
        <v>Moderado</v>
      </c>
      <c r="AL19" s="159" t="s">
        <v>177</v>
      </c>
      <c r="AM19" s="149" t="s">
        <v>400</v>
      </c>
      <c r="AN19" s="82" t="s">
        <v>401</v>
      </c>
      <c r="AO19" s="82" t="s">
        <v>402</v>
      </c>
      <c r="AP19" s="82" t="s">
        <v>166</v>
      </c>
    </row>
    <row r="20" spans="1:42" ht="105.75" customHeight="1" x14ac:dyDescent="0.2">
      <c r="A20" s="74">
        <v>48</v>
      </c>
      <c r="B20" s="75" t="s">
        <v>165</v>
      </c>
      <c r="C20" s="75" t="s">
        <v>97</v>
      </c>
      <c r="D20" s="75" t="s">
        <v>13</v>
      </c>
      <c r="E20" s="76" t="s">
        <v>385</v>
      </c>
      <c r="F20" s="75" t="s">
        <v>115</v>
      </c>
      <c r="G20" s="82"/>
      <c r="H20" s="74" t="s">
        <v>375</v>
      </c>
      <c r="I20" s="74" t="s">
        <v>403</v>
      </c>
      <c r="J20" s="74" t="s">
        <v>404</v>
      </c>
      <c r="K20" s="74" t="s">
        <v>405</v>
      </c>
      <c r="L20" s="74" t="s">
        <v>16</v>
      </c>
      <c r="M20" s="75" t="s">
        <v>29</v>
      </c>
      <c r="N20" s="74"/>
      <c r="O20" s="82">
        <v>500</v>
      </c>
      <c r="P20" s="77" t="str">
        <f t="shared" si="0"/>
        <v>Media</v>
      </c>
      <c r="Q20" s="78">
        <f t="shared" si="1"/>
        <v>0.6</v>
      </c>
      <c r="R20" s="82">
        <v>100</v>
      </c>
      <c r="S20" s="77" t="str">
        <f t="shared" si="2"/>
        <v>Moderado</v>
      </c>
      <c r="T20" s="78">
        <f t="shared" si="3"/>
        <v>0.6</v>
      </c>
      <c r="U20" s="147" t="str">
        <f t="shared" si="4"/>
        <v>Moderado</v>
      </c>
      <c r="V20" s="159">
        <v>1</v>
      </c>
      <c r="W20" s="155" t="s">
        <v>406</v>
      </c>
      <c r="X20" s="155" t="str">
        <f t="shared" si="13"/>
        <v>Probabilidad</v>
      </c>
      <c r="Y20" s="155" t="s">
        <v>152</v>
      </c>
      <c r="Z20" s="155" t="s">
        <v>167</v>
      </c>
      <c r="AA20" s="155" t="str">
        <f t="shared" si="17"/>
        <v>30%</v>
      </c>
      <c r="AB20" s="155" t="s">
        <v>174</v>
      </c>
      <c r="AC20" s="155" t="s">
        <v>186</v>
      </c>
      <c r="AD20" s="155" t="s">
        <v>181</v>
      </c>
      <c r="AE20" s="159"/>
      <c r="AF20" s="156">
        <f t="shared" si="7"/>
        <v>0.42</v>
      </c>
      <c r="AG20" s="157" t="str">
        <f t="shared" si="8"/>
        <v>Media</v>
      </c>
      <c r="AH20" s="158">
        <f t="shared" si="9"/>
        <v>0.42</v>
      </c>
      <c r="AI20" s="157" t="str">
        <f t="shared" si="10"/>
        <v>Moderado</v>
      </c>
      <c r="AJ20" s="158">
        <f t="shared" si="11"/>
        <v>0.6</v>
      </c>
      <c r="AK20" s="157" t="str">
        <f t="shared" si="12"/>
        <v>Moderado</v>
      </c>
      <c r="AL20" s="159" t="s">
        <v>177</v>
      </c>
      <c r="AM20" s="149" t="s">
        <v>407</v>
      </c>
      <c r="AN20" s="75" t="s">
        <v>393</v>
      </c>
      <c r="AO20" s="82" t="s">
        <v>407</v>
      </c>
      <c r="AP20" s="82" t="s">
        <v>166</v>
      </c>
    </row>
    <row r="21" spans="1:42" ht="105.75" customHeight="1" x14ac:dyDescent="0.2">
      <c r="A21" s="74">
        <v>60</v>
      </c>
      <c r="B21" s="75" t="s">
        <v>94</v>
      </c>
      <c r="C21" s="75" t="s">
        <v>89</v>
      </c>
      <c r="D21" s="74" t="s">
        <v>9</v>
      </c>
      <c r="E21" s="76" t="s">
        <v>267</v>
      </c>
      <c r="F21" s="75" t="s">
        <v>115</v>
      </c>
      <c r="G21" s="75"/>
      <c r="H21" s="74" t="s">
        <v>415</v>
      </c>
      <c r="I21" s="74" t="s">
        <v>416</v>
      </c>
      <c r="J21" s="74" t="s">
        <v>270</v>
      </c>
      <c r="K21" s="171" t="s">
        <v>644</v>
      </c>
      <c r="L21" s="74" t="s">
        <v>16</v>
      </c>
      <c r="M21" s="75" t="s">
        <v>29</v>
      </c>
      <c r="N21" s="76" t="s">
        <v>417</v>
      </c>
      <c r="O21" s="76">
        <v>500</v>
      </c>
      <c r="P21" s="77" t="str">
        <f t="shared" si="0"/>
        <v>Media</v>
      </c>
      <c r="Q21" s="78">
        <f t="shared" si="1"/>
        <v>0.6</v>
      </c>
      <c r="R21" s="76">
        <v>500</v>
      </c>
      <c r="S21" s="77" t="str">
        <f t="shared" si="2"/>
        <v>Mayor</v>
      </c>
      <c r="T21" s="78">
        <f t="shared" si="3"/>
        <v>0.8</v>
      </c>
      <c r="U21" s="147" t="str">
        <f t="shared" si="4"/>
        <v>Alto</v>
      </c>
      <c r="V21" s="155">
        <v>1</v>
      </c>
      <c r="W21" s="162" t="s">
        <v>418</v>
      </c>
      <c r="X21" s="155" t="str">
        <f t="shared" si="13"/>
        <v>Probabilidad</v>
      </c>
      <c r="Y21" s="155" t="s">
        <v>152</v>
      </c>
      <c r="Z21" s="155" t="s">
        <v>167</v>
      </c>
      <c r="AA21" s="155" t="str">
        <f t="shared" ref="AA21" si="18">IF(AND(Y21="Inexistente",Z21="Sin"),"0%",IF(AND(Y21="Preventivo",Z21="Automático"),"50%",IF(AND(Y21="Preventivo",Z21="Manual"),"40%",IF(AND(Y21="Detectivo",Z21="Automático"),"40%",IF(AND(Y21="Detectivo",Z21="Manual"),"30%",IF(AND(Y21="Correctivo",Z21="Automático"),"35%",IF(AND(Y21="Correctivo",Z21="Manual"),"25%","")))))))</f>
        <v>30%</v>
      </c>
      <c r="AB21" s="155" t="s">
        <v>174</v>
      </c>
      <c r="AC21" s="155" t="s">
        <v>186</v>
      </c>
      <c r="AD21" s="155" t="s">
        <v>181</v>
      </c>
      <c r="AE21" s="162" t="s">
        <v>419</v>
      </c>
      <c r="AF21" s="156">
        <f t="shared" si="7"/>
        <v>0.42</v>
      </c>
      <c r="AG21" s="157" t="str">
        <f t="shared" si="8"/>
        <v>Media</v>
      </c>
      <c r="AH21" s="158">
        <f t="shared" si="9"/>
        <v>0.42</v>
      </c>
      <c r="AI21" s="157" t="str">
        <f t="shared" si="10"/>
        <v>Moderado</v>
      </c>
      <c r="AJ21" s="158">
        <f t="shared" si="11"/>
        <v>0.6</v>
      </c>
      <c r="AK21" s="157" t="str">
        <f t="shared" si="12"/>
        <v>Moderado</v>
      </c>
      <c r="AL21" s="159" t="s">
        <v>177</v>
      </c>
      <c r="AM21" s="148" t="s">
        <v>420</v>
      </c>
      <c r="AN21" s="75" t="s">
        <v>278</v>
      </c>
      <c r="AO21" s="75" t="s">
        <v>421</v>
      </c>
      <c r="AP21" s="74" t="s">
        <v>422</v>
      </c>
    </row>
    <row r="22" spans="1:42" ht="105.75" customHeight="1" x14ac:dyDescent="0.2">
      <c r="A22" s="74">
        <v>61</v>
      </c>
      <c r="B22" s="82" t="s">
        <v>147</v>
      </c>
      <c r="C22" s="75" t="s">
        <v>97</v>
      </c>
      <c r="D22" s="75" t="s">
        <v>13</v>
      </c>
      <c r="E22" s="76" t="s">
        <v>286</v>
      </c>
      <c r="F22" s="75" t="s">
        <v>115</v>
      </c>
      <c r="G22" s="82"/>
      <c r="H22" s="90" t="s">
        <v>285</v>
      </c>
      <c r="I22" s="89" t="s">
        <v>423</v>
      </c>
      <c r="J22" s="89" t="s">
        <v>424</v>
      </c>
      <c r="K22" s="89" t="s">
        <v>425</v>
      </c>
      <c r="L22" s="74" t="s">
        <v>16</v>
      </c>
      <c r="M22" s="75" t="s">
        <v>29</v>
      </c>
      <c r="N22" s="74" t="s">
        <v>426</v>
      </c>
      <c r="O22" s="76">
        <v>500</v>
      </c>
      <c r="P22" s="77" t="str">
        <f t="shared" si="0"/>
        <v>Media</v>
      </c>
      <c r="Q22" s="78">
        <f t="shared" si="1"/>
        <v>0.6</v>
      </c>
      <c r="R22" s="76">
        <v>501</v>
      </c>
      <c r="S22" s="77" t="str">
        <f t="shared" si="2"/>
        <v>Catastrófico</v>
      </c>
      <c r="T22" s="78" t="str">
        <f t="shared" si="3"/>
        <v>100%</v>
      </c>
      <c r="U22" s="147" t="str">
        <f t="shared" si="4"/>
        <v>Extremo</v>
      </c>
      <c r="V22" s="155">
        <v>1</v>
      </c>
      <c r="W22" s="155" t="s">
        <v>427</v>
      </c>
      <c r="X22" s="159" t="str">
        <f t="shared" si="13"/>
        <v>Probabilidad</v>
      </c>
      <c r="Y22" s="155" t="s">
        <v>152</v>
      </c>
      <c r="Z22" s="155" t="s">
        <v>167</v>
      </c>
      <c r="AA22" s="155" t="str">
        <f t="shared" ref="AA22:AA31" si="19">IF(AND(Y22="Preventivo",Z22="Automático"),"50%",IF(AND(Y22="Preventivo",Z22="Manual"),"40%",IF(AND(Y22="Detectivo",Z22="Automático"),"40%",IF(AND(Y22="Detectivo",Z22="Manual"),"30%",IF(AND(Y22="Correctivo",Z22="Automático"),"35%",IF(AND(Y22="Correctivo",Z22="Manual"),"25%",""))))))</f>
        <v>30%</v>
      </c>
      <c r="AB22" s="155" t="s">
        <v>174</v>
      </c>
      <c r="AC22" s="155" t="s">
        <v>186</v>
      </c>
      <c r="AD22" s="155" t="s">
        <v>181</v>
      </c>
      <c r="AE22" s="155" t="s">
        <v>428</v>
      </c>
      <c r="AF22" s="156">
        <f t="shared" si="7"/>
        <v>0.42</v>
      </c>
      <c r="AG22" s="157" t="str">
        <f t="shared" si="8"/>
        <v>Media</v>
      </c>
      <c r="AH22" s="158">
        <f t="shared" si="9"/>
        <v>0.42</v>
      </c>
      <c r="AI22" s="157" t="str">
        <f t="shared" si="10"/>
        <v>Moderado</v>
      </c>
      <c r="AJ22" s="158">
        <f t="shared" si="11"/>
        <v>0.6</v>
      </c>
      <c r="AK22" s="157" t="str">
        <f t="shared" si="12"/>
        <v>Moderado</v>
      </c>
      <c r="AL22" s="159" t="s">
        <v>177</v>
      </c>
      <c r="AM22" s="149" t="s">
        <v>429</v>
      </c>
      <c r="AN22" s="82" t="s">
        <v>430</v>
      </c>
      <c r="AO22" s="82" t="s">
        <v>431</v>
      </c>
      <c r="AP22" s="82" t="s">
        <v>170</v>
      </c>
    </row>
    <row r="23" spans="1:42" ht="105.75" customHeight="1" x14ac:dyDescent="0.2">
      <c r="A23" s="74">
        <v>61</v>
      </c>
      <c r="B23" s="82" t="s">
        <v>147</v>
      </c>
      <c r="C23" s="75" t="s">
        <v>97</v>
      </c>
      <c r="D23" s="75" t="s">
        <v>13</v>
      </c>
      <c r="E23" s="76" t="s">
        <v>286</v>
      </c>
      <c r="F23" s="75" t="s">
        <v>115</v>
      </c>
      <c r="G23" s="82"/>
      <c r="H23" s="90" t="s">
        <v>285</v>
      </c>
      <c r="I23" s="89" t="s">
        <v>423</v>
      </c>
      <c r="J23" s="89" t="s">
        <v>424</v>
      </c>
      <c r="K23" s="89" t="s">
        <v>425</v>
      </c>
      <c r="L23" s="74" t="s">
        <v>16</v>
      </c>
      <c r="M23" s="75" t="s">
        <v>29</v>
      </c>
      <c r="N23" s="74" t="s">
        <v>426</v>
      </c>
      <c r="O23" s="76">
        <v>500</v>
      </c>
      <c r="P23" s="77" t="str">
        <f t="shared" si="0"/>
        <v>Media</v>
      </c>
      <c r="Q23" s="78">
        <f t="shared" si="1"/>
        <v>0.6</v>
      </c>
      <c r="R23" s="76">
        <v>501</v>
      </c>
      <c r="S23" s="77" t="str">
        <f t="shared" si="2"/>
        <v>Catastrófico</v>
      </c>
      <c r="T23" s="78" t="str">
        <f t="shared" si="3"/>
        <v>100%</v>
      </c>
      <c r="U23" s="147" t="str">
        <f t="shared" si="4"/>
        <v>Extremo</v>
      </c>
      <c r="V23" s="155">
        <v>2</v>
      </c>
      <c r="W23" s="155" t="s">
        <v>432</v>
      </c>
      <c r="X23" s="159" t="str">
        <f t="shared" si="13"/>
        <v>Probabilidad</v>
      </c>
      <c r="Y23" s="155" t="s">
        <v>152</v>
      </c>
      <c r="Z23" s="155" t="s">
        <v>167</v>
      </c>
      <c r="AA23" s="155" t="str">
        <f t="shared" si="19"/>
        <v>30%</v>
      </c>
      <c r="AB23" s="155" t="s">
        <v>174</v>
      </c>
      <c r="AC23" s="155" t="s">
        <v>186</v>
      </c>
      <c r="AD23" s="155" t="s">
        <v>181</v>
      </c>
      <c r="AE23" s="155" t="s">
        <v>433</v>
      </c>
      <c r="AF23" s="156">
        <f t="shared" si="7"/>
        <v>0.42</v>
      </c>
      <c r="AG23" s="157" t="str">
        <f t="shared" si="8"/>
        <v>Media</v>
      </c>
      <c r="AH23" s="158">
        <f t="shared" si="9"/>
        <v>0.42</v>
      </c>
      <c r="AI23" s="157" t="str">
        <f t="shared" si="10"/>
        <v>Moderado</v>
      </c>
      <c r="AJ23" s="158">
        <f t="shared" si="11"/>
        <v>0.6</v>
      </c>
      <c r="AK23" s="157" t="str">
        <f t="shared" si="12"/>
        <v>Moderado</v>
      </c>
      <c r="AL23" s="159" t="s">
        <v>177</v>
      </c>
      <c r="AM23" s="149" t="s">
        <v>434</v>
      </c>
      <c r="AN23" s="82" t="s">
        <v>435</v>
      </c>
      <c r="AO23" s="82" t="s">
        <v>436</v>
      </c>
      <c r="AP23" s="82" t="s">
        <v>170</v>
      </c>
    </row>
    <row r="24" spans="1:42" ht="105.75" customHeight="1" x14ac:dyDescent="0.2">
      <c r="A24" s="74">
        <v>62</v>
      </c>
      <c r="B24" s="82" t="s">
        <v>147</v>
      </c>
      <c r="C24" s="75" t="s">
        <v>97</v>
      </c>
      <c r="D24" s="75" t="s">
        <v>13</v>
      </c>
      <c r="E24" s="76" t="s">
        <v>286</v>
      </c>
      <c r="F24" s="75" t="s">
        <v>115</v>
      </c>
      <c r="G24" s="82"/>
      <c r="H24" s="76" t="s">
        <v>375</v>
      </c>
      <c r="I24" s="76" t="s">
        <v>437</v>
      </c>
      <c r="J24" s="76" t="s">
        <v>438</v>
      </c>
      <c r="K24" s="76" t="s">
        <v>439</v>
      </c>
      <c r="L24" s="74" t="s">
        <v>16</v>
      </c>
      <c r="M24" s="75" t="s">
        <v>29</v>
      </c>
      <c r="N24" s="74" t="s">
        <v>426</v>
      </c>
      <c r="O24" s="76">
        <v>500</v>
      </c>
      <c r="P24" s="77" t="str">
        <f t="shared" si="0"/>
        <v>Media</v>
      </c>
      <c r="Q24" s="78">
        <f t="shared" si="1"/>
        <v>0.6</v>
      </c>
      <c r="R24" s="76">
        <v>501</v>
      </c>
      <c r="S24" s="77" t="str">
        <f t="shared" si="2"/>
        <v>Catastrófico</v>
      </c>
      <c r="T24" s="78" t="str">
        <f t="shared" si="3"/>
        <v>100%</v>
      </c>
      <c r="U24" s="147" t="str">
        <f t="shared" si="4"/>
        <v>Extremo</v>
      </c>
      <c r="V24" s="159">
        <v>1</v>
      </c>
      <c r="W24" s="155" t="s">
        <v>440</v>
      </c>
      <c r="X24" s="159" t="str">
        <f t="shared" si="13"/>
        <v>Probabilidad</v>
      </c>
      <c r="Y24" s="155" t="s">
        <v>152</v>
      </c>
      <c r="Z24" s="155" t="s">
        <v>167</v>
      </c>
      <c r="AA24" s="155" t="str">
        <f t="shared" si="19"/>
        <v>30%</v>
      </c>
      <c r="AB24" s="155" t="s">
        <v>174</v>
      </c>
      <c r="AC24" s="155" t="s">
        <v>186</v>
      </c>
      <c r="AD24" s="155" t="s">
        <v>181</v>
      </c>
      <c r="AE24" s="159" t="s">
        <v>441</v>
      </c>
      <c r="AF24" s="156">
        <f t="shared" si="7"/>
        <v>0.42</v>
      </c>
      <c r="AG24" s="157" t="str">
        <f t="shared" si="8"/>
        <v>Media</v>
      </c>
      <c r="AH24" s="158">
        <f t="shared" si="9"/>
        <v>0.42</v>
      </c>
      <c r="AI24" s="157" t="str">
        <f t="shared" si="10"/>
        <v>Moderado</v>
      </c>
      <c r="AJ24" s="158">
        <f t="shared" si="11"/>
        <v>0.6</v>
      </c>
      <c r="AK24" s="157" t="str">
        <f t="shared" si="12"/>
        <v>Moderado</v>
      </c>
      <c r="AL24" s="159" t="s">
        <v>177</v>
      </c>
      <c r="AM24" s="149" t="s">
        <v>442</v>
      </c>
      <c r="AN24" s="82" t="s">
        <v>443</v>
      </c>
      <c r="AO24" s="82" t="s">
        <v>444</v>
      </c>
      <c r="AP24" s="82" t="s">
        <v>284</v>
      </c>
    </row>
    <row r="25" spans="1:42" ht="105.75" customHeight="1" x14ac:dyDescent="0.2">
      <c r="A25" s="74">
        <v>63</v>
      </c>
      <c r="B25" s="82" t="s">
        <v>147</v>
      </c>
      <c r="C25" s="75" t="s">
        <v>19</v>
      </c>
      <c r="D25" s="75" t="s">
        <v>13</v>
      </c>
      <c r="E25" s="76" t="s">
        <v>286</v>
      </c>
      <c r="F25" s="75" t="s">
        <v>115</v>
      </c>
      <c r="G25" s="82"/>
      <c r="H25" s="76" t="s">
        <v>375</v>
      </c>
      <c r="I25" s="76" t="s">
        <v>445</v>
      </c>
      <c r="J25" s="76" t="s">
        <v>446</v>
      </c>
      <c r="K25" s="76" t="s">
        <v>447</v>
      </c>
      <c r="L25" s="74" t="s">
        <v>16</v>
      </c>
      <c r="M25" s="75" t="s">
        <v>29</v>
      </c>
      <c r="N25" s="74" t="s">
        <v>448</v>
      </c>
      <c r="O25" s="76">
        <v>500</v>
      </c>
      <c r="P25" s="77" t="str">
        <f t="shared" si="0"/>
        <v>Media</v>
      </c>
      <c r="Q25" s="78">
        <f t="shared" si="1"/>
        <v>0.6</v>
      </c>
      <c r="R25" s="76">
        <v>501</v>
      </c>
      <c r="S25" s="77" t="str">
        <f t="shared" si="2"/>
        <v>Catastrófico</v>
      </c>
      <c r="T25" s="78" t="str">
        <f t="shared" si="3"/>
        <v>100%</v>
      </c>
      <c r="U25" s="147" t="str">
        <f t="shared" si="4"/>
        <v>Extremo</v>
      </c>
      <c r="V25" s="159">
        <v>1</v>
      </c>
      <c r="W25" s="159" t="s">
        <v>449</v>
      </c>
      <c r="X25" s="159" t="str">
        <f t="shared" si="13"/>
        <v>Probabilidad</v>
      </c>
      <c r="Y25" s="155" t="s">
        <v>152</v>
      </c>
      <c r="Z25" s="155" t="s">
        <v>167</v>
      </c>
      <c r="AA25" s="155" t="str">
        <f t="shared" si="19"/>
        <v>30%</v>
      </c>
      <c r="AB25" s="155" t="s">
        <v>174</v>
      </c>
      <c r="AC25" s="155" t="s">
        <v>186</v>
      </c>
      <c r="AD25" s="155" t="s">
        <v>181</v>
      </c>
      <c r="AE25" s="159" t="s">
        <v>450</v>
      </c>
      <c r="AF25" s="156">
        <f t="shared" si="7"/>
        <v>0.42</v>
      </c>
      <c r="AG25" s="157" t="str">
        <f t="shared" si="8"/>
        <v>Media</v>
      </c>
      <c r="AH25" s="158">
        <f t="shared" si="9"/>
        <v>0.42</v>
      </c>
      <c r="AI25" s="157" t="str">
        <f t="shared" si="10"/>
        <v>Moderado</v>
      </c>
      <c r="AJ25" s="158">
        <f t="shared" si="11"/>
        <v>0.6</v>
      </c>
      <c r="AK25" s="157" t="str">
        <f t="shared" si="12"/>
        <v>Moderado</v>
      </c>
      <c r="AL25" s="159" t="s">
        <v>177</v>
      </c>
      <c r="AM25" s="149" t="s">
        <v>451</v>
      </c>
      <c r="AN25" s="82" t="s">
        <v>452</v>
      </c>
      <c r="AO25" s="82" t="s">
        <v>453</v>
      </c>
      <c r="AP25" s="82" t="s">
        <v>170</v>
      </c>
    </row>
    <row r="26" spans="1:42" ht="105.75" customHeight="1" x14ac:dyDescent="0.2">
      <c r="A26" s="74">
        <v>64</v>
      </c>
      <c r="B26" s="82" t="s">
        <v>147</v>
      </c>
      <c r="C26" s="75" t="s">
        <v>19</v>
      </c>
      <c r="D26" s="75" t="s">
        <v>13</v>
      </c>
      <c r="E26" s="76" t="s">
        <v>286</v>
      </c>
      <c r="F26" s="75" t="s">
        <v>115</v>
      </c>
      <c r="G26" s="82"/>
      <c r="H26" s="82" t="s">
        <v>285</v>
      </c>
      <c r="I26" s="76" t="s">
        <v>454</v>
      </c>
      <c r="J26" s="76" t="s">
        <v>446</v>
      </c>
      <c r="K26" s="76" t="s">
        <v>455</v>
      </c>
      <c r="L26" s="74" t="s">
        <v>16</v>
      </c>
      <c r="M26" s="75" t="s">
        <v>29</v>
      </c>
      <c r="N26" s="74" t="s">
        <v>448</v>
      </c>
      <c r="O26" s="76">
        <v>500</v>
      </c>
      <c r="P26" s="77" t="str">
        <f t="shared" si="0"/>
        <v>Media</v>
      </c>
      <c r="Q26" s="78">
        <f t="shared" si="1"/>
        <v>0.6</v>
      </c>
      <c r="R26" s="76">
        <v>501</v>
      </c>
      <c r="S26" s="77" t="str">
        <f t="shared" si="2"/>
        <v>Catastrófico</v>
      </c>
      <c r="T26" s="78" t="str">
        <f t="shared" si="3"/>
        <v>100%</v>
      </c>
      <c r="U26" s="147" t="str">
        <f t="shared" si="4"/>
        <v>Extremo</v>
      </c>
      <c r="V26" s="159">
        <v>1</v>
      </c>
      <c r="W26" s="159" t="s">
        <v>456</v>
      </c>
      <c r="X26" s="159" t="str">
        <f t="shared" si="13"/>
        <v>Probabilidad</v>
      </c>
      <c r="Y26" s="155" t="s">
        <v>152</v>
      </c>
      <c r="Z26" s="155" t="s">
        <v>167</v>
      </c>
      <c r="AA26" s="155" t="str">
        <f t="shared" si="19"/>
        <v>30%</v>
      </c>
      <c r="AB26" s="155" t="s">
        <v>174</v>
      </c>
      <c r="AC26" s="155" t="s">
        <v>188</v>
      </c>
      <c r="AD26" s="155" t="s">
        <v>181</v>
      </c>
      <c r="AE26" s="159" t="s">
        <v>457</v>
      </c>
      <c r="AF26" s="156">
        <f t="shared" si="7"/>
        <v>0.42</v>
      </c>
      <c r="AG26" s="157" t="str">
        <f t="shared" si="8"/>
        <v>Media</v>
      </c>
      <c r="AH26" s="158">
        <f t="shared" si="9"/>
        <v>0.42</v>
      </c>
      <c r="AI26" s="157" t="str">
        <f t="shared" si="10"/>
        <v>Moderado</v>
      </c>
      <c r="AJ26" s="158">
        <f t="shared" si="11"/>
        <v>0.6</v>
      </c>
      <c r="AK26" s="157" t="str">
        <f t="shared" si="12"/>
        <v>Moderado</v>
      </c>
      <c r="AL26" s="159" t="s">
        <v>177</v>
      </c>
      <c r="AM26" s="149" t="s">
        <v>458</v>
      </c>
      <c r="AN26" s="82" t="s">
        <v>452</v>
      </c>
      <c r="AO26" s="82" t="s">
        <v>459</v>
      </c>
      <c r="AP26" s="82" t="s">
        <v>170</v>
      </c>
    </row>
    <row r="27" spans="1:42" ht="105.75" customHeight="1" x14ac:dyDescent="0.2">
      <c r="A27" s="74">
        <v>65</v>
      </c>
      <c r="B27" s="75" t="s">
        <v>144</v>
      </c>
      <c r="C27" s="75" t="s">
        <v>97</v>
      </c>
      <c r="D27" s="75" t="s">
        <v>13</v>
      </c>
      <c r="E27" s="76" t="s">
        <v>280</v>
      </c>
      <c r="F27" s="75" t="s">
        <v>115</v>
      </c>
      <c r="G27" s="75"/>
      <c r="H27" s="74" t="s">
        <v>308</v>
      </c>
      <c r="I27" s="74" t="s">
        <v>460</v>
      </c>
      <c r="J27" s="74" t="s">
        <v>461</v>
      </c>
      <c r="K27" s="75" t="s">
        <v>462</v>
      </c>
      <c r="L27" s="74" t="s">
        <v>16</v>
      </c>
      <c r="M27" s="74" t="s">
        <v>29</v>
      </c>
      <c r="N27" s="74" t="s">
        <v>329</v>
      </c>
      <c r="O27" s="82">
        <v>2</v>
      </c>
      <c r="P27" s="77" t="str">
        <f t="shared" si="0"/>
        <v>Muy Baja</v>
      </c>
      <c r="Q27" s="78">
        <f t="shared" si="1"/>
        <v>0.2</v>
      </c>
      <c r="R27" s="76">
        <v>501</v>
      </c>
      <c r="S27" s="77" t="str">
        <f t="shared" si="2"/>
        <v>Catastrófico</v>
      </c>
      <c r="T27" s="78" t="str">
        <f t="shared" si="3"/>
        <v>100%</v>
      </c>
      <c r="U27" s="147" t="str">
        <f t="shared" si="4"/>
        <v>Extremo</v>
      </c>
      <c r="V27" s="155">
        <v>1</v>
      </c>
      <c r="W27" s="159" t="s">
        <v>463</v>
      </c>
      <c r="X27" s="155" t="str">
        <f t="shared" si="13"/>
        <v>Probabilidad</v>
      </c>
      <c r="Y27" s="155" t="s">
        <v>148</v>
      </c>
      <c r="Z27" s="155" t="s">
        <v>167</v>
      </c>
      <c r="AA27" s="155" t="str">
        <f t="shared" si="19"/>
        <v>40%</v>
      </c>
      <c r="AB27" s="155" t="s">
        <v>174</v>
      </c>
      <c r="AC27" s="155" t="s">
        <v>186</v>
      </c>
      <c r="AD27" s="155" t="s">
        <v>181</v>
      </c>
      <c r="AE27" s="155" t="s">
        <v>327</v>
      </c>
      <c r="AF27" s="156">
        <f t="shared" si="7"/>
        <v>0.12</v>
      </c>
      <c r="AG27" s="157" t="str">
        <f t="shared" si="8"/>
        <v>Muy Baja</v>
      </c>
      <c r="AH27" s="158">
        <f t="shared" si="9"/>
        <v>0.12</v>
      </c>
      <c r="AI27" s="157" t="str">
        <f t="shared" si="10"/>
        <v>Leve</v>
      </c>
      <c r="AJ27" s="158">
        <f t="shared" si="11"/>
        <v>0.2</v>
      </c>
      <c r="AK27" s="157" t="str">
        <f t="shared" si="12"/>
        <v>Bajo</v>
      </c>
      <c r="AL27" s="159" t="s">
        <v>175</v>
      </c>
      <c r="AM27" s="149" t="s">
        <v>464</v>
      </c>
      <c r="AN27" s="74" t="s">
        <v>414</v>
      </c>
      <c r="AO27" s="75" t="s">
        <v>465</v>
      </c>
      <c r="AP27" s="75" t="s">
        <v>149</v>
      </c>
    </row>
    <row r="28" spans="1:42" ht="105.75" customHeight="1" x14ac:dyDescent="0.2">
      <c r="A28" s="74">
        <v>66</v>
      </c>
      <c r="B28" s="75" t="s">
        <v>144</v>
      </c>
      <c r="C28" s="75" t="s">
        <v>97</v>
      </c>
      <c r="D28" s="75" t="s">
        <v>13</v>
      </c>
      <c r="E28" s="76" t="s">
        <v>280</v>
      </c>
      <c r="F28" s="75" t="s">
        <v>115</v>
      </c>
      <c r="G28" s="75"/>
      <c r="H28" s="74" t="s">
        <v>308</v>
      </c>
      <c r="I28" s="74" t="s">
        <v>466</v>
      </c>
      <c r="J28" s="74" t="s">
        <v>467</v>
      </c>
      <c r="K28" s="75" t="s">
        <v>468</v>
      </c>
      <c r="L28" s="74" t="s">
        <v>16</v>
      </c>
      <c r="M28" s="74" t="s">
        <v>29</v>
      </c>
      <c r="N28" s="74" t="s">
        <v>469</v>
      </c>
      <c r="O28" s="82">
        <v>2</v>
      </c>
      <c r="P28" s="77" t="str">
        <f t="shared" si="0"/>
        <v>Muy Baja</v>
      </c>
      <c r="Q28" s="78">
        <f t="shared" si="1"/>
        <v>0.2</v>
      </c>
      <c r="R28" s="82">
        <v>100</v>
      </c>
      <c r="S28" s="77" t="str">
        <f t="shared" si="2"/>
        <v>Moderado</v>
      </c>
      <c r="T28" s="78">
        <f t="shared" si="3"/>
        <v>0.6</v>
      </c>
      <c r="U28" s="147" t="str">
        <f t="shared" si="4"/>
        <v>Moderado</v>
      </c>
      <c r="V28" s="155">
        <v>1</v>
      </c>
      <c r="W28" s="159" t="s">
        <v>470</v>
      </c>
      <c r="X28" s="155" t="str">
        <f t="shared" si="13"/>
        <v>Probabilidad</v>
      </c>
      <c r="Y28" s="155" t="s">
        <v>148</v>
      </c>
      <c r="Z28" s="155" t="s">
        <v>167</v>
      </c>
      <c r="AA28" s="155" t="str">
        <f t="shared" si="19"/>
        <v>40%</v>
      </c>
      <c r="AB28" s="155" t="s">
        <v>174</v>
      </c>
      <c r="AC28" s="155" t="s">
        <v>186</v>
      </c>
      <c r="AD28" s="155" t="s">
        <v>181</v>
      </c>
      <c r="AE28" s="155" t="s">
        <v>327</v>
      </c>
      <c r="AF28" s="156">
        <f t="shared" si="7"/>
        <v>0.12</v>
      </c>
      <c r="AG28" s="157" t="str">
        <f t="shared" si="8"/>
        <v>Muy Baja</v>
      </c>
      <c r="AH28" s="158">
        <f t="shared" si="9"/>
        <v>0.12</v>
      </c>
      <c r="AI28" s="157" t="str">
        <f t="shared" si="10"/>
        <v>Leve</v>
      </c>
      <c r="AJ28" s="158">
        <f t="shared" si="11"/>
        <v>0.2</v>
      </c>
      <c r="AK28" s="157" t="str">
        <f t="shared" si="12"/>
        <v>Bajo</v>
      </c>
      <c r="AL28" s="159" t="s">
        <v>175</v>
      </c>
      <c r="AM28" s="149" t="s">
        <v>471</v>
      </c>
      <c r="AN28" s="74" t="s">
        <v>414</v>
      </c>
      <c r="AO28" s="75" t="s">
        <v>465</v>
      </c>
      <c r="AP28" s="75" t="s">
        <v>149</v>
      </c>
    </row>
    <row r="29" spans="1:42" ht="105.75" customHeight="1" x14ac:dyDescent="0.2">
      <c r="A29" s="74">
        <v>67</v>
      </c>
      <c r="B29" s="75" t="s">
        <v>144</v>
      </c>
      <c r="C29" s="75" t="s">
        <v>97</v>
      </c>
      <c r="D29" s="75" t="s">
        <v>13</v>
      </c>
      <c r="E29" s="76" t="s">
        <v>280</v>
      </c>
      <c r="F29" s="75" t="s">
        <v>115</v>
      </c>
      <c r="G29" s="75"/>
      <c r="H29" s="74" t="s">
        <v>308</v>
      </c>
      <c r="I29" s="74" t="s">
        <v>472</v>
      </c>
      <c r="J29" s="74" t="s">
        <v>473</v>
      </c>
      <c r="K29" s="74" t="s">
        <v>474</v>
      </c>
      <c r="L29" s="74" t="s">
        <v>16</v>
      </c>
      <c r="M29" s="74" t="s">
        <v>29</v>
      </c>
      <c r="N29" s="74" t="s">
        <v>475</v>
      </c>
      <c r="O29" s="82">
        <v>2</v>
      </c>
      <c r="P29" s="77" t="str">
        <f t="shared" si="0"/>
        <v>Muy Baja</v>
      </c>
      <c r="Q29" s="78">
        <f t="shared" si="1"/>
        <v>0.2</v>
      </c>
      <c r="R29" s="76">
        <v>501</v>
      </c>
      <c r="S29" s="77" t="str">
        <f t="shared" si="2"/>
        <v>Catastrófico</v>
      </c>
      <c r="T29" s="78" t="str">
        <f t="shared" si="3"/>
        <v>100%</v>
      </c>
      <c r="U29" s="147" t="str">
        <f t="shared" si="4"/>
        <v>Extremo</v>
      </c>
      <c r="V29" s="155">
        <v>1</v>
      </c>
      <c r="W29" s="159" t="s">
        <v>476</v>
      </c>
      <c r="X29" s="155" t="str">
        <f t="shared" si="13"/>
        <v>Probabilidad</v>
      </c>
      <c r="Y29" s="155" t="s">
        <v>148</v>
      </c>
      <c r="Z29" s="155" t="s">
        <v>167</v>
      </c>
      <c r="AA29" s="155" t="str">
        <f t="shared" si="19"/>
        <v>40%</v>
      </c>
      <c r="AB29" s="155" t="s">
        <v>174</v>
      </c>
      <c r="AC29" s="155" t="s">
        <v>186</v>
      </c>
      <c r="AD29" s="155" t="s">
        <v>181</v>
      </c>
      <c r="AE29" s="155" t="s">
        <v>330</v>
      </c>
      <c r="AF29" s="156">
        <f t="shared" si="7"/>
        <v>0.12</v>
      </c>
      <c r="AG29" s="157" t="str">
        <f t="shared" si="8"/>
        <v>Muy Baja</v>
      </c>
      <c r="AH29" s="158">
        <f t="shared" si="9"/>
        <v>0.12</v>
      </c>
      <c r="AI29" s="157" t="str">
        <f t="shared" si="10"/>
        <v>Leve</v>
      </c>
      <c r="AJ29" s="158">
        <f t="shared" si="11"/>
        <v>0.2</v>
      </c>
      <c r="AK29" s="157" t="str">
        <f t="shared" si="12"/>
        <v>Bajo</v>
      </c>
      <c r="AL29" s="159" t="s">
        <v>175</v>
      </c>
      <c r="AM29" s="149" t="s">
        <v>477</v>
      </c>
      <c r="AN29" s="75" t="s">
        <v>328</v>
      </c>
      <c r="AO29" s="75" t="s">
        <v>305</v>
      </c>
      <c r="AP29" s="75" t="s">
        <v>306</v>
      </c>
    </row>
    <row r="30" spans="1:42" ht="105.75" customHeight="1" x14ac:dyDescent="0.2">
      <c r="A30" s="74">
        <v>68</v>
      </c>
      <c r="B30" s="75" t="s">
        <v>144</v>
      </c>
      <c r="C30" s="75" t="s">
        <v>97</v>
      </c>
      <c r="D30" s="75" t="s">
        <v>13</v>
      </c>
      <c r="E30" s="76" t="s">
        <v>280</v>
      </c>
      <c r="F30" s="75" t="s">
        <v>115</v>
      </c>
      <c r="G30" s="75"/>
      <c r="H30" s="74" t="s">
        <v>478</v>
      </c>
      <c r="I30" s="74" t="s">
        <v>479</v>
      </c>
      <c r="J30" s="74" t="s">
        <v>480</v>
      </c>
      <c r="K30" s="74" t="s">
        <v>481</v>
      </c>
      <c r="L30" s="74" t="s">
        <v>16</v>
      </c>
      <c r="M30" s="74" t="s">
        <v>29</v>
      </c>
      <c r="N30" s="74" t="s">
        <v>413</v>
      </c>
      <c r="O30" s="82">
        <v>2</v>
      </c>
      <c r="P30" s="77" t="str">
        <f t="shared" si="0"/>
        <v>Muy Baja</v>
      </c>
      <c r="Q30" s="78">
        <f t="shared" si="1"/>
        <v>0.2</v>
      </c>
      <c r="R30" s="76">
        <v>501</v>
      </c>
      <c r="S30" s="77" t="str">
        <f t="shared" si="2"/>
        <v>Catastrófico</v>
      </c>
      <c r="T30" s="78" t="str">
        <f t="shared" si="3"/>
        <v>100%</v>
      </c>
      <c r="U30" s="147" t="str">
        <f t="shared" si="4"/>
        <v>Extremo</v>
      </c>
      <c r="V30" s="155">
        <v>1</v>
      </c>
      <c r="W30" s="159" t="s">
        <v>482</v>
      </c>
      <c r="X30" s="155" t="str">
        <f t="shared" si="13"/>
        <v>Probabilidad</v>
      </c>
      <c r="Y30" s="155" t="s">
        <v>148</v>
      </c>
      <c r="Z30" s="155" t="s">
        <v>167</v>
      </c>
      <c r="AA30" s="155" t="str">
        <f t="shared" si="19"/>
        <v>40%</v>
      </c>
      <c r="AB30" s="155" t="s">
        <v>174</v>
      </c>
      <c r="AC30" s="155" t="s">
        <v>186</v>
      </c>
      <c r="AD30" s="155" t="s">
        <v>181</v>
      </c>
      <c r="AE30" s="155" t="s">
        <v>330</v>
      </c>
      <c r="AF30" s="156">
        <f t="shared" si="7"/>
        <v>0.12</v>
      </c>
      <c r="AG30" s="157" t="str">
        <f t="shared" si="8"/>
        <v>Muy Baja</v>
      </c>
      <c r="AH30" s="158">
        <f t="shared" si="9"/>
        <v>0.12</v>
      </c>
      <c r="AI30" s="157" t="str">
        <f t="shared" si="10"/>
        <v>Leve</v>
      </c>
      <c r="AJ30" s="158">
        <f t="shared" si="11"/>
        <v>0.2</v>
      </c>
      <c r="AK30" s="157" t="str">
        <f t="shared" si="12"/>
        <v>Bajo</v>
      </c>
      <c r="AL30" s="159" t="s">
        <v>175</v>
      </c>
      <c r="AM30" s="149" t="s">
        <v>483</v>
      </c>
      <c r="AN30" s="74" t="s">
        <v>414</v>
      </c>
      <c r="AO30" s="75" t="s">
        <v>484</v>
      </c>
      <c r="AP30" s="75" t="s">
        <v>149</v>
      </c>
    </row>
    <row r="31" spans="1:42" ht="105.75" customHeight="1" x14ac:dyDescent="0.2">
      <c r="A31" s="74">
        <v>69</v>
      </c>
      <c r="B31" s="75" t="s">
        <v>144</v>
      </c>
      <c r="C31" s="75" t="s">
        <v>97</v>
      </c>
      <c r="D31" s="75" t="s">
        <v>13</v>
      </c>
      <c r="E31" s="76" t="s">
        <v>280</v>
      </c>
      <c r="F31" s="75" t="s">
        <v>115</v>
      </c>
      <c r="G31" s="75"/>
      <c r="H31" s="74" t="s">
        <v>485</v>
      </c>
      <c r="I31" s="74" t="s">
        <v>486</v>
      </c>
      <c r="J31" s="74" t="s">
        <v>487</v>
      </c>
      <c r="K31" s="74" t="s">
        <v>488</v>
      </c>
      <c r="L31" s="74" t="s">
        <v>16</v>
      </c>
      <c r="M31" s="74" t="s">
        <v>29</v>
      </c>
      <c r="N31" s="74" t="s">
        <v>410</v>
      </c>
      <c r="O31" s="82">
        <v>2</v>
      </c>
      <c r="P31" s="77" t="str">
        <f t="shared" si="0"/>
        <v>Muy Baja</v>
      </c>
      <c r="Q31" s="78">
        <f t="shared" si="1"/>
        <v>0.2</v>
      </c>
      <c r="R31" s="82">
        <v>100</v>
      </c>
      <c r="S31" s="77" t="str">
        <f t="shared" si="2"/>
        <v>Moderado</v>
      </c>
      <c r="T31" s="78">
        <f t="shared" si="3"/>
        <v>0.6</v>
      </c>
      <c r="U31" s="147" t="str">
        <f t="shared" si="4"/>
        <v>Moderado</v>
      </c>
      <c r="V31" s="155">
        <v>1</v>
      </c>
      <c r="W31" s="159" t="s">
        <v>489</v>
      </c>
      <c r="X31" s="155" t="str">
        <f t="shared" si="13"/>
        <v>Probabilidad</v>
      </c>
      <c r="Y31" s="155" t="s">
        <v>152</v>
      </c>
      <c r="Z31" s="155" t="s">
        <v>167</v>
      </c>
      <c r="AA31" s="155" t="str">
        <f t="shared" si="19"/>
        <v>30%</v>
      </c>
      <c r="AB31" s="155" t="s">
        <v>174</v>
      </c>
      <c r="AC31" s="155" t="s">
        <v>186</v>
      </c>
      <c r="AD31" s="155" t="s">
        <v>181</v>
      </c>
      <c r="AE31" s="155" t="s">
        <v>412</v>
      </c>
      <c r="AF31" s="156">
        <f t="shared" si="7"/>
        <v>0.14000000000000001</v>
      </c>
      <c r="AG31" s="157" t="str">
        <f t="shared" si="8"/>
        <v>Muy Baja</v>
      </c>
      <c r="AH31" s="158">
        <f t="shared" si="9"/>
        <v>0.14000000000000001</v>
      </c>
      <c r="AI31" s="157" t="str">
        <f t="shared" si="10"/>
        <v>Leve</v>
      </c>
      <c r="AJ31" s="158">
        <f t="shared" si="11"/>
        <v>0.2</v>
      </c>
      <c r="AK31" s="157" t="str">
        <f t="shared" si="12"/>
        <v>Bajo</v>
      </c>
      <c r="AL31" s="159" t="s">
        <v>175</v>
      </c>
      <c r="AM31" s="148" t="s">
        <v>490</v>
      </c>
      <c r="AN31" s="74" t="s">
        <v>414</v>
      </c>
      <c r="AO31" s="75" t="s">
        <v>491</v>
      </c>
      <c r="AP31" s="75" t="s">
        <v>149</v>
      </c>
    </row>
    <row r="32" spans="1:42" ht="105.75" customHeight="1" x14ac:dyDescent="0.2">
      <c r="A32" s="74">
        <v>70</v>
      </c>
      <c r="B32" s="75" t="s">
        <v>140</v>
      </c>
      <c r="C32" s="75" t="s">
        <v>19</v>
      </c>
      <c r="D32" s="75" t="s">
        <v>13</v>
      </c>
      <c r="E32" s="76" t="s">
        <v>296</v>
      </c>
      <c r="F32" s="75" t="s">
        <v>115</v>
      </c>
      <c r="G32" s="75"/>
      <c r="H32" s="75" t="s">
        <v>263</v>
      </c>
      <c r="I32" s="75" t="s">
        <v>492</v>
      </c>
      <c r="J32" s="75" t="s">
        <v>493</v>
      </c>
      <c r="K32" s="75" t="s">
        <v>494</v>
      </c>
      <c r="L32" s="74" t="s">
        <v>16</v>
      </c>
      <c r="M32" s="75" t="s">
        <v>8</v>
      </c>
      <c r="N32" s="74"/>
      <c r="O32" s="82">
        <v>2</v>
      </c>
      <c r="P32" s="77" t="str">
        <f t="shared" si="0"/>
        <v>Muy Baja</v>
      </c>
      <c r="Q32" s="78">
        <f t="shared" si="1"/>
        <v>0.2</v>
      </c>
      <c r="R32" s="82">
        <v>500</v>
      </c>
      <c r="S32" s="77" t="str">
        <f t="shared" si="2"/>
        <v>Mayor</v>
      </c>
      <c r="T32" s="78">
        <f t="shared" si="3"/>
        <v>0.8</v>
      </c>
      <c r="U32" s="147" t="str">
        <f t="shared" si="4"/>
        <v>Alto</v>
      </c>
      <c r="V32" s="155">
        <v>1</v>
      </c>
      <c r="W32" s="155" t="s">
        <v>495</v>
      </c>
      <c r="X32" s="155" t="str">
        <f t="shared" si="13"/>
        <v>Probabilidad</v>
      </c>
      <c r="Y32" s="155" t="s">
        <v>152</v>
      </c>
      <c r="Z32" s="155" t="s">
        <v>167</v>
      </c>
      <c r="AA32" s="155" t="str">
        <f t="shared" ref="AA32:AA33" si="20">IF(AND(Y32="Inexistente",Z32="Sin"),"0%",IF(AND(Y32="Preventivo",Z32="Automático"),"50%",IF(AND(Y32="Preventivo",Z32="Manual"),"40%",IF(AND(Y32="Detectivo",Z32="Automático"),"40%",IF(AND(Y32="Detectivo",Z32="Manual"),"30%",IF(AND(Y32="Correctivo",Z32="Automático"),"35%",IF(AND(Y32="Correctivo",Z32="Manual"),"25%","")))))))</f>
        <v>30%</v>
      </c>
      <c r="AB32" s="155" t="s">
        <v>174</v>
      </c>
      <c r="AC32" s="155" t="s">
        <v>186</v>
      </c>
      <c r="AD32" s="155" t="s">
        <v>181</v>
      </c>
      <c r="AE32" s="155" t="s">
        <v>408</v>
      </c>
      <c r="AF32" s="156">
        <f t="shared" si="7"/>
        <v>0.14000000000000001</v>
      </c>
      <c r="AG32" s="157" t="str">
        <f t="shared" si="8"/>
        <v>Muy Baja</v>
      </c>
      <c r="AH32" s="158">
        <f t="shared" si="9"/>
        <v>0.14000000000000001</v>
      </c>
      <c r="AI32" s="157" t="str">
        <f t="shared" si="10"/>
        <v>Leve</v>
      </c>
      <c r="AJ32" s="158">
        <f t="shared" si="11"/>
        <v>0.2</v>
      </c>
      <c r="AK32" s="157" t="str">
        <f t="shared" si="12"/>
        <v>Bajo</v>
      </c>
      <c r="AL32" s="159" t="s">
        <v>175</v>
      </c>
      <c r="AM32" s="148" t="s">
        <v>297</v>
      </c>
      <c r="AN32" s="75" t="s">
        <v>298</v>
      </c>
      <c r="AO32" s="75" t="s">
        <v>350</v>
      </c>
      <c r="AP32" s="75" t="s">
        <v>163</v>
      </c>
    </row>
    <row r="33" spans="1:42" ht="105.75" customHeight="1" x14ac:dyDescent="0.2">
      <c r="A33" s="74">
        <v>71</v>
      </c>
      <c r="B33" s="75" t="s">
        <v>140</v>
      </c>
      <c r="C33" s="75" t="s">
        <v>19</v>
      </c>
      <c r="D33" s="75" t="s">
        <v>13</v>
      </c>
      <c r="E33" s="76" t="s">
        <v>296</v>
      </c>
      <c r="F33" s="75" t="s">
        <v>115</v>
      </c>
      <c r="G33" s="75"/>
      <c r="H33" s="75" t="s">
        <v>263</v>
      </c>
      <c r="I33" s="75" t="s">
        <v>496</v>
      </c>
      <c r="J33" s="75" t="s">
        <v>493</v>
      </c>
      <c r="K33" s="75" t="s">
        <v>497</v>
      </c>
      <c r="L33" s="74" t="s">
        <v>16</v>
      </c>
      <c r="M33" s="75" t="s">
        <v>8</v>
      </c>
      <c r="N33" s="74"/>
      <c r="O33" s="82">
        <v>2</v>
      </c>
      <c r="P33" s="77" t="str">
        <f t="shared" si="0"/>
        <v>Muy Baja</v>
      </c>
      <c r="Q33" s="78">
        <f t="shared" si="1"/>
        <v>0.2</v>
      </c>
      <c r="R33" s="82">
        <v>500</v>
      </c>
      <c r="S33" s="77" t="str">
        <f t="shared" si="2"/>
        <v>Mayor</v>
      </c>
      <c r="T33" s="78">
        <f t="shared" si="3"/>
        <v>0.8</v>
      </c>
      <c r="U33" s="147" t="str">
        <f t="shared" si="4"/>
        <v>Alto</v>
      </c>
      <c r="V33" s="155">
        <v>1</v>
      </c>
      <c r="W33" s="155" t="s">
        <v>498</v>
      </c>
      <c r="X33" s="155" t="str">
        <f t="shared" si="13"/>
        <v>Probabilidad</v>
      </c>
      <c r="Y33" s="155" t="s">
        <v>152</v>
      </c>
      <c r="Z33" s="155" t="s">
        <v>167</v>
      </c>
      <c r="AA33" s="155" t="str">
        <f t="shared" si="20"/>
        <v>30%</v>
      </c>
      <c r="AB33" s="155" t="s">
        <v>174</v>
      </c>
      <c r="AC33" s="155" t="s">
        <v>186</v>
      </c>
      <c r="AD33" s="155" t="s">
        <v>181</v>
      </c>
      <c r="AE33" s="155" t="s">
        <v>409</v>
      </c>
      <c r="AF33" s="156">
        <f t="shared" si="7"/>
        <v>0.14000000000000001</v>
      </c>
      <c r="AG33" s="157" t="str">
        <f t="shared" si="8"/>
        <v>Muy Baja</v>
      </c>
      <c r="AH33" s="158">
        <f t="shared" si="9"/>
        <v>0.14000000000000001</v>
      </c>
      <c r="AI33" s="157" t="str">
        <f t="shared" si="10"/>
        <v>Leve</v>
      </c>
      <c r="AJ33" s="158">
        <f t="shared" si="11"/>
        <v>0.2</v>
      </c>
      <c r="AK33" s="157" t="str">
        <f t="shared" si="12"/>
        <v>Bajo</v>
      </c>
      <c r="AL33" s="159" t="s">
        <v>175</v>
      </c>
      <c r="AM33" s="148" t="s">
        <v>297</v>
      </c>
      <c r="AN33" s="75" t="s">
        <v>298</v>
      </c>
      <c r="AO33" s="75" t="s">
        <v>350</v>
      </c>
      <c r="AP33" s="75" t="s">
        <v>163</v>
      </c>
    </row>
    <row r="34" spans="1:42" ht="105.75" customHeight="1" x14ac:dyDescent="0.2">
      <c r="A34" s="74">
        <v>72</v>
      </c>
      <c r="B34" s="82" t="s">
        <v>145</v>
      </c>
      <c r="C34" s="82" t="s">
        <v>97</v>
      </c>
      <c r="D34" s="82" t="s">
        <v>13</v>
      </c>
      <c r="E34" s="76" t="s">
        <v>356</v>
      </c>
      <c r="F34" s="75" t="s">
        <v>115</v>
      </c>
      <c r="G34" s="82"/>
      <c r="H34" s="75" t="s">
        <v>263</v>
      </c>
      <c r="I34" s="82" t="s">
        <v>499</v>
      </c>
      <c r="J34" s="82" t="s">
        <v>500</v>
      </c>
      <c r="K34" s="82" t="s">
        <v>501</v>
      </c>
      <c r="L34" s="74" t="s">
        <v>16</v>
      </c>
      <c r="M34" s="75" t="s">
        <v>29</v>
      </c>
      <c r="N34" s="74" t="s">
        <v>502</v>
      </c>
      <c r="O34" s="82">
        <v>2</v>
      </c>
      <c r="P34" s="77" t="str">
        <f t="shared" si="0"/>
        <v>Muy Baja</v>
      </c>
      <c r="Q34" s="78">
        <f t="shared" si="1"/>
        <v>0.2</v>
      </c>
      <c r="R34" s="82">
        <v>100</v>
      </c>
      <c r="S34" s="77" t="str">
        <f t="shared" si="2"/>
        <v>Moderado</v>
      </c>
      <c r="T34" s="78">
        <f t="shared" si="3"/>
        <v>0.6</v>
      </c>
      <c r="U34" s="147" t="str">
        <f t="shared" si="4"/>
        <v>Moderado</v>
      </c>
      <c r="V34" s="155">
        <v>1</v>
      </c>
      <c r="W34" s="155" t="s">
        <v>503</v>
      </c>
      <c r="X34" s="155" t="str">
        <f t="shared" si="13"/>
        <v>Probabilidad</v>
      </c>
      <c r="Y34" s="155" t="s">
        <v>148</v>
      </c>
      <c r="Z34" s="155" t="s">
        <v>167</v>
      </c>
      <c r="AA34" s="155" t="str">
        <f t="shared" ref="AA34:AA38" si="21">IF(AND(Y34="Preventivo",Z34="Automático"),"50%",IF(AND(Y34="Preventivo",Z34="Manual"),"40%",IF(AND(Y34="Detectivo",Z34="Automático"),"40%",IF(AND(Y34="Detectivo",Z34="Manual"),"30%",IF(AND(Y34="Correctivo",Z34="Automático"),"35%",IF(AND(Y34="Correctivo",Z34="Manual"),"25%",""))))))</f>
        <v>40%</v>
      </c>
      <c r="AB34" s="155" t="s">
        <v>174</v>
      </c>
      <c r="AC34" s="155" t="s">
        <v>188</v>
      </c>
      <c r="AD34" s="155" t="s">
        <v>181</v>
      </c>
      <c r="AE34" s="155" t="s">
        <v>504</v>
      </c>
      <c r="AF34" s="156">
        <f t="shared" si="7"/>
        <v>0.12</v>
      </c>
      <c r="AG34" s="157" t="str">
        <f t="shared" si="8"/>
        <v>Muy Baja</v>
      </c>
      <c r="AH34" s="158">
        <f t="shared" si="9"/>
        <v>0.12</v>
      </c>
      <c r="AI34" s="157" t="str">
        <f t="shared" si="10"/>
        <v>Leve</v>
      </c>
      <c r="AJ34" s="158">
        <f t="shared" si="11"/>
        <v>0.2</v>
      </c>
      <c r="AK34" s="157" t="str">
        <f t="shared" si="12"/>
        <v>Bajo</v>
      </c>
      <c r="AL34" s="159" t="s">
        <v>175</v>
      </c>
      <c r="AM34" s="148" t="s">
        <v>505</v>
      </c>
      <c r="AN34" s="74" t="s">
        <v>287</v>
      </c>
      <c r="AO34" s="75" t="s">
        <v>506</v>
      </c>
      <c r="AP34" s="75" t="s">
        <v>149</v>
      </c>
    </row>
    <row r="35" spans="1:42" ht="105.75" customHeight="1" x14ac:dyDescent="0.2">
      <c r="A35" s="74">
        <v>73</v>
      </c>
      <c r="B35" s="82" t="s">
        <v>145</v>
      </c>
      <c r="C35" s="82" t="s">
        <v>97</v>
      </c>
      <c r="D35" s="82" t="s">
        <v>13</v>
      </c>
      <c r="E35" s="76" t="s">
        <v>356</v>
      </c>
      <c r="F35" s="75" t="s">
        <v>115</v>
      </c>
      <c r="G35" s="82"/>
      <c r="H35" s="75" t="s">
        <v>263</v>
      </c>
      <c r="I35" s="82" t="s">
        <v>507</v>
      </c>
      <c r="J35" s="82" t="s">
        <v>508</v>
      </c>
      <c r="K35" s="82" t="s">
        <v>509</v>
      </c>
      <c r="L35" s="74" t="s">
        <v>16</v>
      </c>
      <c r="M35" s="75" t="s">
        <v>29</v>
      </c>
      <c r="N35" s="74" t="s">
        <v>510</v>
      </c>
      <c r="O35" s="82">
        <v>2</v>
      </c>
      <c r="P35" s="77" t="str">
        <f t="shared" si="0"/>
        <v>Muy Baja</v>
      </c>
      <c r="Q35" s="78">
        <f t="shared" si="1"/>
        <v>0.2</v>
      </c>
      <c r="R35" s="82">
        <v>100</v>
      </c>
      <c r="S35" s="77" t="str">
        <f t="shared" si="2"/>
        <v>Moderado</v>
      </c>
      <c r="T35" s="78">
        <f t="shared" si="3"/>
        <v>0.6</v>
      </c>
      <c r="U35" s="147" t="str">
        <f t="shared" si="4"/>
        <v>Moderado</v>
      </c>
      <c r="V35" s="155">
        <v>1</v>
      </c>
      <c r="W35" s="155" t="s">
        <v>511</v>
      </c>
      <c r="X35" s="155" t="str">
        <f t="shared" si="13"/>
        <v>Probabilidad</v>
      </c>
      <c r="Y35" s="155" t="s">
        <v>152</v>
      </c>
      <c r="Z35" s="155" t="s">
        <v>167</v>
      </c>
      <c r="AA35" s="155" t="str">
        <f t="shared" si="21"/>
        <v>30%</v>
      </c>
      <c r="AB35" s="155" t="s">
        <v>174</v>
      </c>
      <c r="AC35" s="155" t="s">
        <v>188</v>
      </c>
      <c r="AD35" s="155" t="s">
        <v>181</v>
      </c>
      <c r="AE35" s="155" t="s">
        <v>512</v>
      </c>
      <c r="AF35" s="156">
        <f t="shared" si="7"/>
        <v>0.14000000000000001</v>
      </c>
      <c r="AG35" s="157" t="str">
        <f t="shared" si="8"/>
        <v>Muy Baja</v>
      </c>
      <c r="AH35" s="158">
        <f t="shared" si="9"/>
        <v>0.14000000000000001</v>
      </c>
      <c r="AI35" s="157" t="str">
        <f t="shared" si="10"/>
        <v>Leve</v>
      </c>
      <c r="AJ35" s="158">
        <f t="shared" si="11"/>
        <v>0.2</v>
      </c>
      <c r="AK35" s="157" t="str">
        <f t="shared" si="12"/>
        <v>Bajo</v>
      </c>
      <c r="AL35" s="159" t="s">
        <v>175</v>
      </c>
      <c r="AM35" s="148" t="s">
        <v>513</v>
      </c>
      <c r="AN35" s="75" t="s">
        <v>514</v>
      </c>
      <c r="AO35" s="75" t="s">
        <v>506</v>
      </c>
      <c r="AP35" s="75" t="s">
        <v>149</v>
      </c>
    </row>
    <row r="36" spans="1:42" ht="105.75" customHeight="1" x14ac:dyDescent="0.2">
      <c r="A36" s="74">
        <v>74</v>
      </c>
      <c r="B36" s="82" t="s">
        <v>145</v>
      </c>
      <c r="C36" s="82" t="s">
        <v>97</v>
      </c>
      <c r="D36" s="82" t="s">
        <v>13</v>
      </c>
      <c r="E36" s="76" t="s">
        <v>356</v>
      </c>
      <c r="F36" s="75" t="s">
        <v>115</v>
      </c>
      <c r="G36" s="82"/>
      <c r="H36" s="75" t="s">
        <v>263</v>
      </c>
      <c r="I36" s="82" t="s">
        <v>515</v>
      </c>
      <c r="J36" s="82" t="s">
        <v>516</v>
      </c>
      <c r="K36" s="82" t="s">
        <v>517</v>
      </c>
      <c r="L36" s="74" t="s">
        <v>16</v>
      </c>
      <c r="M36" s="75" t="s">
        <v>29</v>
      </c>
      <c r="N36" s="74" t="s">
        <v>518</v>
      </c>
      <c r="O36" s="82">
        <v>2</v>
      </c>
      <c r="P36" s="77" t="str">
        <f t="shared" si="0"/>
        <v>Muy Baja</v>
      </c>
      <c r="Q36" s="78">
        <f t="shared" si="1"/>
        <v>0.2</v>
      </c>
      <c r="R36" s="82">
        <v>100</v>
      </c>
      <c r="S36" s="77" t="str">
        <f t="shared" si="2"/>
        <v>Moderado</v>
      </c>
      <c r="T36" s="78">
        <f t="shared" si="3"/>
        <v>0.6</v>
      </c>
      <c r="U36" s="147" t="str">
        <f t="shared" si="4"/>
        <v>Moderado</v>
      </c>
      <c r="V36" s="155">
        <v>1</v>
      </c>
      <c r="W36" s="155" t="s">
        <v>519</v>
      </c>
      <c r="X36" s="155" t="str">
        <f t="shared" si="13"/>
        <v>Probabilidad</v>
      </c>
      <c r="Y36" s="155" t="s">
        <v>148</v>
      </c>
      <c r="Z36" s="155" t="s">
        <v>167</v>
      </c>
      <c r="AA36" s="155" t="str">
        <f t="shared" si="21"/>
        <v>40%</v>
      </c>
      <c r="AB36" s="155" t="s">
        <v>174</v>
      </c>
      <c r="AC36" s="155" t="s">
        <v>188</v>
      </c>
      <c r="AD36" s="155" t="s">
        <v>181</v>
      </c>
      <c r="AE36" s="155" t="s">
        <v>520</v>
      </c>
      <c r="AF36" s="156">
        <f t="shared" si="7"/>
        <v>0.12</v>
      </c>
      <c r="AG36" s="157" t="str">
        <f t="shared" si="8"/>
        <v>Muy Baja</v>
      </c>
      <c r="AH36" s="158">
        <f t="shared" si="9"/>
        <v>0.12</v>
      </c>
      <c r="AI36" s="157" t="str">
        <f t="shared" si="10"/>
        <v>Leve</v>
      </c>
      <c r="AJ36" s="158">
        <f t="shared" si="11"/>
        <v>0.2</v>
      </c>
      <c r="AK36" s="157" t="str">
        <f t="shared" si="12"/>
        <v>Bajo</v>
      </c>
      <c r="AL36" s="159" t="s">
        <v>175</v>
      </c>
      <c r="AM36" s="148" t="s">
        <v>521</v>
      </c>
      <c r="AN36" s="75" t="s">
        <v>514</v>
      </c>
      <c r="AO36" s="75" t="s">
        <v>506</v>
      </c>
      <c r="AP36" s="75" t="s">
        <v>149</v>
      </c>
    </row>
    <row r="37" spans="1:42" ht="105.75" customHeight="1" x14ac:dyDescent="0.2">
      <c r="A37" s="74">
        <v>75</v>
      </c>
      <c r="B37" s="82" t="s">
        <v>145</v>
      </c>
      <c r="C37" s="82" t="s">
        <v>97</v>
      </c>
      <c r="D37" s="82" t="s">
        <v>13</v>
      </c>
      <c r="E37" s="76" t="s">
        <v>356</v>
      </c>
      <c r="F37" s="75" t="s">
        <v>115</v>
      </c>
      <c r="G37" s="82"/>
      <c r="H37" s="75" t="s">
        <v>263</v>
      </c>
      <c r="I37" s="82" t="s">
        <v>522</v>
      </c>
      <c r="J37" s="82" t="s">
        <v>523</v>
      </c>
      <c r="K37" s="82" t="s">
        <v>523</v>
      </c>
      <c r="L37" s="74" t="s">
        <v>16</v>
      </c>
      <c r="M37" s="75" t="s">
        <v>29</v>
      </c>
      <c r="N37" s="74" t="s">
        <v>524</v>
      </c>
      <c r="O37" s="82">
        <v>2</v>
      </c>
      <c r="P37" s="77" t="str">
        <f t="shared" si="0"/>
        <v>Muy Baja</v>
      </c>
      <c r="Q37" s="78">
        <f t="shared" si="1"/>
        <v>0.2</v>
      </c>
      <c r="R37" s="82">
        <v>100</v>
      </c>
      <c r="S37" s="77" t="str">
        <f t="shared" si="2"/>
        <v>Moderado</v>
      </c>
      <c r="T37" s="78">
        <f t="shared" si="3"/>
        <v>0.6</v>
      </c>
      <c r="U37" s="77" t="str">
        <f t="shared" si="4"/>
        <v>Moderado</v>
      </c>
      <c r="V37" s="140">
        <v>1</v>
      </c>
      <c r="W37" s="140" t="s">
        <v>525</v>
      </c>
      <c r="X37" s="140" t="str">
        <f t="shared" si="13"/>
        <v>Probabilidad</v>
      </c>
      <c r="Y37" s="140" t="s">
        <v>148</v>
      </c>
      <c r="Z37" s="140" t="s">
        <v>167</v>
      </c>
      <c r="AA37" s="140" t="str">
        <f t="shared" si="21"/>
        <v>40%</v>
      </c>
      <c r="AB37" s="140" t="s">
        <v>174</v>
      </c>
      <c r="AC37" s="140" t="s">
        <v>188</v>
      </c>
      <c r="AD37" s="140" t="s">
        <v>181</v>
      </c>
      <c r="AE37" s="140" t="s">
        <v>526</v>
      </c>
      <c r="AF37" s="151">
        <f t="shared" si="7"/>
        <v>0.12</v>
      </c>
      <c r="AG37" s="152" t="str">
        <f t="shared" si="8"/>
        <v>Muy Baja</v>
      </c>
      <c r="AH37" s="153">
        <f t="shared" si="9"/>
        <v>0.12</v>
      </c>
      <c r="AI37" s="152" t="str">
        <f t="shared" si="10"/>
        <v>Leve</v>
      </c>
      <c r="AJ37" s="153">
        <f t="shared" si="11"/>
        <v>0.2</v>
      </c>
      <c r="AK37" s="152" t="str">
        <f t="shared" si="12"/>
        <v>Bajo</v>
      </c>
      <c r="AL37" s="141" t="s">
        <v>175</v>
      </c>
      <c r="AM37" s="75" t="s">
        <v>505</v>
      </c>
      <c r="AN37" s="75" t="s">
        <v>514</v>
      </c>
      <c r="AO37" s="75" t="s">
        <v>506</v>
      </c>
      <c r="AP37" s="75" t="s">
        <v>149</v>
      </c>
    </row>
    <row r="38" spans="1:42" ht="105.75" customHeight="1" x14ac:dyDescent="0.2">
      <c r="A38" s="74">
        <v>76</v>
      </c>
      <c r="B38" s="82" t="s">
        <v>145</v>
      </c>
      <c r="C38" s="82" t="s">
        <v>97</v>
      </c>
      <c r="D38" s="82" t="s">
        <v>13</v>
      </c>
      <c r="E38" s="76" t="s">
        <v>356</v>
      </c>
      <c r="F38" s="75" t="s">
        <v>115</v>
      </c>
      <c r="G38" s="82"/>
      <c r="H38" s="75" t="s">
        <v>263</v>
      </c>
      <c r="I38" s="82" t="s">
        <v>527</v>
      </c>
      <c r="J38" s="82" t="s">
        <v>528</v>
      </c>
      <c r="K38" s="82" t="s">
        <v>528</v>
      </c>
      <c r="L38" s="74" t="s">
        <v>16</v>
      </c>
      <c r="M38" s="75" t="s">
        <v>29</v>
      </c>
      <c r="N38" s="74" t="s">
        <v>529</v>
      </c>
      <c r="O38" s="82">
        <v>2</v>
      </c>
      <c r="P38" s="77" t="str">
        <f t="shared" si="0"/>
        <v>Muy Baja</v>
      </c>
      <c r="Q38" s="78">
        <f t="shared" si="1"/>
        <v>0.2</v>
      </c>
      <c r="R38" s="82">
        <v>100</v>
      </c>
      <c r="S38" s="77" t="str">
        <f t="shared" si="2"/>
        <v>Moderado</v>
      </c>
      <c r="T38" s="78">
        <f t="shared" si="3"/>
        <v>0.6</v>
      </c>
      <c r="U38" s="77" t="str">
        <f t="shared" si="4"/>
        <v>Moderado</v>
      </c>
      <c r="V38" s="75">
        <v>1</v>
      </c>
      <c r="W38" s="74" t="s">
        <v>530</v>
      </c>
      <c r="X38" s="75" t="str">
        <f t="shared" si="13"/>
        <v>Probabilidad</v>
      </c>
      <c r="Y38" s="75" t="s">
        <v>148</v>
      </c>
      <c r="Z38" s="75" t="s">
        <v>167</v>
      </c>
      <c r="AA38" s="75" t="str">
        <f t="shared" si="21"/>
        <v>40%</v>
      </c>
      <c r="AB38" s="75" t="s">
        <v>174</v>
      </c>
      <c r="AC38" s="75" t="s">
        <v>188</v>
      </c>
      <c r="AD38" s="75" t="s">
        <v>181</v>
      </c>
      <c r="AE38" s="75" t="s">
        <v>531</v>
      </c>
      <c r="AF38" s="80">
        <f t="shared" si="7"/>
        <v>0.12</v>
      </c>
      <c r="AG38" s="77" t="str">
        <f t="shared" si="8"/>
        <v>Muy Baja</v>
      </c>
      <c r="AH38" s="78">
        <f t="shared" si="9"/>
        <v>0.12</v>
      </c>
      <c r="AI38" s="77" t="str">
        <f t="shared" si="10"/>
        <v>Leve</v>
      </c>
      <c r="AJ38" s="78">
        <f t="shared" si="11"/>
        <v>0.2</v>
      </c>
      <c r="AK38" s="77" t="str">
        <f t="shared" si="12"/>
        <v>Bajo</v>
      </c>
      <c r="AL38" s="76" t="s">
        <v>175</v>
      </c>
      <c r="AM38" s="75" t="s">
        <v>505</v>
      </c>
      <c r="AN38" s="75" t="s">
        <v>514</v>
      </c>
      <c r="AO38" s="75" t="s">
        <v>506</v>
      </c>
      <c r="AP38" s="75" t="s">
        <v>149</v>
      </c>
    </row>
    <row r="39" spans="1:42" ht="105.75" customHeight="1" x14ac:dyDescent="0.2">
      <c r="A39" s="74">
        <v>77</v>
      </c>
      <c r="B39" s="75" t="s">
        <v>165</v>
      </c>
      <c r="C39" s="75" t="s">
        <v>97</v>
      </c>
      <c r="D39" s="75" t="s">
        <v>13</v>
      </c>
      <c r="E39" s="76" t="s">
        <v>385</v>
      </c>
      <c r="F39" s="75" t="s">
        <v>115</v>
      </c>
      <c r="G39" s="82"/>
      <c r="H39" s="74" t="s">
        <v>532</v>
      </c>
      <c r="I39" s="74" t="s">
        <v>533</v>
      </c>
      <c r="J39" s="74" t="s">
        <v>534</v>
      </c>
      <c r="K39" s="74" t="s">
        <v>535</v>
      </c>
      <c r="L39" s="74" t="s">
        <v>16</v>
      </c>
      <c r="M39" s="75" t="s">
        <v>29</v>
      </c>
      <c r="N39" s="74" t="s">
        <v>536</v>
      </c>
      <c r="O39" s="82">
        <v>500</v>
      </c>
      <c r="P39" s="77" t="str">
        <f t="shared" si="0"/>
        <v>Media</v>
      </c>
      <c r="Q39" s="78">
        <f t="shared" si="1"/>
        <v>0.6</v>
      </c>
      <c r="R39" s="82">
        <v>100</v>
      </c>
      <c r="S39" s="77" t="str">
        <f t="shared" si="2"/>
        <v>Moderado</v>
      </c>
      <c r="T39" s="78">
        <f t="shared" si="3"/>
        <v>0.6</v>
      </c>
      <c r="U39" s="77" t="str">
        <f t="shared" si="4"/>
        <v>Moderado</v>
      </c>
      <c r="V39" s="82">
        <v>1</v>
      </c>
      <c r="W39" s="74" t="s">
        <v>537</v>
      </c>
      <c r="X39" s="75" t="str">
        <f t="shared" si="13"/>
        <v>Probabilidad</v>
      </c>
      <c r="Y39" s="75" t="s">
        <v>148</v>
      </c>
      <c r="Z39" s="75" t="s">
        <v>169</v>
      </c>
      <c r="AA39" s="91">
        <v>0.6</v>
      </c>
      <c r="AB39" s="75" t="s">
        <v>176</v>
      </c>
      <c r="AC39" s="75" t="s">
        <v>186</v>
      </c>
      <c r="AD39" s="75" t="s">
        <v>183</v>
      </c>
      <c r="AE39" s="82"/>
      <c r="AF39" s="80">
        <f t="shared" si="7"/>
        <v>0.24</v>
      </c>
      <c r="AG39" s="77" t="str">
        <f t="shared" si="8"/>
        <v>Baja</v>
      </c>
      <c r="AH39" s="78">
        <f t="shared" si="9"/>
        <v>0.24</v>
      </c>
      <c r="AI39" s="77" t="str">
        <f t="shared" si="10"/>
        <v>Moderado</v>
      </c>
      <c r="AJ39" s="78">
        <f t="shared" si="11"/>
        <v>0.6</v>
      </c>
      <c r="AK39" s="77" t="str">
        <f t="shared" si="12"/>
        <v>Moderado</v>
      </c>
      <c r="AL39" s="76" t="s">
        <v>177</v>
      </c>
      <c r="AM39" s="76" t="s">
        <v>538</v>
      </c>
      <c r="AN39" s="82" t="s">
        <v>401</v>
      </c>
      <c r="AO39" s="76" t="s">
        <v>539</v>
      </c>
      <c r="AP39" s="76" t="s">
        <v>149</v>
      </c>
    </row>
    <row r="40" spans="1:42" ht="148.5" customHeight="1" x14ac:dyDescent="0.2">
      <c r="A40" s="74">
        <v>78</v>
      </c>
      <c r="B40" s="82" t="s">
        <v>157</v>
      </c>
      <c r="C40" s="82" t="s">
        <v>19</v>
      </c>
      <c r="D40" s="82" t="s">
        <v>13</v>
      </c>
      <c r="E40" s="76" t="s">
        <v>279</v>
      </c>
      <c r="F40" s="75" t="s">
        <v>115</v>
      </c>
      <c r="G40" s="82"/>
      <c r="H40" s="76" t="s">
        <v>540</v>
      </c>
      <c r="I40" s="76" t="s">
        <v>541</v>
      </c>
      <c r="J40" s="76" t="s">
        <v>542</v>
      </c>
      <c r="K40" s="76" t="s">
        <v>543</v>
      </c>
      <c r="L40" s="74" t="s">
        <v>16</v>
      </c>
      <c r="M40" s="75" t="s">
        <v>29</v>
      </c>
      <c r="N40" s="74" t="s">
        <v>544</v>
      </c>
      <c r="O40" s="76">
        <v>24</v>
      </c>
      <c r="P40" s="77" t="str">
        <f t="shared" si="0"/>
        <v>Baja</v>
      </c>
      <c r="Q40" s="78">
        <f t="shared" si="1"/>
        <v>0.4</v>
      </c>
      <c r="R40" s="82">
        <v>500</v>
      </c>
      <c r="S40" s="77" t="str">
        <f t="shared" si="2"/>
        <v>Mayor</v>
      </c>
      <c r="T40" s="78">
        <f t="shared" si="3"/>
        <v>0.8</v>
      </c>
      <c r="U40" s="77" t="str">
        <f t="shared" si="4"/>
        <v>Alto</v>
      </c>
      <c r="V40" s="82">
        <v>1</v>
      </c>
      <c r="W40" s="74" t="s">
        <v>545</v>
      </c>
      <c r="X40" s="75" t="str">
        <f t="shared" si="13"/>
        <v>Probabilidad</v>
      </c>
      <c r="Y40" s="75" t="s">
        <v>148</v>
      </c>
      <c r="Z40" s="75" t="s">
        <v>167</v>
      </c>
      <c r="AA40" s="75" t="str">
        <f>IF(AND(Y40="Preventivo",Z40="Automático"),"50%",IF(AND(Y40="Preventivo",Z40="Manual"),"40%",IF(AND(Y40="Detectivo",Z40="Automático"),"40%",IF(AND(Y40="Detectivo",Z40="Manual"),"30%",IF(AND(Y40="Correctivo",Z40="Automático"),"35%",IF(AND(Y40="Correctivo",Z40="Manual"),"25%",""))))))</f>
        <v>40%</v>
      </c>
      <c r="AB40" s="75" t="s">
        <v>176</v>
      </c>
      <c r="AC40" s="75" t="s">
        <v>186</v>
      </c>
      <c r="AD40" s="74" t="s">
        <v>183</v>
      </c>
      <c r="AE40" s="82"/>
      <c r="AF40" s="80">
        <f t="shared" si="7"/>
        <v>0.24</v>
      </c>
      <c r="AG40" s="77" t="str">
        <f t="shared" si="8"/>
        <v>Baja</v>
      </c>
      <c r="AH40" s="78">
        <f t="shared" si="9"/>
        <v>0.24</v>
      </c>
      <c r="AI40" s="77" t="str">
        <f t="shared" si="10"/>
        <v>Menor</v>
      </c>
      <c r="AJ40" s="78">
        <f t="shared" si="11"/>
        <v>0.4</v>
      </c>
      <c r="AK40" s="77" t="str">
        <f t="shared" si="12"/>
        <v>Moderado</v>
      </c>
      <c r="AL40" s="76" t="s">
        <v>177</v>
      </c>
      <c r="AM40" s="76" t="s">
        <v>179</v>
      </c>
      <c r="AN40" s="76" t="s">
        <v>179</v>
      </c>
      <c r="AO40" s="76" t="s">
        <v>179</v>
      </c>
      <c r="AP40" s="76" t="s">
        <v>179</v>
      </c>
    </row>
    <row r="41" spans="1:42" ht="105.75" customHeight="1" x14ac:dyDescent="0.2">
      <c r="A41" s="74">
        <v>79</v>
      </c>
      <c r="B41" s="75" t="s">
        <v>87</v>
      </c>
      <c r="C41" s="75" t="s">
        <v>89</v>
      </c>
      <c r="D41" s="75" t="s">
        <v>287</v>
      </c>
      <c r="E41" s="76" t="s">
        <v>279</v>
      </c>
      <c r="F41" s="75" t="s">
        <v>115</v>
      </c>
      <c r="G41" s="82"/>
      <c r="H41" s="82" t="s">
        <v>546</v>
      </c>
      <c r="I41" s="74" t="s">
        <v>547</v>
      </c>
      <c r="J41" s="76" t="s">
        <v>548</v>
      </c>
      <c r="K41" s="74" t="s">
        <v>549</v>
      </c>
      <c r="L41" s="74" t="s">
        <v>16</v>
      </c>
      <c r="M41" s="75" t="s">
        <v>29</v>
      </c>
      <c r="N41" s="74" t="s">
        <v>550</v>
      </c>
      <c r="O41" s="76">
        <v>500</v>
      </c>
      <c r="P41" s="77" t="str">
        <f t="shared" si="0"/>
        <v>Media</v>
      </c>
      <c r="Q41" s="78">
        <f t="shared" si="1"/>
        <v>0.6</v>
      </c>
      <c r="R41" s="76">
        <v>500</v>
      </c>
      <c r="S41" s="77" t="str">
        <f t="shared" si="2"/>
        <v>Mayor</v>
      </c>
      <c r="T41" s="78">
        <f t="shared" si="3"/>
        <v>0.8</v>
      </c>
      <c r="U41" s="77" t="str">
        <f t="shared" si="4"/>
        <v>Alto</v>
      </c>
      <c r="V41" s="75">
        <v>1</v>
      </c>
      <c r="W41" s="76" t="s">
        <v>551</v>
      </c>
      <c r="X41" s="75" t="str">
        <f t="shared" si="13"/>
        <v>Probabilidad</v>
      </c>
      <c r="Y41" s="75" t="s">
        <v>148</v>
      </c>
      <c r="Z41" s="75" t="s">
        <v>167</v>
      </c>
      <c r="AA41" s="75" t="str">
        <f t="shared" ref="AA41:AA50" si="22">IF(AND(Y41="Inexistente",Z41="Sin"),"0%",IF(AND(Y41="Preventivo",Z41="Automático"),"50%",IF(AND(Y41="Preventivo",Z41="Manual"),"40%",IF(AND(Y41="Detectivo",Z41="Automático"),"40%",IF(AND(Y41="Detectivo",Z41="Manual"),"30%",IF(AND(Y41="Correctivo",Z41="Automático"),"35%",IF(AND(Y41="Correctivo",Z41="Manual"),"25%","")))))))</f>
        <v>40%</v>
      </c>
      <c r="AB41" s="75" t="s">
        <v>174</v>
      </c>
      <c r="AC41" s="75" t="s">
        <v>186</v>
      </c>
      <c r="AD41" s="75" t="s">
        <v>181</v>
      </c>
      <c r="AE41" s="75" t="s">
        <v>552</v>
      </c>
      <c r="AF41" s="80">
        <f t="shared" si="7"/>
        <v>0.36</v>
      </c>
      <c r="AG41" s="77" t="str">
        <f t="shared" si="8"/>
        <v>Baja</v>
      </c>
      <c r="AH41" s="78">
        <f t="shared" si="9"/>
        <v>0.36</v>
      </c>
      <c r="AI41" s="77" t="str">
        <f t="shared" si="10"/>
        <v>Moderado</v>
      </c>
      <c r="AJ41" s="78">
        <f t="shared" si="11"/>
        <v>0.6</v>
      </c>
      <c r="AK41" s="77" t="str">
        <f t="shared" si="12"/>
        <v>Moderado</v>
      </c>
      <c r="AL41" s="76" t="s">
        <v>177</v>
      </c>
      <c r="AM41" s="75" t="s">
        <v>553</v>
      </c>
      <c r="AN41" s="75" t="s">
        <v>266</v>
      </c>
      <c r="AO41" s="74" t="s">
        <v>554</v>
      </c>
      <c r="AP41" s="75" t="s">
        <v>168</v>
      </c>
    </row>
    <row r="42" spans="1:42" ht="105.75" customHeight="1" x14ac:dyDescent="0.2">
      <c r="A42" s="74">
        <v>80</v>
      </c>
      <c r="B42" s="75" t="s">
        <v>160</v>
      </c>
      <c r="C42" s="75" t="s">
        <v>97</v>
      </c>
      <c r="D42" s="75" t="s">
        <v>9</v>
      </c>
      <c r="E42" s="76" t="s">
        <v>279</v>
      </c>
      <c r="F42" s="75" t="s">
        <v>115</v>
      </c>
      <c r="G42" s="82"/>
      <c r="H42" s="76" t="s">
        <v>263</v>
      </c>
      <c r="I42" s="76" t="s">
        <v>555</v>
      </c>
      <c r="J42" s="76" t="s">
        <v>556</v>
      </c>
      <c r="K42" s="82" t="s">
        <v>557</v>
      </c>
      <c r="L42" s="74" t="s">
        <v>16</v>
      </c>
      <c r="M42" s="75" t="s">
        <v>29</v>
      </c>
      <c r="N42" s="74" t="s">
        <v>558</v>
      </c>
      <c r="O42" s="82">
        <v>500</v>
      </c>
      <c r="P42" s="77" t="str">
        <f t="shared" si="0"/>
        <v>Media</v>
      </c>
      <c r="Q42" s="78">
        <f t="shared" si="1"/>
        <v>0.6</v>
      </c>
      <c r="R42" s="76">
        <v>100</v>
      </c>
      <c r="S42" s="77" t="str">
        <f t="shared" si="2"/>
        <v>Moderado</v>
      </c>
      <c r="T42" s="78">
        <f t="shared" si="3"/>
        <v>0.6</v>
      </c>
      <c r="U42" s="77" t="str">
        <f t="shared" si="4"/>
        <v>Moderado</v>
      </c>
      <c r="V42" s="75">
        <v>1</v>
      </c>
      <c r="W42" s="74" t="s">
        <v>559</v>
      </c>
      <c r="X42" s="75" t="str">
        <f t="shared" si="13"/>
        <v>Probabilidad</v>
      </c>
      <c r="Y42" s="75" t="s">
        <v>148</v>
      </c>
      <c r="Z42" s="75" t="s">
        <v>167</v>
      </c>
      <c r="AA42" s="75" t="str">
        <f t="shared" si="22"/>
        <v>40%</v>
      </c>
      <c r="AB42" s="75" t="s">
        <v>174</v>
      </c>
      <c r="AC42" s="75" t="s">
        <v>186</v>
      </c>
      <c r="AD42" s="75" t="s">
        <v>181</v>
      </c>
      <c r="AE42" s="75" t="s">
        <v>560</v>
      </c>
      <c r="AF42" s="80">
        <f t="shared" si="7"/>
        <v>0.36</v>
      </c>
      <c r="AG42" s="77" t="str">
        <f t="shared" si="8"/>
        <v>Baja</v>
      </c>
      <c r="AH42" s="78">
        <f t="shared" si="9"/>
        <v>0.36</v>
      </c>
      <c r="AI42" s="77" t="str">
        <f t="shared" si="10"/>
        <v>Moderado</v>
      </c>
      <c r="AJ42" s="78">
        <f t="shared" si="11"/>
        <v>0.6</v>
      </c>
      <c r="AK42" s="77" t="str">
        <f t="shared" si="12"/>
        <v>Moderado</v>
      </c>
      <c r="AL42" s="76" t="s">
        <v>177</v>
      </c>
      <c r="AM42" s="75" t="s">
        <v>353</v>
      </c>
      <c r="AN42" s="75" t="s">
        <v>355</v>
      </c>
      <c r="AO42" s="75" t="s">
        <v>354</v>
      </c>
      <c r="AP42" s="74" t="s">
        <v>284</v>
      </c>
    </row>
    <row r="43" spans="1:42" ht="105.75" customHeight="1" x14ac:dyDescent="0.2">
      <c r="A43" s="74">
        <v>81</v>
      </c>
      <c r="B43" s="75" t="s">
        <v>160</v>
      </c>
      <c r="C43" s="75" t="s">
        <v>97</v>
      </c>
      <c r="D43" s="75" t="s">
        <v>9</v>
      </c>
      <c r="E43" s="76" t="s">
        <v>339</v>
      </c>
      <c r="F43" s="75" t="s">
        <v>115</v>
      </c>
      <c r="G43" s="82"/>
      <c r="H43" s="82" t="s">
        <v>285</v>
      </c>
      <c r="I43" s="76" t="s">
        <v>561</v>
      </c>
      <c r="J43" s="76" t="s">
        <v>562</v>
      </c>
      <c r="K43" s="76" t="s">
        <v>563</v>
      </c>
      <c r="L43" s="74" t="s">
        <v>16</v>
      </c>
      <c r="M43" s="75" t="s">
        <v>29</v>
      </c>
      <c r="N43" s="74"/>
      <c r="O43" s="82">
        <v>500</v>
      </c>
      <c r="P43" s="77" t="str">
        <f t="shared" si="0"/>
        <v>Media</v>
      </c>
      <c r="Q43" s="78">
        <f t="shared" si="1"/>
        <v>0.6</v>
      </c>
      <c r="R43" s="76">
        <v>100</v>
      </c>
      <c r="S43" s="77" t="str">
        <f t="shared" si="2"/>
        <v>Moderado</v>
      </c>
      <c r="T43" s="78">
        <f t="shared" si="3"/>
        <v>0.6</v>
      </c>
      <c r="U43" s="77" t="str">
        <f t="shared" si="4"/>
        <v>Moderado</v>
      </c>
      <c r="V43" s="75">
        <v>1</v>
      </c>
      <c r="W43" s="74" t="s">
        <v>564</v>
      </c>
      <c r="X43" s="75" t="str">
        <f t="shared" si="13"/>
        <v>Probabilidad</v>
      </c>
      <c r="Y43" s="75" t="s">
        <v>148</v>
      </c>
      <c r="Z43" s="75" t="s">
        <v>167</v>
      </c>
      <c r="AA43" s="75" t="str">
        <f t="shared" si="22"/>
        <v>40%</v>
      </c>
      <c r="AB43" s="75" t="s">
        <v>174</v>
      </c>
      <c r="AC43" s="75" t="s">
        <v>186</v>
      </c>
      <c r="AD43" s="75" t="s">
        <v>181</v>
      </c>
      <c r="AE43" s="75" t="s">
        <v>565</v>
      </c>
      <c r="AF43" s="80">
        <f t="shared" si="7"/>
        <v>0.36</v>
      </c>
      <c r="AG43" s="77" t="str">
        <f t="shared" si="8"/>
        <v>Baja</v>
      </c>
      <c r="AH43" s="78">
        <f t="shared" si="9"/>
        <v>0.36</v>
      </c>
      <c r="AI43" s="77" t="str">
        <f t="shared" si="10"/>
        <v>Moderado</v>
      </c>
      <c r="AJ43" s="78">
        <f t="shared" si="11"/>
        <v>0.6</v>
      </c>
      <c r="AK43" s="77" t="str">
        <f t="shared" si="12"/>
        <v>Moderado</v>
      </c>
      <c r="AL43" s="76" t="s">
        <v>177</v>
      </c>
      <c r="AM43" s="75" t="s">
        <v>353</v>
      </c>
      <c r="AN43" s="75" t="s">
        <v>355</v>
      </c>
      <c r="AO43" s="75" t="s">
        <v>354</v>
      </c>
      <c r="AP43" s="74" t="s">
        <v>265</v>
      </c>
    </row>
    <row r="44" spans="1:42" ht="105.75" customHeight="1" x14ac:dyDescent="0.2">
      <c r="A44" s="74">
        <v>82</v>
      </c>
      <c r="B44" s="74" t="s">
        <v>157</v>
      </c>
      <c r="C44" s="75" t="s">
        <v>19</v>
      </c>
      <c r="D44" s="75" t="s">
        <v>13</v>
      </c>
      <c r="E44" s="76" t="s">
        <v>279</v>
      </c>
      <c r="F44" s="75" t="s">
        <v>115</v>
      </c>
      <c r="G44" s="75"/>
      <c r="H44" s="75" t="s">
        <v>566</v>
      </c>
      <c r="I44" s="75" t="s">
        <v>567</v>
      </c>
      <c r="J44" s="92" t="s">
        <v>568</v>
      </c>
      <c r="K44" s="75" t="str">
        <f t="shared" ref="K44:K50" si="23">CONCATENATE(H44," ",I44," ",J44)</f>
        <v>Posibilidad de afectación económica y reputacional por ofrecer o recibir soborno para no llevar a cabo protocolo de cepo debido a obtener un beneficio privado</v>
      </c>
      <c r="L44" s="74" t="s">
        <v>16</v>
      </c>
      <c r="M44" s="75" t="s">
        <v>29</v>
      </c>
      <c r="N44" s="74" t="s">
        <v>569</v>
      </c>
      <c r="O44" s="93">
        <v>24</v>
      </c>
      <c r="P44" s="77" t="str">
        <f t="shared" si="0"/>
        <v>Baja</v>
      </c>
      <c r="Q44" s="78">
        <f t="shared" si="1"/>
        <v>0.4</v>
      </c>
      <c r="R44" s="85">
        <v>100</v>
      </c>
      <c r="S44" s="77" t="str">
        <f t="shared" si="2"/>
        <v>Moderado</v>
      </c>
      <c r="T44" s="78">
        <f t="shared" si="3"/>
        <v>0.6</v>
      </c>
      <c r="U44" s="77" t="str">
        <f t="shared" si="4"/>
        <v>Moderado</v>
      </c>
      <c r="V44" s="75">
        <v>1</v>
      </c>
      <c r="W44" s="74" t="s">
        <v>570</v>
      </c>
      <c r="X44" s="75" t="str">
        <f t="shared" si="13"/>
        <v>Probabilidad</v>
      </c>
      <c r="Y44" s="79" t="s">
        <v>152</v>
      </c>
      <c r="Z44" s="75" t="s">
        <v>167</v>
      </c>
      <c r="AA44" s="75" t="str">
        <f t="shared" si="22"/>
        <v>30%</v>
      </c>
      <c r="AB44" s="75" t="s">
        <v>174</v>
      </c>
      <c r="AC44" s="75" t="s">
        <v>188</v>
      </c>
      <c r="AD44" s="75" t="s">
        <v>183</v>
      </c>
      <c r="AE44" s="75"/>
      <c r="AF44" s="80">
        <f t="shared" si="7"/>
        <v>0.28000000000000003</v>
      </c>
      <c r="AG44" s="77" t="str">
        <f t="shared" si="8"/>
        <v>Baja</v>
      </c>
      <c r="AH44" s="78">
        <f t="shared" si="9"/>
        <v>0.28000000000000003</v>
      </c>
      <c r="AI44" s="77" t="str">
        <f t="shared" si="10"/>
        <v>Menor</v>
      </c>
      <c r="AJ44" s="78">
        <f t="shared" si="11"/>
        <v>0.4</v>
      </c>
      <c r="AK44" s="77" t="str">
        <f t="shared" si="12"/>
        <v>Moderado</v>
      </c>
      <c r="AL44" s="76" t="s">
        <v>175</v>
      </c>
      <c r="AM44" s="75" t="s">
        <v>571</v>
      </c>
      <c r="AN44" s="75" t="s">
        <v>572</v>
      </c>
      <c r="AO44" s="75" t="s">
        <v>573</v>
      </c>
      <c r="AP44" s="75" t="s">
        <v>574</v>
      </c>
    </row>
    <row r="45" spans="1:42" ht="105.75" customHeight="1" x14ac:dyDescent="0.2">
      <c r="A45" s="74">
        <v>83</v>
      </c>
      <c r="B45" s="74" t="s">
        <v>157</v>
      </c>
      <c r="C45" s="75" t="s">
        <v>19</v>
      </c>
      <c r="D45" s="75" t="s">
        <v>13</v>
      </c>
      <c r="E45" s="76" t="s">
        <v>279</v>
      </c>
      <c r="F45" s="75" t="s">
        <v>115</v>
      </c>
      <c r="G45" s="75"/>
      <c r="H45" s="75" t="s">
        <v>566</v>
      </c>
      <c r="I45" s="74" t="s">
        <v>575</v>
      </c>
      <c r="J45" s="92" t="s">
        <v>568</v>
      </c>
      <c r="K45" s="75" t="str">
        <f t="shared" si="23"/>
        <v>Posibilidad de afectación económica y reputacional por ofrecer o recibir soborno para omitir protocolos operativos debido a obtener un beneficio privado</v>
      </c>
      <c r="L45" s="74" t="s">
        <v>16</v>
      </c>
      <c r="M45" s="75" t="s">
        <v>29</v>
      </c>
      <c r="N45" s="74" t="s">
        <v>569</v>
      </c>
      <c r="O45" s="93">
        <v>24</v>
      </c>
      <c r="P45" s="77" t="str">
        <f t="shared" si="0"/>
        <v>Baja</v>
      </c>
      <c r="Q45" s="78">
        <f t="shared" si="1"/>
        <v>0.4</v>
      </c>
      <c r="R45" s="85">
        <v>100</v>
      </c>
      <c r="S45" s="77" t="str">
        <f t="shared" si="2"/>
        <v>Moderado</v>
      </c>
      <c r="T45" s="78">
        <f t="shared" si="3"/>
        <v>0.6</v>
      </c>
      <c r="U45" s="77" t="str">
        <f t="shared" si="4"/>
        <v>Moderado</v>
      </c>
      <c r="V45" s="75">
        <v>1</v>
      </c>
      <c r="W45" s="74" t="s">
        <v>570</v>
      </c>
      <c r="X45" s="75" t="str">
        <f t="shared" si="13"/>
        <v>Probabilidad</v>
      </c>
      <c r="Y45" s="79" t="s">
        <v>152</v>
      </c>
      <c r="Z45" s="75" t="s">
        <v>167</v>
      </c>
      <c r="AA45" s="75" t="str">
        <f t="shared" si="22"/>
        <v>30%</v>
      </c>
      <c r="AB45" s="75" t="s">
        <v>174</v>
      </c>
      <c r="AC45" s="75" t="s">
        <v>188</v>
      </c>
      <c r="AD45" s="75" t="s">
        <v>183</v>
      </c>
      <c r="AE45" s="75"/>
      <c r="AF45" s="80">
        <f t="shared" si="7"/>
        <v>0.28000000000000003</v>
      </c>
      <c r="AG45" s="77" t="str">
        <f t="shared" si="8"/>
        <v>Baja</v>
      </c>
      <c r="AH45" s="78">
        <f t="shared" si="9"/>
        <v>0.28000000000000003</v>
      </c>
      <c r="AI45" s="77" t="str">
        <f t="shared" si="10"/>
        <v>Menor</v>
      </c>
      <c r="AJ45" s="78">
        <f t="shared" si="11"/>
        <v>0.4</v>
      </c>
      <c r="AK45" s="77" t="str">
        <f t="shared" si="12"/>
        <v>Moderado</v>
      </c>
      <c r="AL45" s="76" t="s">
        <v>175</v>
      </c>
      <c r="AM45" s="75" t="s">
        <v>571</v>
      </c>
      <c r="AN45" s="75" t="s">
        <v>572</v>
      </c>
      <c r="AO45" s="75" t="s">
        <v>573</v>
      </c>
      <c r="AP45" s="75" t="s">
        <v>574</v>
      </c>
    </row>
    <row r="46" spans="1:42" ht="105.75" customHeight="1" x14ac:dyDescent="0.2">
      <c r="A46" s="74">
        <v>84</v>
      </c>
      <c r="B46" s="74" t="s">
        <v>157</v>
      </c>
      <c r="C46" s="75" t="s">
        <v>19</v>
      </c>
      <c r="D46" s="75" t="s">
        <v>13</v>
      </c>
      <c r="E46" s="76" t="s">
        <v>279</v>
      </c>
      <c r="F46" s="75" t="s">
        <v>115</v>
      </c>
      <c r="G46" s="75"/>
      <c r="H46" s="75" t="s">
        <v>566</v>
      </c>
      <c r="I46" s="75" t="s">
        <v>576</v>
      </c>
      <c r="J46" s="92" t="s">
        <v>568</v>
      </c>
      <c r="K46" s="75" t="str">
        <f t="shared" si="23"/>
        <v>Posibilidad de afectación económica y reputacional por recibir soborno para para aceptar Facturas de los proveedores sin soportes debido a obtener un beneficio privado</v>
      </c>
      <c r="L46" s="74" t="s">
        <v>16</v>
      </c>
      <c r="M46" s="75" t="s">
        <v>29</v>
      </c>
      <c r="N46" s="74" t="s">
        <v>569</v>
      </c>
      <c r="O46" s="93">
        <v>24</v>
      </c>
      <c r="P46" s="77" t="str">
        <f t="shared" si="0"/>
        <v>Baja</v>
      </c>
      <c r="Q46" s="78">
        <f t="shared" si="1"/>
        <v>0.4</v>
      </c>
      <c r="R46" s="85">
        <v>100</v>
      </c>
      <c r="S46" s="77" t="str">
        <f t="shared" si="2"/>
        <v>Moderado</v>
      </c>
      <c r="T46" s="78">
        <f t="shared" si="3"/>
        <v>0.6</v>
      </c>
      <c r="U46" s="77" t="str">
        <f t="shared" si="4"/>
        <v>Moderado</v>
      </c>
      <c r="V46" s="75">
        <v>1</v>
      </c>
      <c r="W46" s="75" t="s">
        <v>577</v>
      </c>
      <c r="X46" s="75" t="str">
        <f t="shared" si="13"/>
        <v>Probabilidad</v>
      </c>
      <c r="Y46" s="79" t="s">
        <v>152</v>
      </c>
      <c r="Z46" s="75" t="s">
        <v>167</v>
      </c>
      <c r="AA46" s="75" t="str">
        <f t="shared" si="22"/>
        <v>30%</v>
      </c>
      <c r="AB46" s="75" t="s">
        <v>174</v>
      </c>
      <c r="AC46" s="75" t="s">
        <v>188</v>
      </c>
      <c r="AD46" s="75" t="s">
        <v>183</v>
      </c>
      <c r="AE46" s="75"/>
      <c r="AF46" s="80">
        <f t="shared" si="7"/>
        <v>0.28000000000000003</v>
      </c>
      <c r="AG46" s="77" t="str">
        <f t="shared" si="8"/>
        <v>Baja</v>
      </c>
      <c r="AH46" s="78">
        <f t="shared" si="9"/>
        <v>0.28000000000000003</v>
      </c>
      <c r="AI46" s="77" t="str">
        <f t="shared" si="10"/>
        <v>Menor</v>
      </c>
      <c r="AJ46" s="78">
        <f t="shared" si="11"/>
        <v>0.4</v>
      </c>
      <c r="AK46" s="77" t="str">
        <f t="shared" si="12"/>
        <v>Moderado</v>
      </c>
      <c r="AL46" s="76" t="s">
        <v>175</v>
      </c>
      <c r="AM46" s="75" t="s">
        <v>179</v>
      </c>
      <c r="AN46" s="75" t="s">
        <v>179</v>
      </c>
      <c r="AO46" s="75" t="s">
        <v>179</v>
      </c>
      <c r="AP46" s="75" t="s">
        <v>179</v>
      </c>
    </row>
    <row r="47" spans="1:42" ht="105.75" customHeight="1" x14ac:dyDescent="0.2">
      <c r="A47" s="74">
        <v>85</v>
      </c>
      <c r="B47" s="74" t="s">
        <v>157</v>
      </c>
      <c r="C47" s="75" t="s">
        <v>19</v>
      </c>
      <c r="D47" s="75" t="s">
        <v>13</v>
      </c>
      <c r="E47" s="76" t="s">
        <v>279</v>
      </c>
      <c r="F47" s="75" t="s">
        <v>115</v>
      </c>
      <c r="G47" s="75"/>
      <c r="H47" s="75" t="s">
        <v>566</v>
      </c>
      <c r="I47" s="75" t="s">
        <v>578</v>
      </c>
      <c r="J47" s="92" t="s">
        <v>568</v>
      </c>
      <c r="K47" s="75" t="str">
        <f t="shared" si="23"/>
        <v>Posibilidad de afectación económica y reputacional por recibir soborno para entregar Información confidencial, de parqueo y/o de la plataforma de seguimiento de parqueo  debido a obtener un beneficio privado</v>
      </c>
      <c r="L47" s="74" t="s">
        <v>16</v>
      </c>
      <c r="M47" s="75" t="s">
        <v>29</v>
      </c>
      <c r="N47" s="74" t="s">
        <v>579</v>
      </c>
      <c r="O47" s="93">
        <v>24</v>
      </c>
      <c r="P47" s="77" t="str">
        <f t="shared" si="0"/>
        <v>Baja</v>
      </c>
      <c r="Q47" s="78">
        <f t="shared" si="1"/>
        <v>0.4</v>
      </c>
      <c r="R47" s="85">
        <v>100</v>
      </c>
      <c r="S47" s="77" t="str">
        <f t="shared" si="2"/>
        <v>Moderado</v>
      </c>
      <c r="T47" s="78">
        <f t="shared" si="3"/>
        <v>0.6</v>
      </c>
      <c r="U47" s="77" t="str">
        <f t="shared" si="4"/>
        <v>Moderado</v>
      </c>
      <c r="V47" s="75">
        <v>1</v>
      </c>
      <c r="W47" s="74" t="s">
        <v>580</v>
      </c>
      <c r="X47" s="75" t="str">
        <f t="shared" si="13"/>
        <v>Probabilidad</v>
      </c>
      <c r="Y47" s="79" t="s">
        <v>152</v>
      </c>
      <c r="Z47" s="75" t="s">
        <v>167</v>
      </c>
      <c r="AA47" s="75" t="str">
        <f t="shared" si="22"/>
        <v>30%</v>
      </c>
      <c r="AB47" s="75" t="s">
        <v>174</v>
      </c>
      <c r="AC47" s="75" t="s">
        <v>188</v>
      </c>
      <c r="AD47" s="75" t="s">
        <v>183</v>
      </c>
      <c r="AE47" s="75"/>
      <c r="AF47" s="80">
        <f t="shared" si="7"/>
        <v>0.28000000000000003</v>
      </c>
      <c r="AG47" s="77" t="str">
        <f t="shared" si="8"/>
        <v>Baja</v>
      </c>
      <c r="AH47" s="78">
        <f t="shared" si="9"/>
        <v>0.28000000000000003</v>
      </c>
      <c r="AI47" s="77" t="str">
        <f t="shared" si="10"/>
        <v>Menor</v>
      </c>
      <c r="AJ47" s="78">
        <f t="shared" si="11"/>
        <v>0.4</v>
      </c>
      <c r="AK47" s="77" t="str">
        <f t="shared" si="12"/>
        <v>Moderado</v>
      </c>
      <c r="AL47" s="76" t="s">
        <v>175</v>
      </c>
      <c r="AM47" s="75" t="s">
        <v>179</v>
      </c>
      <c r="AN47" s="75" t="s">
        <v>179</v>
      </c>
      <c r="AO47" s="75" t="s">
        <v>179</v>
      </c>
      <c r="AP47" s="75" t="s">
        <v>179</v>
      </c>
    </row>
    <row r="48" spans="1:42" ht="105.75" customHeight="1" x14ac:dyDescent="0.2">
      <c r="A48" s="74">
        <v>86</v>
      </c>
      <c r="B48" s="74" t="s">
        <v>157</v>
      </c>
      <c r="C48" s="75" t="s">
        <v>19</v>
      </c>
      <c r="D48" s="75" t="s">
        <v>13</v>
      </c>
      <c r="E48" s="76" t="s">
        <v>279</v>
      </c>
      <c r="F48" s="75" t="s">
        <v>115</v>
      </c>
      <c r="G48" s="75"/>
      <c r="H48" s="75" t="s">
        <v>566</v>
      </c>
      <c r="I48" s="75" t="s">
        <v>581</v>
      </c>
      <c r="J48" s="92" t="s">
        <v>568</v>
      </c>
      <c r="K48" s="75" t="str">
        <f t="shared" si="23"/>
        <v>Posibilidad de afectación económica y reputacional por recibir soborno para informar un robo, sin existir, en las zonas de parqueo debido a obtener un beneficio privado</v>
      </c>
      <c r="L48" s="74" t="s">
        <v>16</v>
      </c>
      <c r="M48" s="75" t="s">
        <v>29</v>
      </c>
      <c r="N48" s="74" t="s">
        <v>569</v>
      </c>
      <c r="O48" s="93">
        <v>24</v>
      </c>
      <c r="P48" s="77" t="str">
        <f t="shared" si="0"/>
        <v>Baja</v>
      </c>
      <c r="Q48" s="78">
        <f t="shared" si="1"/>
        <v>0.4</v>
      </c>
      <c r="R48" s="85">
        <v>100</v>
      </c>
      <c r="S48" s="77" t="str">
        <f t="shared" si="2"/>
        <v>Moderado</v>
      </c>
      <c r="T48" s="78">
        <f t="shared" si="3"/>
        <v>0.6</v>
      </c>
      <c r="U48" s="77" t="str">
        <f t="shared" si="4"/>
        <v>Moderado</v>
      </c>
      <c r="V48" s="75">
        <v>1</v>
      </c>
      <c r="W48" s="74" t="s">
        <v>582</v>
      </c>
      <c r="X48" s="75" t="str">
        <f t="shared" si="13"/>
        <v>Probabilidad</v>
      </c>
      <c r="Y48" s="79" t="s">
        <v>152</v>
      </c>
      <c r="Z48" s="75" t="s">
        <v>167</v>
      </c>
      <c r="AA48" s="75" t="str">
        <f t="shared" si="22"/>
        <v>30%</v>
      </c>
      <c r="AB48" s="75" t="s">
        <v>174</v>
      </c>
      <c r="AC48" s="75" t="s">
        <v>188</v>
      </c>
      <c r="AD48" s="75" t="s">
        <v>183</v>
      </c>
      <c r="AE48" s="75"/>
      <c r="AF48" s="80">
        <f t="shared" si="7"/>
        <v>0.28000000000000003</v>
      </c>
      <c r="AG48" s="77" t="str">
        <f t="shared" si="8"/>
        <v>Baja</v>
      </c>
      <c r="AH48" s="78">
        <f t="shared" si="9"/>
        <v>0.28000000000000003</v>
      </c>
      <c r="AI48" s="77" t="str">
        <f t="shared" si="10"/>
        <v>Menor</v>
      </c>
      <c r="AJ48" s="78">
        <f t="shared" si="11"/>
        <v>0.4</v>
      </c>
      <c r="AK48" s="77" t="str">
        <f t="shared" si="12"/>
        <v>Moderado</v>
      </c>
      <c r="AL48" s="76" t="s">
        <v>175</v>
      </c>
      <c r="AM48" s="75" t="s">
        <v>571</v>
      </c>
      <c r="AN48" s="75" t="s">
        <v>572</v>
      </c>
      <c r="AO48" s="75" t="s">
        <v>573</v>
      </c>
      <c r="AP48" s="75" t="s">
        <v>574</v>
      </c>
    </row>
    <row r="49" spans="1:42" ht="105.75" customHeight="1" x14ac:dyDescent="0.2">
      <c r="A49" s="74">
        <v>87</v>
      </c>
      <c r="B49" s="74" t="s">
        <v>157</v>
      </c>
      <c r="C49" s="75" t="s">
        <v>19</v>
      </c>
      <c r="D49" s="75" t="s">
        <v>13</v>
      </c>
      <c r="E49" s="76" t="s">
        <v>279</v>
      </c>
      <c r="F49" s="75" t="s">
        <v>115</v>
      </c>
      <c r="G49" s="75"/>
      <c r="H49" s="75" t="s">
        <v>566</v>
      </c>
      <c r="I49" s="75" t="s">
        <v>583</v>
      </c>
      <c r="J49" s="92" t="s">
        <v>568</v>
      </c>
      <c r="K49" s="75" t="str">
        <f t="shared" si="23"/>
        <v>Posibilidad de afectación económica y reputacional por recibir soborno para alterar el procedimiento, facilitador debido a obtener un beneficio privado</v>
      </c>
      <c r="L49" s="74" t="s">
        <v>16</v>
      </c>
      <c r="M49" s="75" t="s">
        <v>29</v>
      </c>
      <c r="N49" s="74" t="s">
        <v>569</v>
      </c>
      <c r="O49" s="93">
        <v>24</v>
      </c>
      <c r="P49" s="77" t="str">
        <f t="shared" si="0"/>
        <v>Baja</v>
      </c>
      <c r="Q49" s="78">
        <f t="shared" si="1"/>
        <v>0.4</v>
      </c>
      <c r="R49" s="85">
        <v>100</v>
      </c>
      <c r="S49" s="77" t="str">
        <f t="shared" si="2"/>
        <v>Moderado</v>
      </c>
      <c r="T49" s="78">
        <f t="shared" si="3"/>
        <v>0.6</v>
      </c>
      <c r="U49" s="77" t="str">
        <f t="shared" si="4"/>
        <v>Moderado</v>
      </c>
      <c r="V49" s="75">
        <v>1</v>
      </c>
      <c r="W49" s="74" t="s">
        <v>584</v>
      </c>
      <c r="X49" s="75" t="str">
        <f t="shared" si="13"/>
        <v>Probabilidad</v>
      </c>
      <c r="Y49" s="79" t="s">
        <v>152</v>
      </c>
      <c r="Z49" s="75" t="s">
        <v>167</v>
      </c>
      <c r="AA49" s="75" t="str">
        <f t="shared" si="22"/>
        <v>30%</v>
      </c>
      <c r="AB49" s="75" t="s">
        <v>174</v>
      </c>
      <c r="AC49" s="75" t="s">
        <v>188</v>
      </c>
      <c r="AD49" s="75" t="s">
        <v>183</v>
      </c>
      <c r="AE49" s="75"/>
      <c r="AF49" s="80">
        <f t="shared" si="7"/>
        <v>0.28000000000000003</v>
      </c>
      <c r="AG49" s="77" t="str">
        <f t="shared" si="8"/>
        <v>Baja</v>
      </c>
      <c r="AH49" s="78">
        <f t="shared" si="9"/>
        <v>0.28000000000000003</v>
      </c>
      <c r="AI49" s="77" t="str">
        <f t="shared" si="10"/>
        <v>Menor</v>
      </c>
      <c r="AJ49" s="78">
        <f t="shared" si="11"/>
        <v>0.4</v>
      </c>
      <c r="AK49" s="77" t="str">
        <f t="shared" si="12"/>
        <v>Moderado</v>
      </c>
      <c r="AL49" s="76" t="s">
        <v>175</v>
      </c>
      <c r="AM49" s="75" t="s">
        <v>571</v>
      </c>
      <c r="AN49" s="75" t="s">
        <v>572</v>
      </c>
      <c r="AO49" s="75" t="s">
        <v>573</v>
      </c>
      <c r="AP49" s="75"/>
    </row>
    <row r="50" spans="1:42" ht="105.75" customHeight="1" x14ac:dyDescent="0.2">
      <c r="A50" s="74">
        <v>88</v>
      </c>
      <c r="B50" s="74" t="s">
        <v>157</v>
      </c>
      <c r="C50" s="75" t="s">
        <v>19</v>
      </c>
      <c r="D50" s="75" t="s">
        <v>13</v>
      </c>
      <c r="E50" s="76" t="s">
        <v>279</v>
      </c>
      <c r="F50" s="75" t="s">
        <v>115</v>
      </c>
      <c r="G50" s="75"/>
      <c r="H50" s="75" t="s">
        <v>566</v>
      </c>
      <c r="I50" s="75" t="s">
        <v>585</v>
      </c>
      <c r="J50" s="92" t="s">
        <v>568</v>
      </c>
      <c r="K50" s="75" t="str">
        <f t="shared" si="23"/>
        <v>Posibilidad de afectación económica y reputacional por recibir soborno Alterar la aplicación de seguimiento de parqueo debido a obtener un beneficio privado</v>
      </c>
      <c r="L50" s="74" t="s">
        <v>16</v>
      </c>
      <c r="M50" s="75" t="s">
        <v>29</v>
      </c>
      <c r="N50" s="74" t="s">
        <v>569</v>
      </c>
      <c r="O50" s="93">
        <v>24</v>
      </c>
      <c r="P50" s="77" t="str">
        <f t="shared" si="0"/>
        <v>Baja</v>
      </c>
      <c r="Q50" s="78">
        <f t="shared" si="1"/>
        <v>0.4</v>
      </c>
      <c r="R50" s="85">
        <v>100</v>
      </c>
      <c r="S50" s="77" t="str">
        <f t="shared" si="2"/>
        <v>Moderado</v>
      </c>
      <c r="T50" s="78">
        <f t="shared" si="3"/>
        <v>0.6</v>
      </c>
      <c r="U50" s="77" t="str">
        <f t="shared" si="4"/>
        <v>Moderado</v>
      </c>
      <c r="V50" s="75">
        <v>1</v>
      </c>
      <c r="W50" s="74" t="s">
        <v>586</v>
      </c>
      <c r="X50" s="75" t="str">
        <f t="shared" si="13"/>
        <v>Probabilidad</v>
      </c>
      <c r="Y50" s="79" t="s">
        <v>152</v>
      </c>
      <c r="Z50" s="75" t="s">
        <v>167</v>
      </c>
      <c r="AA50" s="75" t="str">
        <f t="shared" si="22"/>
        <v>30%</v>
      </c>
      <c r="AB50" s="75" t="s">
        <v>174</v>
      </c>
      <c r="AC50" s="75" t="s">
        <v>188</v>
      </c>
      <c r="AD50" s="75" t="s">
        <v>183</v>
      </c>
      <c r="AE50" s="75"/>
      <c r="AF50" s="80">
        <f t="shared" si="7"/>
        <v>0.28000000000000003</v>
      </c>
      <c r="AG50" s="77" t="str">
        <f t="shared" si="8"/>
        <v>Baja</v>
      </c>
      <c r="AH50" s="78">
        <f t="shared" si="9"/>
        <v>0.28000000000000003</v>
      </c>
      <c r="AI50" s="77" t="str">
        <f t="shared" si="10"/>
        <v>Menor</v>
      </c>
      <c r="AJ50" s="78">
        <f t="shared" si="11"/>
        <v>0.4</v>
      </c>
      <c r="AK50" s="77" t="str">
        <f t="shared" si="12"/>
        <v>Moderado</v>
      </c>
      <c r="AL50" s="76" t="s">
        <v>175</v>
      </c>
      <c r="AM50" s="75" t="s">
        <v>179</v>
      </c>
      <c r="AN50" s="75" t="s">
        <v>179</v>
      </c>
      <c r="AO50" s="75" t="s">
        <v>179</v>
      </c>
      <c r="AP50" s="75" t="s">
        <v>179</v>
      </c>
    </row>
    <row r="51" spans="1:42" ht="168.75" customHeight="1" x14ac:dyDescent="0.2">
      <c r="A51" s="74">
        <v>89</v>
      </c>
      <c r="B51" s="82" t="s">
        <v>157</v>
      </c>
      <c r="C51" s="82" t="s">
        <v>19</v>
      </c>
      <c r="D51" s="82" t="s">
        <v>13</v>
      </c>
      <c r="E51" s="76" t="s">
        <v>279</v>
      </c>
      <c r="F51" s="75" t="s">
        <v>115</v>
      </c>
      <c r="G51" s="82"/>
      <c r="H51" s="76" t="s">
        <v>587</v>
      </c>
      <c r="I51" s="82" t="s">
        <v>588</v>
      </c>
      <c r="J51" s="82" t="s">
        <v>589</v>
      </c>
      <c r="K51" s="76" t="s">
        <v>590</v>
      </c>
      <c r="L51" s="74" t="s">
        <v>16</v>
      </c>
      <c r="M51" s="75" t="s">
        <v>29</v>
      </c>
      <c r="N51" s="74" t="s">
        <v>591</v>
      </c>
      <c r="O51" s="82">
        <v>24</v>
      </c>
      <c r="P51" s="77" t="str">
        <f t="shared" si="0"/>
        <v>Baja</v>
      </c>
      <c r="Q51" s="78">
        <f t="shared" si="1"/>
        <v>0.4</v>
      </c>
      <c r="R51" s="82">
        <v>500</v>
      </c>
      <c r="S51" s="77" t="str">
        <f t="shared" si="2"/>
        <v>Mayor</v>
      </c>
      <c r="T51" s="78">
        <f t="shared" si="3"/>
        <v>0.8</v>
      </c>
      <c r="U51" s="77" t="str">
        <f t="shared" si="4"/>
        <v>Alto</v>
      </c>
      <c r="V51" s="82">
        <v>1</v>
      </c>
      <c r="W51" s="74" t="s">
        <v>545</v>
      </c>
      <c r="X51" s="75" t="str">
        <f t="shared" si="13"/>
        <v>Probabilidad</v>
      </c>
      <c r="Y51" s="75" t="s">
        <v>148</v>
      </c>
      <c r="Z51" s="75" t="s">
        <v>167</v>
      </c>
      <c r="AA51" s="75" t="str">
        <f t="shared" ref="AA51:AA53" si="24">IF(AND(Y51="Preventivo",Z51="Automático"),"50%",IF(AND(Y51="Preventivo",Z51="Manual"),"40%",IF(AND(Y51="Detectivo",Z51="Automático"),"40%",IF(AND(Y51="Detectivo",Z51="Manual"),"30%",IF(AND(Y51="Correctivo",Z51="Automático"),"35%",IF(AND(Y51="Correctivo",Z51="Manual"),"25%",""))))))</f>
        <v>40%</v>
      </c>
      <c r="AB51" s="74" t="s">
        <v>174</v>
      </c>
      <c r="AC51" s="75" t="s">
        <v>186</v>
      </c>
      <c r="AD51" s="75" t="s">
        <v>181</v>
      </c>
      <c r="AE51" s="76" t="s">
        <v>592</v>
      </c>
      <c r="AF51" s="80">
        <f t="shared" si="7"/>
        <v>0.24</v>
      </c>
      <c r="AG51" s="77" t="str">
        <f t="shared" si="8"/>
        <v>Baja</v>
      </c>
      <c r="AH51" s="78">
        <f t="shared" si="9"/>
        <v>0.24</v>
      </c>
      <c r="AI51" s="77" t="str">
        <f t="shared" si="10"/>
        <v>Menor</v>
      </c>
      <c r="AJ51" s="78">
        <f t="shared" si="11"/>
        <v>0.4</v>
      </c>
      <c r="AK51" s="77" t="str">
        <f t="shared" si="12"/>
        <v>Moderado</v>
      </c>
      <c r="AL51" s="76" t="s">
        <v>177</v>
      </c>
      <c r="AM51" s="82" t="s">
        <v>593</v>
      </c>
      <c r="AN51" s="76" t="s">
        <v>594</v>
      </c>
      <c r="AO51" s="82" t="s">
        <v>384</v>
      </c>
      <c r="AP51" s="82" t="s">
        <v>170</v>
      </c>
    </row>
    <row r="52" spans="1:42" ht="129.75" customHeight="1" x14ac:dyDescent="0.2">
      <c r="A52" s="94">
        <v>90</v>
      </c>
      <c r="B52" s="76" t="s">
        <v>151</v>
      </c>
      <c r="C52" s="82" t="s">
        <v>19</v>
      </c>
      <c r="D52" s="82" t="s">
        <v>13</v>
      </c>
      <c r="E52" s="76" t="s">
        <v>281</v>
      </c>
      <c r="F52" s="75" t="s">
        <v>115</v>
      </c>
      <c r="G52" s="82"/>
      <c r="H52" s="74" t="s">
        <v>595</v>
      </c>
      <c r="I52" s="74" t="s">
        <v>596</v>
      </c>
      <c r="J52" s="74" t="s">
        <v>597</v>
      </c>
      <c r="K52" s="74" t="s">
        <v>598</v>
      </c>
      <c r="L52" s="74" t="s">
        <v>16</v>
      </c>
      <c r="M52" s="74" t="s">
        <v>29</v>
      </c>
      <c r="N52" s="74" t="s">
        <v>411</v>
      </c>
      <c r="O52" s="76">
        <v>500</v>
      </c>
      <c r="P52" s="77" t="str">
        <f t="shared" si="0"/>
        <v>Media</v>
      </c>
      <c r="Q52" s="78">
        <f t="shared" si="1"/>
        <v>0.6</v>
      </c>
      <c r="R52" s="76">
        <v>501</v>
      </c>
      <c r="S52" s="77" t="str">
        <f t="shared" si="2"/>
        <v>Catastrófico</v>
      </c>
      <c r="T52" s="78" t="str">
        <f t="shared" si="3"/>
        <v>100%</v>
      </c>
      <c r="U52" s="77" t="str">
        <f t="shared" si="4"/>
        <v>Extremo</v>
      </c>
      <c r="V52" s="74">
        <v>1</v>
      </c>
      <c r="W52" s="81" t="s">
        <v>599</v>
      </c>
      <c r="X52" s="74" t="s">
        <v>74</v>
      </c>
      <c r="Y52" s="74" t="s">
        <v>148</v>
      </c>
      <c r="Z52" s="74" t="s">
        <v>164</v>
      </c>
      <c r="AA52" s="75" t="str">
        <f t="shared" si="24"/>
        <v>50%</v>
      </c>
      <c r="AB52" s="74" t="s">
        <v>179</v>
      </c>
      <c r="AC52" s="74" t="s">
        <v>186</v>
      </c>
      <c r="AD52" s="74" t="s">
        <v>183</v>
      </c>
      <c r="AE52" s="76"/>
      <c r="AF52" s="80">
        <f t="shared" si="7"/>
        <v>0.3</v>
      </c>
      <c r="AG52" s="77" t="str">
        <f t="shared" si="8"/>
        <v>Baja</v>
      </c>
      <c r="AH52" s="78">
        <f t="shared" si="9"/>
        <v>0.3</v>
      </c>
      <c r="AI52" s="77" t="str">
        <f t="shared" si="10"/>
        <v>Moderado</v>
      </c>
      <c r="AJ52" s="78">
        <f t="shared" si="11"/>
        <v>0.6</v>
      </c>
      <c r="AK52" s="77" t="str">
        <f t="shared" si="12"/>
        <v>Moderado</v>
      </c>
      <c r="AL52" s="76" t="s">
        <v>177</v>
      </c>
      <c r="AM52" s="81" t="s">
        <v>600</v>
      </c>
      <c r="AN52" s="74" t="s">
        <v>282</v>
      </c>
      <c r="AO52" s="74" t="s">
        <v>601</v>
      </c>
      <c r="AP52" s="74" t="s">
        <v>283</v>
      </c>
    </row>
    <row r="53" spans="1:42" ht="105.75" customHeight="1" x14ac:dyDescent="0.2">
      <c r="A53" s="74">
        <v>91</v>
      </c>
      <c r="B53" s="76" t="s">
        <v>87</v>
      </c>
      <c r="C53" s="76" t="s">
        <v>89</v>
      </c>
      <c r="D53" s="82" t="s">
        <v>13</v>
      </c>
      <c r="E53" s="76" t="s">
        <v>262</v>
      </c>
      <c r="F53" s="75" t="s">
        <v>115</v>
      </c>
      <c r="G53" s="82"/>
      <c r="H53" s="74" t="s">
        <v>602</v>
      </c>
      <c r="I53" s="74" t="s">
        <v>603</v>
      </c>
      <c r="J53" s="74" t="s">
        <v>604</v>
      </c>
      <c r="K53" s="74" t="s">
        <v>605</v>
      </c>
      <c r="L53" s="74" t="s">
        <v>16</v>
      </c>
      <c r="M53" s="74" t="s">
        <v>29</v>
      </c>
      <c r="N53" s="74" t="s">
        <v>606</v>
      </c>
      <c r="O53" s="76">
        <v>5000</v>
      </c>
      <c r="P53" s="77" t="str">
        <f t="shared" si="0"/>
        <v>Alta</v>
      </c>
      <c r="Q53" s="78">
        <f t="shared" si="1"/>
        <v>0.8</v>
      </c>
      <c r="R53" s="76">
        <v>500</v>
      </c>
      <c r="S53" s="77" t="str">
        <f t="shared" si="2"/>
        <v>Mayor</v>
      </c>
      <c r="T53" s="78">
        <f t="shared" si="3"/>
        <v>0.8</v>
      </c>
      <c r="U53" s="77" t="str">
        <f t="shared" si="4"/>
        <v>Alto</v>
      </c>
      <c r="V53" s="74">
        <v>1</v>
      </c>
      <c r="W53" s="81" t="s">
        <v>607</v>
      </c>
      <c r="X53" s="75" t="s">
        <v>74</v>
      </c>
      <c r="Y53" s="74" t="s">
        <v>148</v>
      </c>
      <c r="Z53" s="74" t="s">
        <v>167</v>
      </c>
      <c r="AA53" s="75" t="str">
        <f t="shared" si="24"/>
        <v>40%</v>
      </c>
      <c r="AB53" s="74" t="s">
        <v>179</v>
      </c>
      <c r="AC53" s="75" t="s">
        <v>186</v>
      </c>
      <c r="AD53" s="74" t="s">
        <v>183</v>
      </c>
      <c r="AE53" s="76"/>
      <c r="AF53" s="80">
        <f t="shared" si="7"/>
        <v>0.48</v>
      </c>
      <c r="AG53" s="77" t="str">
        <f t="shared" si="8"/>
        <v>Media</v>
      </c>
      <c r="AH53" s="78">
        <f t="shared" si="9"/>
        <v>0.48</v>
      </c>
      <c r="AI53" s="77" t="str">
        <f t="shared" si="10"/>
        <v>Mayor</v>
      </c>
      <c r="AJ53" s="78">
        <f t="shared" si="11"/>
        <v>0.8</v>
      </c>
      <c r="AK53" s="77" t="str">
        <f t="shared" si="12"/>
        <v>Alto</v>
      </c>
      <c r="AL53" s="76" t="s">
        <v>177</v>
      </c>
      <c r="AM53" s="81" t="s">
        <v>608</v>
      </c>
      <c r="AN53" s="75" t="s">
        <v>266</v>
      </c>
      <c r="AO53" s="74" t="s">
        <v>609</v>
      </c>
      <c r="AP53" s="74" t="s">
        <v>610</v>
      </c>
    </row>
    <row r="54" spans="1:42" ht="105.75" customHeight="1" x14ac:dyDescent="0.2">
      <c r="A54" s="74">
        <v>93</v>
      </c>
      <c r="B54" s="76" t="s">
        <v>160</v>
      </c>
      <c r="C54" s="76" t="s">
        <v>97</v>
      </c>
      <c r="D54" s="82" t="s">
        <v>13</v>
      </c>
      <c r="E54" s="76" t="s">
        <v>339</v>
      </c>
      <c r="F54" s="75" t="s">
        <v>115</v>
      </c>
      <c r="G54" s="82"/>
      <c r="H54" s="76" t="s">
        <v>263</v>
      </c>
      <c r="I54" s="76" t="s">
        <v>613</v>
      </c>
      <c r="J54" s="76" t="s">
        <v>614</v>
      </c>
      <c r="K54" s="76" t="s">
        <v>615</v>
      </c>
      <c r="L54" s="74" t="s">
        <v>11</v>
      </c>
      <c r="M54" s="74" t="s">
        <v>17</v>
      </c>
      <c r="N54" s="74" t="s">
        <v>611</v>
      </c>
      <c r="O54" s="76">
        <v>24</v>
      </c>
      <c r="P54" s="77" t="str">
        <f t="shared" si="0"/>
        <v>Baja</v>
      </c>
      <c r="Q54" s="78">
        <f t="shared" si="1"/>
        <v>0.4</v>
      </c>
      <c r="R54" s="76">
        <v>500</v>
      </c>
      <c r="S54" s="77" t="str">
        <f t="shared" si="2"/>
        <v>Mayor</v>
      </c>
      <c r="T54" s="78">
        <f t="shared" si="3"/>
        <v>0.8</v>
      </c>
      <c r="U54" s="77" t="str">
        <f t="shared" si="4"/>
        <v>Alto</v>
      </c>
      <c r="V54" s="74">
        <v>1</v>
      </c>
      <c r="W54" s="74" t="s">
        <v>616</v>
      </c>
      <c r="X54" s="75" t="str">
        <f t="shared" ref="X54" si="25">IF(OR(Y54="Preventivo",Y54="Detectivo"),"Probabilidad",IF(Y54="Correctivo","Impacto",""))</f>
        <v>Probabilidad</v>
      </c>
      <c r="Y54" s="74" t="s">
        <v>148</v>
      </c>
      <c r="Z54" s="74" t="s">
        <v>167</v>
      </c>
      <c r="AA54" s="75" t="str">
        <f t="shared" ref="AA54:AA58" si="26">IF(AND(Y54="Inexistente",Z54="Sin"),"0%",IF(AND(Y54="Preventivo",Z54="Automático"),"50%",IF(AND(Y54="Preventivo",Z54="Manual"),"40%",IF(AND(Y54="Detectivo",Z54="Automático"),"40%",IF(AND(Y54="Detectivo",Z54="Manual"),"30%",IF(AND(Y54="Correctivo",Z54="Automático"),"35%",IF(AND(Y54="Correctivo",Z54="Manual"),"25%","")))))))</f>
        <v>40%</v>
      </c>
      <c r="AB54" s="74" t="s">
        <v>174</v>
      </c>
      <c r="AC54" s="74" t="s">
        <v>186</v>
      </c>
      <c r="AD54" s="74" t="s">
        <v>181</v>
      </c>
      <c r="AE54" s="74" t="s">
        <v>617</v>
      </c>
      <c r="AF54" s="80">
        <f t="shared" si="7"/>
        <v>0.24</v>
      </c>
      <c r="AG54" s="77" t="str">
        <f t="shared" si="8"/>
        <v>Baja</v>
      </c>
      <c r="AH54" s="78">
        <f t="shared" si="9"/>
        <v>0.24</v>
      </c>
      <c r="AI54" s="77" t="str">
        <f t="shared" si="10"/>
        <v>Menor</v>
      </c>
      <c r="AJ54" s="78">
        <f t="shared" si="11"/>
        <v>0.4</v>
      </c>
      <c r="AK54" s="77" t="str">
        <f t="shared" si="12"/>
        <v>Moderado</v>
      </c>
      <c r="AL54" s="76" t="s">
        <v>177</v>
      </c>
      <c r="AM54" s="74" t="s">
        <v>612</v>
      </c>
      <c r="AN54" s="75" t="s">
        <v>355</v>
      </c>
      <c r="AO54" s="74" t="s">
        <v>350</v>
      </c>
      <c r="AP54" s="74" t="s">
        <v>168</v>
      </c>
    </row>
    <row r="55" spans="1:42" ht="105.75" customHeight="1" x14ac:dyDescent="0.2">
      <c r="A55" s="76">
        <v>94</v>
      </c>
      <c r="B55" s="76" t="s">
        <v>157</v>
      </c>
      <c r="C55" s="76" t="s">
        <v>19</v>
      </c>
      <c r="D55" s="82" t="s">
        <v>13</v>
      </c>
      <c r="E55" s="76" t="s">
        <v>279</v>
      </c>
      <c r="F55" s="75" t="s">
        <v>115</v>
      </c>
      <c r="G55" s="82"/>
      <c r="H55" s="76" t="s">
        <v>566</v>
      </c>
      <c r="I55" s="76" t="s">
        <v>618</v>
      </c>
      <c r="J55" s="76" t="s">
        <v>619</v>
      </c>
      <c r="K55" s="76" t="s">
        <v>620</v>
      </c>
      <c r="L55" s="74" t="s">
        <v>16</v>
      </c>
      <c r="M55" s="74" t="s">
        <v>29</v>
      </c>
      <c r="N55" s="74" t="s">
        <v>264</v>
      </c>
      <c r="O55" s="76">
        <v>5000</v>
      </c>
      <c r="P55" s="77" t="str">
        <f t="shared" si="0"/>
        <v>Alta</v>
      </c>
      <c r="Q55" s="78">
        <f t="shared" si="1"/>
        <v>0.8</v>
      </c>
      <c r="R55" s="76">
        <v>501</v>
      </c>
      <c r="S55" s="77" t="str">
        <f t="shared" si="2"/>
        <v>Catastrófico</v>
      </c>
      <c r="T55" s="78" t="str">
        <f t="shared" si="3"/>
        <v>100%</v>
      </c>
      <c r="U55" s="77" t="str">
        <f t="shared" si="4"/>
        <v>Extremo</v>
      </c>
      <c r="V55" s="74">
        <v>1</v>
      </c>
      <c r="W55" s="74" t="s">
        <v>621</v>
      </c>
      <c r="X55" s="75" t="s">
        <v>74</v>
      </c>
      <c r="Y55" s="74" t="s">
        <v>148</v>
      </c>
      <c r="Z55" s="74" t="s">
        <v>167</v>
      </c>
      <c r="AA55" s="75" t="str">
        <f t="shared" si="26"/>
        <v>40%</v>
      </c>
      <c r="AB55" s="74" t="s">
        <v>174</v>
      </c>
      <c r="AC55" s="74" t="s">
        <v>186</v>
      </c>
      <c r="AD55" s="74" t="s">
        <v>181</v>
      </c>
      <c r="AE55" s="74" t="s">
        <v>622</v>
      </c>
      <c r="AF55" s="80">
        <f t="shared" si="7"/>
        <v>0.48</v>
      </c>
      <c r="AG55" s="77" t="str">
        <f t="shared" si="8"/>
        <v>Media</v>
      </c>
      <c r="AH55" s="78">
        <f t="shared" si="9"/>
        <v>0.48</v>
      </c>
      <c r="AI55" s="77" t="str">
        <f t="shared" si="10"/>
        <v>Mayor</v>
      </c>
      <c r="AJ55" s="78">
        <f t="shared" si="11"/>
        <v>0.8</v>
      </c>
      <c r="AK55" s="77" t="str">
        <f t="shared" si="12"/>
        <v>Alto</v>
      </c>
      <c r="AL55" s="76" t="s">
        <v>177</v>
      </c>
      <c r="AM55" s="74" t="s">
        <v>623</v>
      </c>
      <c r="AN55" s="74" t="s">
        <v>624</v>
      </c>
      <c r="AO55" s="74" t="s">
        <v>625</v>
      </c>
      <c r="AP55" s="75" t="s">
        <v>163</v>
      </c>
    </row>
    <row r="56" spans="1:42" ht="105.75" customHeight="1" x14ac:dyDescent="0.2">
      <c r="A56" s="76">
        <v>94</v>
      </c>
      <c r="B56" s="76" t="s">
        <v>157</v>
      </c>
      <c r="C56" s="76" t="s">
        <v>19</v>
      </c>
      <c r="D56" s="82" t="s">
        <v>13</v>
      </c>
      <c r="E56" s="76" t="s">
        <v>279</v>
      </c>
      <c r="F56" s="75" t="s">
        <v>115</v>
      </c>
      <c r="G56" s="82"/>
      <c r="H56" s="76" t="s">
        <v>566</v>
      </c>
      <c r="I56" s="76" t="s">
        <v>618</v>
      </c>
      <c r="J56" s="76" t="s">
        <v>619</v>
      </c>
      <c r="K56" s="76" t="s">
        <v>620</v>
      </c>
      <c r="L56" s="74" t="s">
        <v>16</v>
      </c>
      <c r="M56" s="74" t="s">
        <v>29</v>
      </c>
      <c r="N56" s="74" t="s">
        <v>264</v>
      </c>
      <c r="O56" s="76">
        <v>5000</v>
      </c>
      <c r="P56" s="77" t="str">
        <f t="shared" si="0"/>
        <v>Alta</v>
      </c>
      <c r="Q56" s="78">
        <f t="shared" si="1"/>
        <v>0.8</v>
      </c>
      <c r="R56" s="76">
        <v>501</v>
      </c>
      <c r="S56" s="77" t="str">
        <f t="shared" si="2"/>
        <v>Catastrófico</v>
      </c>
      <c r="T56" s="78" t="str">
        <f t="shared" si="3"/>
        <v>100%</v>
      </c>
      <c r="U56" s="77" t="str">
        <f t="shared" si="4"/>
        <v>Extremo</v>
      </c>
      <c r="V56" s="74">
        <v>2</v>
      </c>
      <c r="W56" s="74" t="s">
        <v>626</v>
      </c>
      <c r="X56" s="75" t="s">
        <v>74</v>
      </c>
      <c r="Y56" s="74" t="s">
        <v>148</v>
      </c>
      <c r="Z56" s="74" t="s">
        <v>167</v>
      </c>
      <c r="AA56" s="75" t="str">
        <f t="shared" si="26"/>
        <v>40%</v>
      </c>
      <c r="AB56" s="74" t="s">
        <v>174</v>
      </c>
      <c r="AC56" s="74" t="s">
        <v>186</v>
      </c>
      <c r="AD56" s="74" t="s">
        <v>181</v>
      </c>
      <c r="AE56" s="74" t="s">
        <v>622</v>
      </c>
      <c r="AF56" s="80">
        <f t="shared" si="7"/>
        <v>0.48</v>
      </c>
      <c r="AG56" s="77" t="str">
        <f t="shared" si="8"/>
        <v>Media</v>
      </c>
      <c r="AH56" s="78">
        <f t="shared" si="9"/>
        <v>0.48</v>
      </c>
      <c r="AI56" s="77" t="str">
        <f t="shared" si="10"/>
        <v>Mayor</v>
      </c>
      <c r="AJ56" s="78">
        <f t="shared" si="11"/>
        <v>0.8</v>
      </c>
      <c r="AK56" s="77" t="str">
        <f t="shared" si="12"/>
        <v>Alto</v>
      </c>
      <c r="AL56" s="76" t="s">
        <v>177</v>
      </c>
      <c r="AM56" s="74" t="s">
        <v>623</v>
      </c>
      <c r="AN56" s="74" t="s">
        <v>624</v>
      </c>
      <c r="AO56" s="74" t="s">
        <v>625</v>
      </c>
      <c r="AP56" s="75" t="s">
        <v>163</v>
      </c>
    </row>
    <row r="57" spans="1:42" ht="105.75" customHeight="1" x14ac:dyDescent="0.2">
      <c r="A57" s="76">
        <v>94</v>
      </c>
      <c r="B57" s="76" t="s">
        <v>157</v>
      </c>
      <c r="C57" s="76" t="s">
        <v>19</v>
      </c>
      <c r="D57" s="82" t="s">
        <v>13</v>
      </c>
      <c r="E57" s="76" t="s">
        <v>279</v>
      </c>
      <c r="F57" s="75" t="s">
        <v>115</v>
      </c>
      <c r="G57" s="82"/>
      <c r="H57" s="76" t="s">
        <v>566</v>
      </c>
      <c r="I57" s="76" t="s">
        <v>618</v>
      </c>
      <c r="J57" s="76" t="s">
        <v>619</v>
      </c>
      <c r="K57" s="76" t="s">
        <v>620</v>
      </c>
      <c r="L57" s="74" t="s">
        <v>16</v>
      </c>
      <c r="M57" s="74" t="s">
        <v>29</v>
      </c>
      <c r="N57" s="74" t="s">
        <v>264</v>
      </c>
      <c r="O57" s="76">
        <v>5000</v>
      </c>
      <c r="P57" s="77" t="str">
        <f t="shared" si="0"/>
        <v>Alta</v>
      </c>
      <c r="Q57" s="78">
        <f t="shared" si="1"/>
        <v>0.8</v>
      </c>
      <c r="R57" s="76">
        <v>501</v>
      </c>
      <c r="S57" s="77" t="str">
        <f t="shared" si="2"/>
        <v>Catastrófico</v>
      </c>
      <c r="T57" s="78" t="str">
        <f t="shared" si="3"/>
        <v>100%</v>
      </c>
      <c r="U57" s="77" t="str">
        <f t="shared" si="4"/>
        <v>Extremo</v>
      </c>
      <c r="V57" s="74">
        <v>3</v>
      </c>
      <c r="W57" s="74" t="s">
        <v>627</v>
      </c>
      <c r="X57" s="75" t="s">
        <v>74</v>
      </c>
      <c r="Y57" s="74" t="s">
        <v>148</v>
      </c>
      <c r="Z57" s="74" t="s">
        <v>167</v>
      </c>
      <c r="AA57" s="75" t="str">
        <f t="shared" si="26"/>
        <v>40%</v>
      </c>
      <c r="AB57" s="74" t="s">
        <v>174</v>
      </c>
      <c r="AC57" s="74" t="s">
        <v>186</v>
      </c>
      <c r="AD57" s="74" t="s">
        <v>181</v>
      </c>
      <c r="AE57" s="74" t="s">
        <v>622</v>
      </c>
      <c r="AF57" s="80">
        <f t="shared" si="7"/>
        <v>0.48</v>
      </c>
      <c r="AG57" s="77" t="str">
        <f t="shared" si="8"/>
        <v>Media</v>
      </c>
      <c r="AH57" s="78">
        <f t="shared" si="9"/>
        <v>0.48</v>
      </c>
      <c r="AI57" s="77" t="str">
        <f t="shared" si="10"/>
        <v>Mayor</v>
      </c>
      <c r="AJ57" s="78">
        <f t="shared" si="11"/>
        <v>0.8</v>
      </c>
      <c r="AK57" s="77" t="str">
        <f t="shared" si="12"/>
        <v>Alto</v>
      </c>
      <c r="AL57" s="76" t="s">
        <v>177</v>
      </c>
      <c r="AM57" s="74" t="s">
        <v>623</v>
      </c>
      <c r="AN57" s="74" t="s">
        <v>624</v>
      </c>
      <c r="AO57" s="74" t="s">
        <v>625</v>
      </c>
      <c r="AP57" s="75" t="s">
        <v>163</v>
      </c>
    </row>
    <row r="58" spans="1:42" ht="105.75" customHeight="1" x14ac:dyDescent="0.2">
      <c r="A58" s="76">
        <v>94</v>
      </c>
      <c r="B58" s="76" t="s">
        <v>157</v>
      </c>
      <c r="C58" s="76" t="s">
        <v>19</v>
      </c>
      <c r="D58" s="82" t="s">
        <v>13</v>
      </c>
      <c r="E58" s="76" t="s">
        <v>279</v>
      </c>
      <c r="F58" s="75" t="s">
        <v>115</v>
      </c>
      <c r="G58" s="82"/>
      <c r="H58" s="76" t="s">
        <v>566</v>
      </c>
      <c r="I58" s="76" t="s">
        <v>618</v>
      </c>
      <c r="J58" s="76" t="s">
        <v>619</v>
      </c>
      <c r="K58" s="76" t="s">
        <v>620</v>
      </c>
      <c r="L58" s="74" t="s">
        <v>16</v>
      </c>
      <c r="M58" s="74" t="s">
        <v>29</v>
      </c>
      <c r="N58" s="74" t="s">
        <v>264</v>
      </c>
      <c r="O58" s="76">
        <v>5000</v>
      </c>
      <c r="P58" s="77" t="str">
        <f t="shared" si="0"/>
        <v>Alta</v>
      </c>
      <c r="Q58" s="78">
        <f t="shared" si="1"/>
        <v>0.8</v>
      </c>
      <c r="R58" s="76">
        <v>501</v>
      </c>
      <c r="S58" s="77" t="str">
        <f t="shared" si="2"/>
        <v>Catastrófico</v>
      </c>
      <c r="T58" s="78" t="str">
        <f t="shared" si="3"/>
        <v>100%</v>
      </c>
      <c r="U58" s="77" t="str">
        <f t="shared" si="4"/>
        <v>Extremo</v>
      </c>
      <c r="V58" s="74">
        <v>4</v>
      </c>
      <c r="W58" s="74" t="s">
        <v>628</v>
      </c>
      <c r="X58" s="75" t="s">
        <v>74</v>
      </c>
      <c r="Y58" s="74" t="s">
        <v>148</v>
      </c>
      <c r="Z58" s="74" t="s">
        <v>167</v>
      </c>
      <c r="AA58" s="75" t="str">
        <f t="shared" si="26"/>
        <v>40%</v>
      </c>
      <c r="AB58" s="74" t="s">
        <v>174</v>
      </c>
      <c r="AC58" s="74" t="s">
        <v>186</v>
      </c>
      <c r="AD58" s="74" t="s">
        <v>181</v>
      </c>
      <c r="AE58" s="74" t="s">
        <v>622</v>
      </c>
      <c r="AF58" s="80">
        <f t="shared" si="7"/>
        <v>0.48</v>
      </c>
      <c r="AG58" s="77" t="str">
        <f t="shared" si="8"/>
        <v>Media</v>
      </c>
      <c r="AH58" s="78">
        <f t="shared" si="9"/>
        <v>0.48</v>
      </c>
      <c r="AI58" s="77" t="str">
        <f t="shared" si="10"/>
        <v>Mayor</v>
      </c>
      <c r="AJ58" s="78">
        <f t="shared" si="11"/>
        <v>0.8</v>
      </c>
      <c r="AK58" s="77" t="str">
        <f t="shared" si="12"/>
        <v>Alto</v>
      </c>
      <c r="AL58" s="76" t="s">
        <v>177</v>
      </c>
      <c r="AM58" s="74" t="s">
        <v>623</v>
      </c>
      <c r="AN58" s="74" t="s">
        <v>624</v>
      </c>
      <c r="AO58" s="74" t="s">
        <v>625</v>
      </c>
      <c r="AP58" s="75" t="s">
        <v>163</v>
      </c>
    </row>
    <row r="59" spans="1:42" ht="105.75" customHeight="1" x14ac:dyDescent="0.2">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row>
    <row r="60" spans="1:42" ht="105.75" customHeight="1" x14ac:dyDescent="0.2">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7"/>
      <c r="AD60" s="95"/>
      <c r="AE60" s="95"/>
      <c r="AF60" s="95"/>
      <c r="AG60" s="95"/>
      <c r="AH60" s="95"/>
      <c r="AI60" s="95"/>
      <c r="AJ60" s="95"/>
      <c r="AK60" s="95"/>
      <c r="AL60" s="95"/>
      <c r="AM60" s="95"/>
      <c r="AN60" s="95"/>
      <c r="AO60" s="95"/>
      <c r="AP60" s="95"/>
    </row>
    <row r="61" spans="1:42" ht="105.75" customHeight="1" x14ac:dyDescent="0.2">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row>
    <row r="62" spans="1:42" ht="105.75" customHeight="1" x14ac:dyDescent="0.2">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row>
    <row r="63" spans="1:42" ht="105.75" customHeight="1" x14ac:dyDescent="0.2">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row>
    <row r="64" spans="1:42" ht="105.75" customHeight="1" x14ac:dyDescent="0.2">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row>
    <row r="65" spans="1:42" ht="105.75" customHeight="1" x14ac:dyDescent="0.2">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row>
    <row r="66" spans="1:42" ht="105.75" customHeight="1" x14ac:dyDescent="0.2">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row>
    <row r="67" spans="1:42" ht="105.75" customHeight="1" x14ac:dyDescent="0.2">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row>
    <row r="68" spans="1:42" ht="105.75" customHeight="1" x14ac:dyDescent="0.2">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row>
    <row r="69" spans="1:42" ht="105.75" customHeight="1" x14ac:dyDescent="0.2">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row>
    <row r="70" spans="1:42" ht="105.75" customHeight="1" x14ac:dyDescent="0.2">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row>
    <row r="71" spans="1:42" ht="105.75" customHeight="1" x14ac:dyDescent="0.2">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row>
    <row r="72" spans="1:42" ht="105.75" customHeight="1" x14ac:dyDescent="0.2">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row>
    <row r="73" spans="1:42" ht="105.75" customHeight="1" x14ac:dyDescent="0.2">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row>
    <row r="74" spans="1:42" ht="105.75" customHeight="1" x14ac:dyDescent="0.2">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row>
    <row r="75" spans="1:42" ht="105.75" customHeight="1" x14ac:dyDescent="0.2">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row>
    <row r="76" spans="1:42" ht="105.75" customHeight="1" x14ac:dyDescent="0.2">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row>
    <row r="77" spans="1:42" ht="105.75" customHeight="1" x14ac:dyDescent="0.2">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row>
    <row r="78" spans="1:42" ht="105.75" customHeight="1" x14ac:dyDescent="0.2">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row>
    <row r="79" spans="1:42" ht="105.75" customHeight="1" x14ac:dyDescent="0.2">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row>
    <row r="80" spans="1:42" ht="105.75" customHeight="1" x14ac:dyDescent="0.2">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row>
    <row r="81" spans="1:42" ht="105.75" customHeight="1" x14ac:dyDescent="0.2">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row>
    <row r="82" spans="1:42" ht="105.75" customHeight="1" x14ac:dyDescent="0.2">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row>
    <row r="83" spans="1:42" ht="105.75" customHeight="1" x14ac:dyDescent="0.2">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row>
    <row r="84" spans="1:42" ht="105.75" customHeight="1" x14ac:dyDescent="0.2">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row>
    <row r="85" spans="1:42" ht="105.75" customHeight="1" x14ac:dyDescent="0.2">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row>
    <row r="86" spans="1:42" ht="105.75" customHeight="1" x14ac:dyDescent="0.2">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row>
    <row r="87" spans="1:42" ht="105.75" customHeight="1" x14ac:dyDescent="0.2">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row>
    <row r="88" spans="1:42" ht="105.75" customHeight="1" x14ac:dyDescent="0.2">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row>
    <row r="89" spans="1:42" ht="105.75" customHeight="1" x14ac:dyDescent="0.2">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row>
    <row r="90" spans="1:42" ht="105.75" customHeight="1" x14ac:dyDescent="0.2">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row>
    <row r="91" spans="1:42" ht="105.75" customHeight="1" x14ac:dyDescent="0.2">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row>
    <row r="92" spans="1:42" ht="105.75" customHeight="1" x14ac:dyDescent="0.2">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row>
    <row r="93" spans="1:42" ht="105.75" customHeight="1" x14ac:dyDescent="0.2">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row>
    <row r="94" spans="1:42" ht="105.75" customHeight="1" x14ac:dyDescent="0.2">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row>
    <row r="95" spans="1:42" ht="105.75" customHeight="1" x14ac:dyDescent="0.2">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row>
    <row r="96" spans="1:42" ht="105.75" customHeight="1" x14ac:dyDescent="0.2">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row>
    <row r="97" spans="1:42" ht="105.75" customHeight="1" x14ac:dyDescent="0.2">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row>
    <row r="98" spans="1:42" ht="105.75" customHeight="1" x14ac:dyDescent="0.2">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row>
    <row r="99" spans="1:42" ht="105.75" customHeight="1" x14ac:dyDescent="0.2">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row>
    <row r="100" spans="1:42" ht="105.75" customHeight="1" x14ac:dyDescent="0.2">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row>
    <row r="101" spans="1:42" ht="105.75" customHeight="1" x14ac:dyDescent="0.2">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row>
    <row r="102" spans="1:42" ht="105.75" customHeight="1" x14ac:dyDescent="0.2">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row>
    <row r="103" spans="1:42" ht="105.75" customHeight="1" x14ac:dyDescent="0.2">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row>
    <row r="104" spans="1:42" ht="105.75" customHeight="1" x14ac:dyDescent="0.2">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row>
    <row r="105" spans="1:42" ht="105.75" customHeight="1" x14ac:dyDescent="0.2">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row>
    <row r="106" spans="1:42" ht="105.75" customHeight="1" x14ac:dyDescent="0.2">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row>
    <row r="107" spans="1:42" ht="105.75" customHeight="1" x14ac:dyDescent="0.2">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row>
    <row r="108" spans="1:42" ht="105.75" customHeight="1" x14ac:dyDescent="0.2">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row>
    <row r="109" spans="1:42" ht="105.75" customHeight="1" x14ac:dyDescent="0.2">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row>
    <row r="110" spans="1:42" ht="105.75" customHeight="1" x14ac:dyDescent="0.2">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row>
    <row r="111" spans="1:42" ht="54" customHeight="1" x14ac:dyDescent="0.2">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row>
    <row r="112" spans="1:42" ht="54" customHeight="1" x14ac:dyDescent="0.2">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row>
    <row r="113" spans="1:42" ht="54" customHeight="1" x14ac:dyDescent="0.2">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row>
    <row r="114" spans="1:42" ht="54" customHeight="1" x14ac:dyDescent="0.2">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row>
    <row r="115" spans="1:42" ht="54" customHeight="1" x14ac:dyDescent="0.2">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row>
    <row r="116" spans="1:42" ht="54" customHeight="1" x14ac:dyDescent="0.2">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row>
    <row r="117" spans="1:42" ht="54" customHeight="1" x14ac:dyDescent="0.2">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row>
    <row r="118" spans="1:42" ht="54" customHeight="1" x14ac:dyDescent="0.2">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row>
    <row r="119" spans="1:42" ht="54" customHeight="1" x14ac:dyDescent="0.2">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row>
    <row r="120" spans="1:42" ht="54" customHeight="1" x14ac:dyDescent="0.2">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row>
    <row r="121" spans="1:42" ht="54" customHeight="1" x14ac:dyDescent="0.2">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row>
    <row r="122" spans="1:42" ht="54" customHeight="1" x14ac:dyDescent="0.2">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row>
    <row r="123" spans="1:42" ht="54" customHeight="1" x14ac:dyDescent="0.2">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row>
    <row r="124" spans="1:42" ht="54" customHeight="1" x14ac:dyDescent="0.2">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row>
    <row r="125" spans="1:42" ht="54" customHeight="1" x14ac:dyDescent="0.2">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row>
    <row r="126" spans="1:42" ht="54" customHeight="1" x14ac:dyDescent="0.2">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row>
    <row r="127" spans="1:42" ht="54" customHeight="1" x14ac:dyDescent="0.2">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row>
    <row r="128" spans="1:42" ht="54" customHeight="1" x14ac:dyDescent="0.2">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row>
    <row r="129" spans="1:42" ht="54" customHeight="1" x14ac:dyDescent="0.2">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row>
    <row r="130" spans="1:42" ht="54" customHeight="1" x14ac:dyDescent="0.2">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row>
    <row r="131" spans="1:42" ht="54" customHeight="1" x14ac:dyDescent="0.2">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row>
    <row r="132" spans="1:42" ht="54" customHeight="1" x14ac:dyDescent="0.2">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row>
    <row r="133" spans="1:42" ht="54" customHeight="1" x14ac:dyDescent="0.2">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row>
    <row r="134" spans="1:42" ht="54" customHeight="1" x14ac:dyDescent="0.2">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row>
    <row r="135" spans="1:42" ht="54" customHeight="1" x14ac:dyDescent="0.2">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row>
    <row r="136" spans="1:42" ht="54" customHeight="1" x14ac:dyDescent="0.2">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row>
    <row r="137" spans="1:42" ht="54" customHeight="1" x14ac:dyDescent="0.2">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row>
    <row r="138" spans="1:42" ht="54" customHeight="1" x14ac:dyDescent="0.2">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row>
    <row r="139" spans="1:42" ht="54" customHeight="1" x14ac:dyDescent="0.2">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row>
    <row r="140" spans="1:42" ht="54" customHeight="1" x14ac:dyDescent="0.2">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row>
    <row r="141" spans="1:42" ht="54" customHeight="1" x14ac:dyDescent="0.2">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row>
    <row r="142" spans="1:42" ht="54" customHeight="1" x14ac:dyDescent="0.2">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row>
    <row r="143" spans="1:42" ht="54" customHeight="1" x14ac:dyDescent="0.2">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row>
    <row r="144" spans="1:42" ht="54" customHeight="1" x14ac:dyDescent="0.2">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row>
    <row r="145" spans="1:42" ht="54" customHeight="1" x14ac:dyDescent="0.2">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row>
    <row r="146" spans="1:42" ht="54" customHeight="1" x14ac:dyDescent="0.2">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row>
    <row r="147" spans="1:42" ht="54" customHeight="1" x14ac:dyDescent="0.2">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row>
    <row r="148" spans="1:42" ht="54" customHeight="1" x14ac:dyDescent="0.2">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c r="AO148" s="95"/>
      <c r="AP148" s="95"/>
    </row>
    <row r="149" spans="1:42" ht="54" customHeight="1" x14ac:dyDescent="0.2">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c r="AO149" s="95"/>
      <c r="AP149" s="95"/>
    </row>
    <row r="150" spans="1:42" ht="54" customHeight="1" x14ac:dyDescent="0.2">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c r="AO150" s="95"/>
      <c r="AP150" s="95"/>
    </row>
    <row r="151" spans="1:42" ht="54" customHeight="1" x14ac:dyDescent="0.2">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row>
    <row r="152" spans="1:42" ht="54" customHeight="1" x14ac:dyDescent="0.2">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row>
    <row r="153" spans="1:42" ht="54" customHeight="1" x14ac:dyDescent="0.2">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c r="AO153" s="95"/>
      <c r="AP153" s="95"/>
    </row>
    <row r="154" spans="1:42" ht="54" customHeight="1" x14ac:dyDescent="0.2">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c r="AO154" s="95"/>
      <c r="AP154" s="95"/>
    </row>
    <row r="155" spans="1:42" ht="54" customHeight="1" x14ac:dyDescent="0.2">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c r="AO155" s="95"/>
      <c r="AP155" s="95"/>
    </row>
    <row r="156" spans="1:42" ht="54" customHeight="1" x14ac:dyDescent="0.2">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c r="AO156" s="95"/>
      <c r="AP156" s="95"/>
    </row>
    <row r="157" spans="1:42" ht="54" customHeight="1" x14ac:dyDescent="0.2">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c r="AO157" s="95"/>
      <c r="AP157" s="95"/>
    </row>
    <row r="158" spans="1:42" ht="54" customHeight="1" x14ac:dyDescent="0.2">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c r="AO158" s="95"/>
      <c r="AP158" s="95"/>
    </row>
    <row r="159" spans="1:42" ht="54" customHeight="1" x14ac:dyDescent="0.2">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c r="AO159" s="95"/>
      <c r="AP159" s="95"/>
    </row>
    <row r="160" spans="1:42" ht="54" customHeight="1" x14ac:dyDescent="0.2">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row>
    <row r="161" spans="1:42" ht="54" customHeight="1" x14ac:dyDescent="0.2">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row>
    <row r="162" spans="1:42" ht="54" customHeight="1" x14ac:dyDescent="0.2">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row>
    <row r="163" spans="1:42" ht="54" customHeight="1" x14ac:dyDescent="0.2">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row>
    <row r="164" spans="1:42" ht="54" customHeight="1" x14ac:dyDescent="0.2">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row>
    <row r="165" spans="1:42" ht="54" customHeight="1" x14ac:dyDescent="0.2">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row>
    <row r="166" spans="1:42" ht="54" customHeight="1" x14ac:dyDescent="0.2">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row>
    <row r="167" spans="1:42" ht="54" customHeight="1" x14ac:dyDescent="0.2">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row>
    <row r="168" spans="1:42" ht="54" customHeight="1" x14ac:dyDescent="0.2">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row>
    <row r="169" spans="1:42" ht="54" customHeight="1" x14ac:dyDescent="0.2">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row>
    <row r="170" spans="1:42" ht="54" customHeight="1" x14ac:dyDescent="0.2">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row>
    <row r="171" spans="1:42" ht="54" customHeight="1" x14ac:dyDescent="0.2">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row>
    <row r="172" spans="1:42" ht="54" customHeight="1" x14ac:dyDescent="0.2">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row>
    <row r="173" spans="1:42" ht="54" customHeight="1" x14ac:dyDescent="0.2">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row>
    <row r="174" spans="1:42" ht="54" customHeight="1" x14ac:dyDescent="0.2">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row>
    <row r="175" spans="1:42" ht="54" customHeight="1" x14ac:dyDescent="0.2">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row>
    <row r="176" spans="1:42" ht="54" customHeight="1" x14ac:dyDescent="0.2">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row>
    <row r="177" spans="1:42" ht="54" customHeight="1" x14ac:dyDescent="0.2">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row>
    <row r="178" spans="1:42" ht="54" customHeight="1" x14ac:dyDescent="0.2">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row>
    <row r="179" spans="1:42" ht="54" customHeight="1" x14ac:dyDescent="0.2">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row>
    <row r="180" spans="1:42" ht="54" customHeight="1" x14ac:dyDescent="0.2">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row>
    <row r="181" spans="1:42" ht="54" customHeight="1" x14ac:dyDescent="0.2">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row>
    <row r="182" spans="1:42" ht="54" customHeight="1" x14ac:dyDescent="0.2">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row>
    <row r="183" spans="1:42" ht="54" customHeight="1" x14ac:dyDescent="0.2">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row>
    <row r="184" spans="1:42" ht="54" customHeight="1" x14ac:dyDescent="0.2">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row>
    <row r="185" spans="1:42" ht="54" customHeight="1" x14ac:dyDescent="0.2">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row>
    <row r="186" spans="1:42" ht="54" customHeight="1" x14ac:dyDescent="0.2">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row>
    <row r="187" spans="1:42" ht="54" customHeight="1" x14ac:dyDescent="0.2">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row>
    <row r="188" spans="1:42" ht="54" customHeight="1" x14ac:dyDescent="0.2">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row>
    <row r="189" spans="1:42" ht="54" customHeight="1" x14ac:dyDescent="0.2">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row>
    <row r="190" spans="1:42" ht="54" customHeight="1" x14ac:dyDescent="0.2">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row>
    <row r="191" spans="1:42" ht="54" customHeight="1" x14ac:dyDescent="0.2">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row>
    <row r="192" spans="1:42" ht="54" customHeight="1" x14ac:dyDescent="0.2">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row>
    <row r="193" spans="1:42" ht="54" customHeight="1" x14ac:dyDescent="0.2">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row>
    <row r="194" spans="1:42" ht="54" customHeight="1" x14ac:dyDescent="0.2">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row>
    <row r="195" spans="1:42" ht="54" customHeight="1" x14ac:dyDescent="0.2">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row>
    <row r="196" spans="1:42" ht="54" customHeight="1" x14ac:dyDescent="0.2">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row>
    <row r="197" spans="1:42" ht="54" customHeight="1" x14ac:dyDescent="0.2">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c r="AO197" s="95"/>
      <c r="AP197" s="95"/>
    </row>
    <row r="198" spans="1:42" ht="54" customHeight="1" x14ac:dyDescent="0.2">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c r="AO198" s="95"/>
      <c r="AP198" s="95"/>
    </row>
    <row r="199" spans="1:42" ht="54" customHeight="1" x14ac:dyDescent="0.2">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c r="AO199" s="95"/>
      <c r="AP199" s="95"/>
    </row>
    <row r="200" spans="1:42" ht="54" customHeight="1" x14ac:dyDescent="0.2">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row>
    <row r="201" spans="1:42" ht="54" customHeight="1" x14ac:dyDescent="0.2">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c r="AO201" s="95"/>
      <c r="AP201" s="95"/>
    </row>
    <row r="202" spans="1:42" ht="54" customHeight="1" x14ac:dyDescent="0.2">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row>
    <row r="203" spans="1:42" ht="54" customHeight="1" x14ac:dyDescent="0.2">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row>
    <row r="204" spans="1:42" ht="54" customHeight="1" x14ac:dyDescent="0.2">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row>
    <row r="205" spans="1:42" ht="54" customHeight="1" x14ac:dyDescent="0.2">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row>
    <row r="206" spans="1:42" ht="54" customHeight="1" x14ac:dyDescent="0.2">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row>
    <row r="207" spans="1:42" ht="54" customHeight="1" x14ac:dyDescent="0.2">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row>
    <row r="208" spans="1:42" ht="54" customHeight="1" x14ac:dyDescent="0.2">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row>
    <row r="209" spans="1:42" ht="54" customHeight="1" x14ac:dyDescent="0.2">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row>
    <row r="210" spans="1:42" ht="54" customHeight="1" x14ac:dyDescent="0.2">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row>
    <row r="211" spans="1:42" ht="54" customHeight="1" x14ac:dyDescent="0.2">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row>
    <row r="212" spans="1:42" ht="54" customHeight="1" x14ac:dyDescent="0.2">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c r="AO212" s="95"/>
      <c r="AP212" s="95"/>
    </row>
    <row r="213" spans="1:42" ht="54" customHeight="1" x14ac:dyDescent="0.2">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row>
    <row r="214" spans="1:42" ht="54" customHeight="1" x14ac:dyDescent="0.2">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row>
    <row r="215" spans="1:42" ht="54" customHeight="1" x14ac:dyDescent="0.2">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row>
    <row r="216" spans="1:42" ht="54" customHeight="1" x14ac:dyDescent="0.2">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row>
    <row r="217" spans="1:42" ht="54" customHeight="1" x14ac:dyDescent="0.2">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row>
    <row r="218" spans="1:42" ht="54" customHeight="1" x14ac:dyDescent="0.2">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row>
    <row r="219" spans="1:42" ht="54" customHeight="1" x14ac:dyDescent="0.2">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row>
    <row r="220" spans="1:42" ht="54" customHeight="1" x14ac:dyDescent="0.2">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row>
    <row r="221" spans="1:42" ht="54" customHeight="1" x14ac:dyDescent="0.2">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row>
    <row r="222" spans="1:42" ht="54" customHeight="1" x14ac:dyDescent="0.2">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row>
    <row r="223" spans="1:42" ht="54" customHeight="1" x14ac:dyDescent="0.2">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row>
    <row r="224" spans="1:42" ht="54" customHeight="1" x14ac:dyDescent="0.2">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row>
    <row r="225" spans="1:42" ht="54" customHeight="1" x14ac:dyDescent="0.2">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row>
    <row r="226" spans="1:42" ht="54" customHeight="1" x14ac:dyDescent="0.2">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row>
    <row r="227" spans="1:42" ht="54" customHeight="1" x14ac:dyDescent="0.2">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row>
    <row r="228" spans="1:42" ht="54" customHeight="1" x14ac:dyDescent="0.2">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row>
    <row r="229" spans="1:42" ht="54" customHeight="1" x14ac:dyDescent="0.2">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row>
    <row r="230" spans="1:42" ht="54" customHeight="1" x14ac:dyDescent="0.2">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row>
    <row r="231" spans="1:42" ht="54" customHeight="1" x14ac:dyDescent="0.2">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row>
    <row r="232" spans="1:42" ht="54" customHeight="1" x14ac:dyDescent="0.2">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row>
    <row r="233" spans="1:42" ht="54" customHeight="1" x14ac:dyDescent="0.2">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row>
    <row r="234" spans="1:42" ht="54" customHeight="1" x14ac:dyDescent="0.2">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row>
    <row r="235" spans="1:42" ht="54" customHeight="1" x14ac:dyDescent="0.2">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row>
    <row r="236" spans="1:42" ht="54" customHeight="1" x14ac:dyDescent="0.2">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row>
    <row r="237" spans="1:42" ht="54" customHeight="1" x14ac:dyDescent="0.2">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row>
    <row r="238" spans="1:42" ht="54" customHeight="1" x14ac:dyDescent="0.2">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row>
    <row r="239" spans="1:42" ht="54" customHeight="1" x14ac:dyDescent="0.2">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row>
    <row r="240" spans="1:42" ht="54" customHeight="1" x14ac:dyDescent="0.2">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row>
    <row r="241" spans="1:42" ht="54" customHeight="1" x14ac:dyDescent="0.2">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row>
    <row r="242" spans="1:42" ht="54" customHeight="1" x14ac:dyDescent="0.2">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row>
    <row r="243" spans="1:42" ht="54" customHeight="1" x14ac:dyDescent="0.2">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row>
    <row r="244" spans="1:42" ht="54" customHeight="1" x14ac:dyDescent="0.2">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c r="AO244" s="95"/>
      <c r="AP244" s="95"/>
    </row>
    <row r="245" spans="1:42" ht="54" customHeight="1" x14ac:dyDescent="0.2">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row>
    <row r="246" spans="1:42" ht="54" customHeight="1" x14ac:dyDescent="0.2">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row>
    <row r="247" spans="1:42" ht="54" customHeight="1" x14ac:dyDescent="0.2">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row>
    <row r="248" spans="1:42" ht="54" customHeight="1" x14ac:dyDescent="0.2">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row>
    <row r="249" spans="1:42" ht="54" customHeight="1" x14ac:dyDescent="0.2">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row>
    <row r="250" spans="1:42" ht="54" customHeight="1" x14ac:dyDescent="0.2">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row>
    <row r="251" spans="1:42" ht="54" customHeight="1" x14ac:dyDescent="0.2">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row>
    <row r="252" spans="1:42" ht="54" customHeight="1" x14ac:dyDescent="0.2">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row>
    <row r="253" spans="1:42" ht="54" customHeight="1" x14ac:dyDescent="0.2">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row>
    <row r="254" spans="1:42" ht="54" customHeight="1" x14ac:dyDescent="0.2">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row>
    <row r="255" spans="1:42" ht="54" customHeight="1" x14ac:dyDescent="0.2">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row>
    <row r="256" spans="1:42" ht="54" customHeight="1" x14ac:dyDescent="0.2">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row>
    <row r="257" spans="1:42" ht="54" customHeight="1" x14ac:dyDescent="0.2">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row>
    <row r="258" spans="1:42" ht="54" customHeight="1" x14ac:dyDescent="0.2">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row>
    <row r="259" spans="1:42" ht="54" customHeight="1" x14ac:dyDescent="0.2">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row>
    <row r="260" spans="1:42" ht="54" customHeight="1" x14ac:dyDescent="0.2">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row>
    <row r="261" spans="1:42" ht="54" customHeight="1" x14ac:dyDescent="0.2">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row>
    <row r="262" spans="1:42" ht="54" customHeight="1" x14ac:dyDescent="0.2">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row>
    <row r="263" spans="1:42" ht="54" customHeight="1" x14ac:dyDescent="0.2">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row>
    <row r="264" spans="1:42" ht="54" customHeight="1" x14ac:dyDescent="0.2">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row>
    <row r="265" spans="1:42" ht="54" customHeight="1" x14ac:dyDescent="0.2">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row>
    <row r="266" spans="1:42" ht="54" customHeight="1" x14ac:dyDescent="0.2">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row>
    <row r="267" spans="1:42" ht="54" customHeight="1" x14ac:dyDescent="0.2">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row>
    <row r="268" spans="1:42" ht="54" customHeight="1" x14ac:dyDescent="0.2">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row>
    <row r="269" spans="1:42" ht="54" customHeight="1" x14ac:dyDescent="0.2">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row>
    <row r="270" spans="1:42" ht="54" customHeight="1" x14ac:dyDescent="0.2">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row>
    <row r="271" spans="1:42" ht="54" customHeight="1" x14ac:dyDescent="0.2">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row>
    <row r="272" spans="1:42" ht="54" customHeight="1" x14ac:dyDescent="0.2">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row>
    <row r="273" spans="1:42" ht="54" customHeight="1" x14ac:dyDescent="0.2">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row>
    <row r="274" spans="1:42" ht="54" customHeight="1" x14ac:dyDescent="0.2">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row>
    <row r="275" spans="1:42" ht="54" customHeight="1" x14ac:dyDescent="0.2">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row>
    <row r="276" spans="1:42" ht="54" customHeight="1" x14ac:dyDescent="0.2">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row>
    <row r="277" spans="1:42" ht="54" customHeight="1" x14ac:dyDescent="0.2">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row>
    <row r="278" spans="1:42" ht="54" customHeight="1" x14ac:dyDescent="0.2">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row>
    <row r="279" spans="1:42" ht="54" customHeight="1" x14ac:dyDescent="0.2">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c r="AO279" s="95"/>
      <c r="AP279" s="95"/>
    </row>
    <row r="280" spans="1:42" ht="54" customHeight="1" x14ac:dyDescent="0.2">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c r="AO280" s="95"/>
      <c r="AP280" s="95"/>
    </row>
    <row r="281" spans="1:42" ht="54" customHeight="1" x14ac:dyDescent="0.2">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c r="AO281" s="95"/>
      <c r="AP281" s="95"/>
    </row>
    <row r="282" spans="1:42" ht="54" customHeight="1" x14ac:dyDescent="0.2">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c r="AO282" s="95"/>
      <c r="AP282" s="95"/>
    </row>
    <row r="283" spans="1:42" ht="54" customHeight="1" x14ac:dyDescent="0.2">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c r="AO283" s="95"/>
      <c r="AP283" s="95"/>
    </row>
    <row r="284" spans="1:42" ht="54" customHeight="1" x14ac:dyDescent="0.2">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c r="AO284" s="95"/>
      <c r="AP284" s="95"/>
    </row>
    <row r="285" spans="1:42" ht="54" customHeight="1" x14ac:dyDescent="0.2">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c r="AO285" s="95"/>
      <c r="AP285" s="95"/>
    </row>
    <row r="286" spans="1:42" ht="54" customHeight="1" x14ac:dyDescent="0.2">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c r="AO286" s="95"/>
      <c r="AP286" s="95"/>
    </row>
    <row r="287" spans="1:42" ht="54" customHeight="1" x14ac:dyDescent="0.2">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row>
    <row r="288" spans="1:42" ht="54" customHeight="1" x14ac:dyDescent="0.2">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row>
    <row r="289" spans="1:42" ht="54" customHeight="1" x14ac:dyDescent="0.2">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c r="AO289" s="95"/>
      <c r="AP289" s="95"/>
    </row>
    <row r="290" spans="1:42" ht="54" customHeight="1" x14ac:dyDescent="0.2">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c r="AO290" s="95"/>
      <c r="AP290" s="95"/>
    </row>
    <row r="291" spans="1:42" ht="54" customHeight="1" x14ac:dyDescent="0.2">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row>
    <row r="292" spans="1:42" ht="54" customHeight="1" x14ac:dyDescent="0.2">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c r="AO292" s="95"/>
      <c r="AP292" s="95"/>
    </row>
    <row r="293" spans="1:42" ht="54" customHeight="1" x14ac:dyDescent="0.2">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c r="AO293" s="95"/>
      <c r="AP293" s="95"/>
    </row>
    <row r="294" spans="1:42" ht="54" customHeight="1" x14ac:dyDescent="0.2">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c r="AO294" s="95"/>
      <c r="AP294" s="95"/>
    </row>
    <row r="295" spans="1:42" ht="54" customHeight="1" x14ac:dyDescent="0.2">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c r="AO295" s="95"/>
      <c r="AP295" s="95"/>
    </row>
    <row r="296" spans="1:42" ht="54" customHeight="1" x14ac:dyDescent="0.2">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c r="AO296" s="95"/>
      <c r="AP296" s="95"/>
    </row>
    <row r="297" spans="1:42" ht="54" customHeight="1" x14ac:dyDescent="0.2">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c r="AO297" s="95"/>
      <c r="AP297" s="95"/>
    </row>
    <row r="298" spans="1:42" ht="54" customHeight="1" x14ac:dyDescent="0.2">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c r="AO298" s="95"/>
      <c r="AP298" s="95"/>
    </row>
    <row r="299" spans="1:42" ht="54" customHeight="1" x14ac:dyDescent="0.2">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row>
    <row r="300" spans="1:42" ht="54" customHeight="1" x14ac:dyDescent="0.2">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c r="AO300" s="95"/>
      <c r="AP300" s="95"/>
    </row>
    <row r="301" spans="1:42" ht="54" customHeight="1" x14ac:dyDescent="0.2">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c r="AO301" s="95"/>
      <c r="AP301" s="95"/>
    </row>
    <row r="302" spans="1:42" ht="54" customHeight="1" x14ac:dyDescent="0.2">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c r="AO302" s="95"/>
      <c r="AP302" s="95"/>
    </row>
    <row r="303" spans="1:42" ht="54" customHeight="1" x14ac:dyDescent="0.2">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c r="AO303" s="95"/>
      <c r="AP303" s="95"/>
    </row>
    <row r="304" spans="1:42" ht="54" customHeight="1" x14ac:dyDescent="0.2">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c r="AO304" s="95"/>
      <c r="AP304" s="95"/>
    </row>
    <row r="305" spans="1:42" ht="54" customHeight="1" x14ac:dyDescent="0.2">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c r="AO305" s="95"/>
      <c r="AP305" s="95"/>
    </row>
    <row r="306" spans="1:42" ht="54" customHeight="1" x14ac:dyDescent="0.2">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c r="AO306" s="95"/>
      <c r="AP306" s="95"/>
    </row>
    <row r="307" spans="1:42" ht="54" customHeight="1" x14ac:dyDescent="0.2">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row>
    <row r="308" spans="1:42" ht="54" customHeight="1" x14ac:dyDescent="0.2">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row>
    <row r="309" spans="1:42" ht="54" customHeight="1" x14ac:dyDescent="0.2">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c r="AO309" s="95"/>
      <c r="AP309" s="95"/>
    </row>
    <row r="310" spans="1:42" ht="54" customHeight="1" x14ac:dyDescent="0.2">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c r="AO310" s="95"/>
      <c r="AP310" s="95"/>
    </row>
    <row r="311" spans="1:42" ht="54" customHeight="1" x14ac:dyDescent="0.2">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c r="AO311" s="95"/>
      <c r="AP311" s="95"/>
    </row>
    <row r="312" spans="1:42" ht="54" customHeight="1" x14ac:dyDescent="0.2">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c r="AO312" s="95"/>
      <c r="AP312" s="95"/>
    </row>
    <row r="313" spans="1:42" ht="54" customHeight="1" x14ac:dyDescent="0.2">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c r="AO313" s="95"/>
      <c r="AP313" s="95"/>
    </row>
    <row r="314" spans="1:42" ht="54" customHeight="1" x14ac:dyDescent="0.2">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c r="AO314" s="95"/>
      <c r="AP314" s="95"/>
    </row>
    <row r="315" spans="1:42" ht="54" customHeight="1" x14ac:dyDescent="0.2">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c r="AO315" s="95"/>
      <c r="AP315" s="95"/>
    </row>
    <row r="316" spans="1:42" ht="54" customHeight="1" x14ac:dyDescent="0.2">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c r="AO316" s="95"/>
      <c r="AP316" s="95"/>
    </row>
    <row r="317" spans="1:42" ht="54" customHeight="1" x14ac:dyDescent="0.2">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c r="AO317" s="95"/>
      <c r="AP317" s="95"/>
    </row>
    <row r="318" spans="1:42" ht="54" customHeight="1" x14ac:dyDescent="0.2">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c r="AO318" s="95"/>
      <c r="AP318" s="95"/>
    </row>
    <row r="319" spans="1:42" ht="54" customHeight="1" x14ac:dyDescent="0.2">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c r="AO319" s="95"/>
      <c r="AP319" s="95"/>
    </row>
    <row r="320" spans="1:42" ht="54" customHeight="1" x14ac:dyDescent="0.2">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c r="AO320" s="95"/>
      <c r="AP320" s="95"/>
    </row>
    <row r="321" spans="1:42" ht="54" customHeight="1" x14ac:dyDescent="0.2">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c r="AO321" s="95"/>
      <c r="AP321" s="95"/>
    </row>
    <row r="322" spans="1:42" ht="54" customHeight="1" x14ac:dyDescent="0.2">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row>
    <row r="323" spans="1:42" ht="54" customHeight="1" x14ac:dyDescent="0.2">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row>
    <row r="324" spans="1:42" ht="54" customHeight="1" x14ac:dyDescent="0.2">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row>
    <row r="325" spans="1:42" ht="54" customHeight="1" x14ac:dyDescent="0.2">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row>
    <row r="326" spans="1:42" ht="54" customHeight="1" x14ac:dyDescent="0.2">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row>
    <row r="327" spans="1:42" ht="54" customHeight="1" x14ac:dyDescent="0.2">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c r="AO327" s="95"/>
      <c r="AP327" s="95"/>
    </row>
    <row r="328" spans="1:42" ht="54" customHeight="1" x14ac:dyDescent="0.2">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row>
    <row r="329" spans="1:42" ht="54" customHeight="1" x14ac:dyDescent="0.2">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c r="AO329" s="95"/>
      <c r="AP329" s="95"/>
    </row>
    <row r="330" spans="1:42" ht="54" customHeight="1" x14ac:dyDescent="0.2">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row>
    <row r="331" spans="1:42" ht="54" customHeight="1" x14ac:dyDescent="0.2">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c r="AO331" s="95"/>
      <c r="AP331" s="95"/>
    </row>
    <row r="332" spans="1:42" ht="54" customHeight="1" x14ac:dyDescent="0.2">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row>
    <row r="333" spans="1:42" ht="54" customHeight="1" x14ac:dyDescent="0.2">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c r="AO333" s="95"/>
      <c r="AP333" s="95"/>
    </row>
    <row r="334" spans="1:42" ht="54" customHeight="1" x14ac:dyDescent="0.2">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c r="AO334" s="95"/>
      <c r="AP334" s="95"/>
    </row>
    <row r="335" spans="1:42" ht="54" customHeight="1" x14ac:dyDescent="0.2">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c r="AO335" s="95"/>
      <c r="AP335" s="95"/>
    </row>
    <row r="336" spans="1:42" ht="54" customHeight="1" x14ac:dyDescent="0.2">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c r="AO336" s="95"/>
      <c r="AP336" s="95"/>
    </row>
    <row r="337" spans="1:42" ht="54" customHeight="1" x14ac:dyDescent="0.2">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c r="AO337" s="95"/>
      <c r="AP337" s="95"/>
    </row>
    <row r="338" spans="1:42" ht="54" customHeight="1" x14ac:dyDescent="0.2">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c r="AO338" s="95"/>
      <c r="AP338" s="95"/>
    </row>
    <row r="339" spans="1:42" ht="54" customHeight="1" x14ac:dyDescent="0.2">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c r="AO339" s="95"/>
      <c r="AP339" s="95"/>
    </row>
    <row r="340" spans="1:42" ht="54" customHeight="1" x14ac:dyDescent="0.2">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c r="AO340" s="95"/>
      <c r="AP340" s="95"/>
    </row>
    <row r="341" spans="1:42" ht="54" customHeight="1" x14ac:dyDescent="0.2">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row>
    <row r="342" spans="1:42" ht="54" customHeight="1" x14ac:dyDescent="0.2">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c r="AO342" s="95"/>
      <c r="AP342" s="95"/>
    </row>
    <row r="343" spans="1:42" ht="54" customHeight="1" x14ac:dyDescent="0.2">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c r="AO343" s="95"/>
      <c r="AP343" s="95"/>
    </row>
    <row r="344" spans="1:42" ht="54" customHeight="1" x14ac:dyDescent="0.2">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c r="AO344" s="95"/>
      <c r="AP344" s="95"/>
    </row>
    <row r="345" spans="1:42" ht="54" customHeight="1" x14ac:dyDescent="0.2">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c r="AO345" s="95"/>
      <c r="AP345" s="95"/>
    </row>
    <row r="346" spans="1:42" ht="54" customHeight="1" x14ac:dyDescent="0.2">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c r="AO346" s="95"/>
      <c r="AP346" s="95"/>
    </row>
    <row r="347" spans="1:42" ht="54" customHeight="1" x14ac:dyDescent="0.2">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c r="AO347" s="95"/>
      <c r="AP347" s="95"/>
    </row>
    <row r="348" spans="1:42" ht="54" customHeight="1" x14ac:dyDescent="0.2">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row>
    <row r="349" spans="1:42" ht="54" customHeight="1" x14ac:dyDescent="0.2">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c r="AO349" s="95"/>
      <c r="AP349" s="95"/>
    </row>
    <row r="350" spans="1:42" ht="54" customHeight="1" x14ac:dyDescent="0.2">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row>
    <row r="351" spans="1:42" ht="54" customHeight="1" x14ac:dyDescent="0.2">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row>
    <row r="352" spans="1:42" ht="54" customHeight="1" x14ac:dyDescent="0.2">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c r="AO352" s="95"/>
      <c r="AP352" s="95"/>
    </row>
    <row r="353" spans="1:42" ht="54" customHeight="1" x14ac:dyDescent="0.2">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c r="AO353" s="95"/>
      <c r="AP353" s="95"/>
    </row>
    <row r="354" spans="1:42" ht="54" customHeight="1" x14ac:dyDescent="0.2">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c r="AO354" s="95"/>
      <c r="AP354" s="95"/>
    </row>
    <row r="355" spans="1:42" ht="54" customHeight="1" x14ac:dyDescent="0.2">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c r="AO355" s="95"/>
      <c r="AP355" s="95"/>
    </row>
    <row r="356" spans="1:42" ht="54" customHeight="1" x14ac:dyDescent="0.2">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c r="AO356" s="95"/>
      <c r="AP356" s="95"/>
    </row>
    <row r="357" spans="1:42" ht="54" customHeight="1" x14ac:dyDescent="0.2">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c r="AO357" s="95"/>
      <c r="AP357" s="95"/>
    </row>
    <row r="358" spans="1:42" ht="54" customHeight="1" x14ac:dyDescent="0.2">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c r="AO358" s="95"/>
      <c r="AP358" s="95"/>
    </row>
    <row r="359" spans="1:42" ht="54" customHeight="1" x14ac:dyDescent="0.2">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row>
    <row r="360" spans="1:42" ht="54" customHeight="1" x14ac:dyDescent="0.2">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c r="AO360" s="95"/>
      <c r="AP360" s="95"/>
    </row>
    <row r="361" spans="1:42" ht="54" customHeight="1" x14ac:dyDescent="0.2">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c r="AO361" s="95"/>
      <c r="AP361" s="95"/>
    </row>
    <row r="362" spans="1:42" ht="54" customHeight="1" x14ac:dyDescent="0.2">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c r="AO362" s="95"/>
      <c r="AP362" s="95"/>
    </row>
    <row r="363" spans="1:42" ht="54" customHeight="1" x14ac:dyDescent="0.2">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row>
    <row r="364" spans="1:42" ht="54" customHeight="1" x14ac:dyDescent="0.2">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row>
    <row r="365" spans="1:42" ht="54" customHeight="1" x14ac:dyDescent="0.2">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row>
    <row r="366" spans="1:42" ht="54" customHeight="1" x14ac:dyDescent="0.2">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row>
    <row r="367" spans="1:42" ht="54" customHeight="1" x14ac:dyDescent="0.2">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row>
    <row r="368" spans="1:42" ht="54" customHeight="1" x14ac:dyDescent="0.2">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row>
    <row r="369" spans="1:42" ht="54" customHeight="1" x14ac:dyDescent="0.2">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row>
    <row r="370" spans="1:42" ht="54" customHeight="1" x14ac:dyDescent="0.2">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row>
    <row r="371" spans="1:42" ht="54" customHeight="1" x14ac:dyDescent="0.2">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c r="AO371" s="95"/>
      <c r="AP371" s="95"/>
    </row>
    <row r="372" spans="1:42" ht="54" customHeight="1" x14ac:dyDescent="0.2">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c r="AO372" s="95"/>
      <c r="AP372" s="95"/>
    </row>
    <row r="373" spans="1:42" ht="54" customHeight="1" x14ac:dyDescent="0.2">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c r="AO373" s="95"/>
      <c r="AP373" s="95"/>
    </row>
    <row r="374" spans="1:42" ht="54" customHeight="1" x14ac:dyDescent="0.2">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c r="AO374" s="95"/>
      <c r="AP374" s="95"/>
    </row>
    <row r="375" spans="1:42" ht="54" customHeight="1" x14ac:dyDescent="0.2">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c r="AO375" s="95"/>
      <c r="AP375" s="95"/>
    </row>
    <row r="376" spans="1:42" ht="54" customHeight="1" x14ac:dyDescent="0.2">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c r="AO376" s="95"/>
      <c r="AP376" s="95"/>
    </row>
    <row r="377" spans="1:42" ht="54" customHeight="1" x14ac:dyDescent="0.2">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c r="AO377" s="95"/>
      <c r="AP377" s="95"/>
    </row>
    <row r="378" spans="1:42" ht="54" customHeight="1" x14ac:dyDescent="0.2">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c r="AO378" s="95"/>
      <c r="AP378" s="95"/>
    </row>
    <row r="379" spans="1:42" ht="54" customHeight="1" x14ac:dyDescent="0.2">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c r="AO379" s="95"/>
      <c r="AP379" s="95"/>
    </row>
    <row r="380" spans="1:42" ht="54" customHeight="1" x14ac:dyDescent="0.2">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c r="AO380" s="95"/>
      <c r="AP380" s="95"/>
    </row>
    <row r="381" spans="1:42" ht="54" customHeight="1" x14ac:dyDescent="0.2">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c r="AO381" s="95"/>
      <c r="AP381" s="95"/>
    </row>
    <row r="382" spans="1:42" ht="54" customHeight="1" x14ac:dyDescent="0.2">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row>
    <row r="383" spans="1:42" ht="54" customHeight="1" x14ac:dyDescent="0.2">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c r="AO383" s="95"/>
      <c r="AP383" s="95"/>
    </row>
    <row r="384" spans="1:42" ht="54" customHeight="1" x14ac:dyDescent="0.2">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c r="AO384" s="95"/>
      <c r="AP384" s="95"/>
    </row>
    <row r="385" spans="1:42" ht="54" customHeight="1" x14ac:dyDescent="0.2">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c r="AO385" s="95"/>
      <c r="AP385" s="95"/>
    </row>
    <row r="386" spans="1:42" ht="54" customHeight="1" x14ac:dyDescent="0.2">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c r="AO386" s="95"/>
      <c r="AP386" s="95"/>
    </row>
    <row r="387" spans="1:42" ht="54" customHeight="1" x14ac:dyDescent="0.2">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c r="AO387" s="95"/>
      <c r="AP387" s="95"/>
    </row>
    <row r="388" spans="1:42" ht="54" customHeight="1" x14ac:dyDescent="0.2">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c r="AO388" s="95"/>
      <c r="AP388" s="95"/>
    </row>
    <row r="389" spans="1:42" ht="54" customHeight="1" x14ac:dyDescent="0.2">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c r="AO389" s="95"/>
      <c r="AP389" s="95"/>
    </row>
    <row r="390" spans="1:42" ht="54" customHeight="1" x14ac:dyDescent="0.2">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c r="AO390" s="95"/>
      <c r="AP390" s="95"/>
    </row>
    <row r="391" spans="1:42" ht="54" customHeight="1" x14ac:dyDescent="0.2">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row>
    <row r="392" spans="1:42" ht="54" customHeight="1" x14ac:dyDescent="0.2">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row>
    <row r="393" spans="1:42" ht="54" customHeight="1" x14ac:dyDescent="0.2">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c r="AO393" s="95"/>
      <c r="AP393" s="95"/>
    </row>
    <row r="394" spans="1:42" ht="54" customHeight="1" x14ac:dyDescent="0.2">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row>
    <row r="395" spans="1:42" ht="54" customHeight="1" x14ac:dyDescent="0.2">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row>
    <row r="396" spans="1:42" ht="54" customHeight="1" x14ac:dyDescent="0.2">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row>
    <row r="397" spans="1:42" ht="54" customHeight="1" x14ac:dyDescent="0.2">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row>
    <row r="398" spans="1:42" ht="54" customHeight="1" x14ac:dyDescent="0.2">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row>
    <row r="399" spans="1:42" ht="54" customHeight="1" x14ac:dyDescent="0.2">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c r="AO399" s="95"/>
      <c r="AP399" s="95"/>
    </row>
    <row r="400" spans="1:42" ht="54" customHeight="1" x14ac:dyDescent="0.2">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c r="AO400" s="95"/>
      <c r="AP400" s="95"/>
    </row>
    <row r="401" spans="1:42" ht="54" customHeight="1" x14ac:dyDescent="0.2">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c r="AO401" s="95"/>
      <c r="AP401" s="95"/>
    </row>
    <row r="402" spans="1:42" ht="54" customHeight="1" x14ac:dyDescent="0.2">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c r="AO402" s="95"/>
      <c r="AP402" s="95"/>
    </row>
    <row r="403" spans="1:42" ht="54" customHeight="1" x14ac:dyDescent="0.2">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c r="AO403" s="95"/>
      <c r="AP403" s="95"/>
    </row>
    <row r="404" spans="1:42" ht="54" customHeight="1" x14ac:dyDescent="0.2">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c r="AO404" s="95"/>
      <c r="AP404" s="95"/>
    </row>
    <row r="405" spans="1:42" ht="54" customHeight="1" x14ac:dyDescent="0.2">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c r="AO405" s="95"/>
      <c r="AP405" s="95"/>
    </row>
    <row r="406" spans="1:42" ht="54" customHeight="1" x14ac:dyDescent="0.2">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c r="AO406" s="95"/>
      <c r="AP406" s="95"/>
    </row>
    <row r="407" spans="1:42" ht="54" customHeight="1" x14ac:dyDescent="0.2">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c r="AO407" s="95"/>
      <c r="AP407" s="95"/>
    </row>
    <row r="408" spans="1:42" ht="54" customHeight="1" x14ac:dyDescent="0.2">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row>
    <row r="409" spans="1:42" ht="54" customHeight="1" x14ac:dyDescent="0.2">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c r="AO409" s="95"/>
      <c r="AP409" s="95"/>
    </row>
    <row r="410" spans="1:42" ht="54" customHeight="1" x14ac:dyDescent="0.2">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c r="AO410" s="95"/>
      <c r="AP410" s="95"/>
    </row>
    <row r="411" spans="1:42" ht="54" customHeight="1" x14ac:dyDescent="0.2">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row>
    <row r="412" spans="1:42" ht="54" customHeight="1" x14ac:dyDescent="0.2">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c r="AO412" s="95"/>
      <c r="AP412" s="95"/>
    </row>
    <row r="413" spans="1:42" ht="54" customHeight="1" x14ac:dyDescent="0.2">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row>
    <row r="414" spans="1:42" ht="54" customHeight="1" x14ac:dyDescent="0.2">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c r="AO414" s="95"/>
      <c r="AP414" s="95"/>
    </row>
    <row r="415" spans="1:42" ht="54" customHeight="1" x14ac:dyDescent="0.2">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c r="AO415" s="95"/>
      <c r="AP415" s="95"/>
    </row>
    <row r="416" spans="1:42" ht="54" customHeight="1" x14ac:dyDescent="0.2">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c r="AO416" s="95"/>
      <c r="AP416" s="95"/>
    </row>
    <row r="417" spans="1:42" ht="54" customHeight="1" x14ac:dyDescent="0.2">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c r="AO417" s="95"/>
      <c r="AP417" s="95"/>
    </row>
    <row r="418" spans="1:42" ht="54" customHeight="1" x14ac:dyDescent="0.2">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c r="AO418" s="95"/>
      <c r="AP418" s="95"/>
    </row>
    <row r="419" spans="1:42" ht="54" customHeight="1" x14ac:dyDescent="0.2">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c r="AO419" s="95"/>
      <c r="AP419" s="95"/>
    </row>
    <row r="420" spans="1:42" ht="54" customHeight="1" x14ac:dyDescent="0.2">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c r="AO420" s="95"/>
      <c r="AP420" s="95"/>
    </row>
    <row r="421" spans="1:42" ht="54" customHeight="1" x14ac:dyDescent="0.2">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c r="AO421" s="95"/>
      <c r="AP421" s="95"/>
    </row>
    <row r="422" spans="1:42" ht="54" customHeight="1" x14ac:dyDescent="0.2">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row>
    <row r="423" spans="1:42" ht="54" customHeight="1" x14ac:dyDescent="0.2">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row>
    <row r="424" spans="1:42" ht="54" customHeight="1" x14ac:dyDescent="0.2">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c r="AO424" s="95"/>
      <c r="AP424" s="95"/>
    </row>
    <row r="425" spans="1:42" ht="54" customHeight="1" x14ac:dyDescent="0.2">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c r="AO425" s="95"/>
      <c r="AP425" s="95"/>
    </row>
    <row r="426" spans="1:42" ht="54" customHeight="1" x14ac:dyDescent="0.2">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c r="AO426" s="95"/>
      <c r="AP426" s="95"/>
    </row>
    <row r="427" spans="1:42" ht="54" customHeight="1" x14ac:dyDescent="0.2">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row>
    <row r="428" spans="1:42" ht="54" customHeight="1" x14ac:dyDescent="0.2">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row>
    <row r="429" spans="1:42" ht="54" customHeight="1" x14ac:dyDescent="0.2">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row>
    <row r="430" spans="1:42" ht="54" customHeight="1" x14ac:dyDescent="0.2">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c r="AO430" s="95"/>
      <c r="AP430" s="95"/>
    </row>
    <row r="431" spans="1:42" ht="54" customHeight="1" x14ac:dyDescent="0.2">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c r="AO431" s="95"/>
      <c r="AP431" s="95"/>
    </row>
    <row r="432" spans="1:42" ht="54" customHeight="1" x14ac:dyDescent="0.2">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c r="AO432" s="95"/>
      <c r="AP432" s="95"/>
    </row>
    <row r="433" spans="1:42" ht="54" customHeight="1" x14ac:dyDescent="0.2">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c r="AO433" s="95"/>
      <c r="AP433" s="95"/>
    </row>
    <row r="434" spans="1:42" ht="54" customHeight="1" x14ac:dyDescent="0.2">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c r="AO434" s="95"/>
      <c r="AP434" s="95"/>
    </row>
    <row r="435" spans="1:42" ht="54" customHeight="1" x14ac:dyDescent="0.2">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c r="AO435" s="95"/>
      <c r="AP435" s="95"/>
    </row>
    <row r="436" spans="1:42" ht="54" customHeight="1" x14ac:dyDescent="0.2">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c r="AO436" s="95"/>
      <c r="AP436" s="95"/>
    </row>
    <row r="437" spans="1:42" ht="54" customHeight="1" x14ac:dyDescent="0.2">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row>
    <row r="438" spans="1:42" ht="54" customHeight="1" x14ac:dyDescent="0.2">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c r="AO438" s="95"/>
      <c r="AP438" s="95"/>
    </row>
    <row r="439" spans="1:42" ht="54" customHeight="1" x14ac:dyDescent="0.2">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c r="AO439" s="95"/>
      <c r="AP439" s="95"/>
    </row>
    <row r="440" spans="1:42" ht="54" customHeight="1" x14ac:dyDescent="0.2">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c r="AO440" s="95"/>
      <c r="AP440" s="95"/>
    </row>
    <row r="441" spans="1:42" ht="54" customHeight="1" x14ac:dyDescent="0.2">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c r="AO441" s="95"/>
      <c r="AP441" s="95"/>
    </row>
    <row r="442" spans="1:42" ht="54" customHeight="1" x14ac:dyDescent="0.2">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row>
    <row r="443" spans="1:42" ht="54" customHeight="1" x14ac:dyDescent="0.2">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c r="AO443" s="95"/>
      <c r="AP443" s="95"/>
    </row>
    <row r="444" spans="1:42" ht="54" customHeight="1" x14ac:dyDescent="0.2">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c r="AO444" s="95"/>
      <c r="AP444" s="95"/>
    </row>
    <row r="445" spans="1:42" ht="54" customHeight="1" x14ac:dyDescent="0.2">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c r="AO445" s="95"/>
      <c r="AP445" s="95"/>
    </row>
    <row r="446" spans="1:42" ht="54" customHeight="1" x14ac:dyDescent="0.2">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c r="AO446" s="95"/>
      <c r="AP446" s="95"/>
    </row>
    <row r="447" spans="1:42" ht="54" customHeight="1" x14ac:dyDescent="0.2">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c r="AO447" s="95"/>
      <c r="AP447" s="95"/>
    </row>
    <row r="448" spans="1:42" ht="54" customHeight="1" x14ac:dyDescent="0.2">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c r="AO448" s="95"/>
      <c r="AP448" s="95"/>
    </row>
    <row r="449" spans="1:42" ht="54" customHeight="1" x14ac:dyDescent="0.2">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c r="AO449" s="95"/>
      <c r="AP449" s="95"/>
    </row>
    <row r="450" spans="1:42" ht="54" customHeight="1" x14ac:dyDescent="0.2">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c r="AO450" s="95"/>
      <c r="AP450" s="95"/>
    </row>
    <row r="451" spans="1:42" ht="54" customHeight="1" x14ac:dyDescent="0.2">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c r="AO451" s="95"/>
      <c r="AP451" s="95"/>
    </row>
    <row r="452" spans="1:42" ht="54" customHeight="1" x14ac:dyDescent="0.2">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c r="AO452" s="95"/>
      <c r="AP452" s="95"/>
    </row>
    <row r="453" spans="1:42" ht="54" customHeight="1" x14ac:dyDescent="0.2">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c r="AO453" s="95"/>
      <c r="AP453" s="95"/>
    </row>
    <row r="454" spans="1:42" ht="54" customHeight="1" x14ac:dyDescent="0.2">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c r="AO454" s="95"/>
      <c r="AP454" s="95"/>
    </row>
    <row r="455" spans="1:42" ht="54" customHeight="1" x14ac:dyDescent="0.2">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c r="AO455" s="95"/>
      <c r="AP455" s="95"/>
    </row>
    <row r="456" spans="1:42" ht="54" customHeight="1" x14ac:dyDescent="0.2">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c r="AO456" s="95"/>
      <c r="AP456" s="95"/>
    </row>
    <row r="457" spans="1:42" ht="54" customHeight="1" x14ac:dyDescent="0.2">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c r="AO457" s="95"/>
      <c r="AP457" s="95"/>
    </row>
    <row r="458" spans="1:42" ht="54" customHeight="1" x14ac:dyDescent="0.2">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c r="AO458" s="95"/>
      <c r="AP458" s="95"/>
    </row>
    <row r="459" spans="1:42" ht="54" customHeight="1" x14ac:dyDescent="0.2">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c r="AO459" s="95"/>
      <c r="AP459" s="95"/>
    </row>
    <row r="460" spans="1:42" ht="54" customHeight="1" x14ac:dyDescent="0.2">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c r="AO460" s="95"/>
      <c r="AP460" s="95"/>
    </row>
    <row r="461" spans="1:42" ht="54" customHeight="1" x14ac:dyDescent="0.2">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c r="AO461" s="95"/>
      <c r="AP461" s="95"/>
    </row>
    <row r="462" spans="1:42" ht="54" customHeight="1" x14ac:dyDescent="0.2">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row>
    <row r="463" spans="1:42" ht="54" customHeight="1" x14ac:dyDescent="0.2">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c r="AO463" s="95"/>
      <c r="AP463" s="95"/>
    </row>
    <row r="464" spans="1:42" ht="54" customHeight="1" x14ac:dyDescent="0.2">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c r="AO464" s="95"/>
      <c r="AP464" s="95"/>
    </row>
    <row r="465" spans="1:42" ht="54" customHeight="1" x14ac:dyDescent="0.2">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c r="AO465" s="95"/>
      <c r="AP465" s="95"/>
    </row>
    <row r="466" spans="1:42" ht="54" customHeight="1" x14ac:dyDescent="0.2">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c r="AO466" s="95"/>
      <c r="AP466" s="95"/>
    </row>
    <row r="467" spans="1:42" ht="54" customHeight="1" x14ac:dyDescent="0.2">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c r="AO467" s="95"/>
      <c r="AP467" s="95"/>
    </row>
    <row r="468" spans="1:42" ht="54" customHeight="1" x14ac:dyDescent="0.2">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row>
    <row r="469" spans="1:42" ht="54" customHeight="1" x14ac:dyDescent="0.2">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c r="AO469" s="95"/>
      <c r="AP469" s="95"/>
    </row>
    <row r="470" spans="1:42" ht="54" customHeight="1" x14ac:dyDescent="0.2">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c r="AO470" s="95"/>
      <c r="AP470" s="95"/>
    </row>
    <row r="471" spans="1:42" ht="54" customHeight="1" x14ac:dyDescent="0.2">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c r="AO471" s="95"/>
      <c r="AP471" s="95"/>
    </row>
    <row r="472" spans="1:42" ht="54" customHeight="1" x14ac:dyDescent="0.2">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c r="AO472" s="95"/>
      <c r="AP472" s="95"/>
    </row>
    <row r="473" spans="1:42" ht="54" customHeight="1" x14ac:dyDescent="0.2">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c r="AO473" s="95"/>
      <c r="AP473" s="95"/>
    </row>
    <row r="474" spans="1:42" ht="54" customHeight="1" x14ac:dyDescent="0.2">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c r="AO474" s="95"/>
      <c r="AP474" s="95"/>
    </row>
    <row r="475" spans="1:42" ht="54" customHeight="1" x14ac:dyDescent="0.2">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c r="AO475" s="95"/>
      <c r="AP475" s="95"/>
    </row>
    <row r="476" spans="1:42" ht="54" customHeight="1" x14ac:dyDescent="0.2">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c r="AO476" s="95"/>
      <c r="AP476" s="95"/>
    </row>
    <row r="477" spans="1:42" ht="54" customHeight="1" x14ac:dyDescent="0.2">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c r="AO477" s="95"/>
      <c r="AP477" s="95"/>
    </row>
    <row r="478" spans="1:42" ht="54" customHeight="1" x14ac:dyDescent="0.2">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c r="AO478" s="95"/>
      <c r="AP478" s="95"/>
    </row>
    <row r="479" spans="1:42" ht="54" customHeight="1" x14ac:dyDescent="0.2">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c r="AO479" s="95"/>
      <c r="AP479" s="95"/>
    </row>
    <row r="480" spans="1:42" ht="54" customHeight="1" x14ac:dyDescent="0.2">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c r="AO480" s="95"/>
      <c r="AP480" s="95"/>
    </row>
    <row r="481" spans="1:42" ht="54" customHeight="1" x14ac:dyDescent="0.2">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row>
    <row r="482" spans="1:42" ht="54" customHeight="1" x14ac:dyDescent="0.2">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row>
    <row r="483" spans="1:42" ht="54" customHeight="1" x14ac:dyDescent="0.2">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row>
    <row r="484" spans="1:42" ht="54" customHeight="1" x14ac:dyDescent="0.2">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c r="AO484" s="95"/>
      <c r="AP484" s="95"/>
    </row>
    <row r="485" spans="1:42" ht="54" customHeight="1" x14ac:dyDescent="0.2">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c r="AO485" s="95"/>
      <c r="AP485" s="95"/>
    </row>
    <row r="486" spans="1:42" ht="54" customHeight="1" x14ac:dyDescent="0.2">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c r="AO486" s="95"/>
      <c r="AP486" s="95"/>
    </row>
    <row r="487" spans="1:42" ht="54" customHeight="1" x14ac:dyDescent="0.2">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c r="AO487" s="95"/>
      <c r="AP487" s="95"/>
    </row>
    <row r="488" spans="1:42" ht="54" customHeight="1" x14ac:dyDescent="0.2">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c r="AO488" s="95"/>
      <c r="AP488" s="95"/>
    </row>
    <row r="489" spans="1:42" ht="54" customHeight="1" x14ac:dyDescent="0.2">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c r="AO489" s="95"/>
      <c r="AP489" s="95"/>
    </row>
    <row r="490" spans="1:42" ht="54" customHeight="1" x14ac:dyDescent="0.2">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c r="AO490" s="95"/>
      <c r="AP490" s="95"/>
    </row>
    <row r="491" spans="1:42" ht="54" customHeight="1" x14ac:dyDescent="0.2">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c r="AO491" s="95"/>
      <c r="AP491" s="95"/>
    </row>
    <row r="492" spans="1:42" ht="54" customHeight="1" x14ac:dyDescent="0.2">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c r="AO492" s="95"/>
      <c r="AP492" s="95"/>
    </row>
    <row r="493" spans="1:42" ht="54" customHeight="1" x14ac:dyDescent="0.2">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c r="AO493" s="95"/>
      <c r="AP493" s="95"/>
    </row>
    <row r="494" spans="1:42" ht="54" customHeight="1" x14ac:dyDescent="0.2">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c r="AO494" s="95"/>
      <c r="AP494" s="95"/>
    </row>
    <row r="495" spans="1:42" ht="54" customHeight="1" x14ac:dyDescent="0.2">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c r="AO495" s="95"/>
      <c r="AP495" s="95"/>
    </row>
    <row r="496" spans="1:42" ht="54" customHeight="1" x14ac:dyDescent="0.2">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c r="AO496" s="95"/>
      <c r="AP496" s="95"/>
    </row>
    <row r="497" spans="1:42" ht="54" customHeight="1" x14ac:dyDescent="0.2">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c r="AO497" s="95"/>
      <c r="AP497" s="95"/>
    </row>
    <row r="498" spans="1:42" ht="54" customHeight="1" x14ac:dyDescent="0.2">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c r="AO498" s="95"/>
      <c r="AP498" s="95"/>
    </row>
    <row r="499" spans="1:42" ht="54" customHeight="1" x14ac:dyDescent="0.2">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c r="AO499" s="95"/>
      <c r="AP499" s="95"/>
    </row>
    <row r="500" spans="1:42" ht="54" customHeight="1" x14ac:dyDescent="0.2">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c r="AO500" s="95"/>
      <c r="AP500" s="95"/>
    </row>
    <row r="501" spans="1:42" ht="54" customHeight="1" x14ac:dyDescent="0.2">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c r="AO501" s="95"/>
      <c r="AP501" s="95"/>
    </row>
    <row r="502" spans="1:42" ht="54" customHeight="1" x14ac:dyDescent="0.2">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c r="AO502" s="95"/>
      <c r="AP502" s="95"/>
    </row>
    <row r="503" spans="1:42" ht="54" customHeight="1" x14ac:dyDescent="0.2">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c r="AO503" s="95"/>
      <c r="AP503" s="95"/>
    </row>
    <row r="504" spans="1:42" ht="54" customHeight="1" x14ac:dyDescent="0.2">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c r="AO504" s="95"/>
      <c r="AP504" s="95"/>
    </row>
    <row r="505" spans="1:42" ht="54" customHeight="1" x14ac:dyDescent="0.2">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c r="AO505" s="95"/>
      <c r="AP505" s="95"/>
    </row>
    <row r="506" spans="1:42" ht="54" customHeight="1" x14ac:dyDescent="0.2">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c r="AO506" s="95"/>
      <c r="AP506" s="95"/>
    </row>
    <row r="507" spans="1:42" ht="54" customHeight="1" x14ac:dyDescent="0.2">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c r="AO507" s="95"/>
      <c r="AP507" s="95"/>
    </row>
    <row r="508" spans="1:42" ht="54" customHeight="1" x14ac:dyDescent="0.2">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c r="AO508" s="95"/>
      <c r="AP508" s="95"/>
    </row>
    <row r="509" spans="1:42" ht="54" customHeight="1" x14ac:dyDescent="0.2">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c r="AO509" s="95"/>
      <c r="AP509" s="95"/>
    </row>
    <row r="510" spans="1:42" ht="54" customHeight="1" x14ac:dyDescent="0.2">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c r="AO510" s="95"/>
      <c r="AP510" s="95"/>
    </row>
    <row r="511" spans="1:42" ht="54" customHeight="1" x14ac:dyDescent="0.2">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c r="AO511" s="95"/>
      <c r="AP511" s="95"/>
    </row>
    <row r="512" spans="1:42" ht="54" customHeight="1" x14ac:dyDescent="0.2">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c r="AO512" s="95"/>
      <c r="AP512" s="95"/>
    </row>
    <row r="513" spans="1:42" ht="54" customHeight="1" x14ac:dyDescent="0.2">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c r="AO513" s="95"/>
      <c r="AP513" s="95"/>
    </row>
    <row r="514" spans="1:42" ht="54" customHeight="1" x14ac:dyDescent="0.2">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c r="AO514" s="95"/>
      <c r="AP514" s="95"/>
    </row>
    <row r="515" spans="1:42" ht="54" customHeight="1" x14ac:dyDescent="0.2">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c r="AO515" s="95"/>
      <c r="AP515" s="95"/>
    </row>
    <row r="516" spans="1:42" ht="54" customHeight="1" x14ac:dyDescent="0.2">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row>
    <row r="517" spans="1:42" ht="54" customHeight="1" x14ac:dyDescent="0.2">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c r="AO517" s="95"/>
      <c r="AP517" s="95"/>
    </row>
    <row r="518" spans="1:42" ht="54" customHeight="1" x14ac:dyDescent="0.2">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c r="AO518" s="95"/>
      <c r="AP518" s="95"/>
    </row>
    <row r="519" spans="1:42" ht="54" customHeight="1" x14ac:dyDescent="0.2">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c r="AO519" s="95"/>
      <c r="AP519" s="95"/>
    </row>
    <row r="520" spans="1:42" ht="54" customHeight="1" x14ac:dyDescent="0.2">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c r="AO520" s="95"/>
      <c r="AP520" s="95"/>
    </row>
    <row r="521" spans="1:42" ht="54" customHeight="1" x14ac:dyDescent="0.2">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c r="AO521" s="95"/>
      <c r="AP521" s="95"/>
    </row>
    <row r="522" spans="1:42" ht="54" customHeight="1" x14ac:dyDescent="0.2">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c r="AO522" s="95"/>
      <c r="AP522" s="95"/>
    </row>
    <row r="523" spans="1:42" ht="54" customHeight="1" x14ac:dyDescent="0.2">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c r="AO523" s="95"/>
      <c r="AP523" s="95"/>
    </row>
    <row r="524" spans="1:42" ht="54" customHeight="1" x14ac:dyDescent="0.2">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c r="AO524" s="95"/>
      <c r="AP524" s="95"/>
    </row>
    <row r="525" spans="1:42" ht="54" customHeight="1" x14ac:dyDescent="0.2">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c r="AO525" s="95"/>
      <c r="AP525" s="95"/>
    </row>
    <row r="526" spans="1:42" ht="54" customHeight="1" x14ac:dyDescent="0.2">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c r="AO526" s="95"/>
      <c r="AP526" s="95"/>
    </row>
    <row r="527" spans="1:42" ht="54" customHeight="1" x14ac:dyDescent="0.2">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c r="AO527" s="95"/>
      <c r="AP527" s="95"/>
    </row>
    <row r="528" spans="1:42" ht="54" customHeight="1" x14ac:dyDescent="0.2">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c r="AO528" s="95"/>
      <c r="AP528" s="95"/>
    </row>
    <row r="529" spans="1:42" ht="54" customHeight="1" x14ac:dyDescent="0.2">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c r="AO529" s="95"/>
      <c r="AP529" s="95"/>
    </row>
    <row r="530" spans="1:42" ht="54" customHeight="1" x14ac:dyDescent="0.2">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c r="AO530" s="95"/>
      <c r="AP530" s="95"/>
    </row>
    <row r="531" spans="1:42" ht="54" customHeight="1" x14ac:dyDescent="0.2">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c r="AO531" s="95"/>
      <c r="AP531" s="95"/>
    </row>
    <row r="532" spans="1:42" ht="54" customHeight="1" x14ac:dyDescent="0.2">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c r="AO532" s="95"/>
      <c r="AP532" s="95"/>
    </row>
    <row r="533" spans="1:42" ht="54" customHeight="1" x14ac:dyDescent="0.2">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c r="AO533" s="95"/>
      <c r="AP533" s="95"/>
    </row>
    <row r="534" spans="1:42" ht="54" customHeight="1" x14ac:dyDescent="0.2">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c r="AO534" s="95"/>
      <c r="AP534" s="95"/>
    </row>
    <row r="535" spans="1:42" ht="54" customHeight="1" x14ac:dyDescent="0.2">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row>
    <row r="536" spans="1:42" ht="54" customHeight="1" x14ac:dyDescent="0.2">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row>
    <row r="537" spans="1:42" ht="54" customHeight="1" x14ac:dyDescent="0.2">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row>
    <row r="538" spans="1:42" ht="54" customHeight="1" x14ac:dyDescent="0.2">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c r="AO538" s="95"/>
      <c r="AP538" s="95"/>
    </row>
    <row r="539" spans="1:42" ht="54" customHeight="1" x14ac:dyDescent="0.2">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c r="AO539" s="95"/>
      <c r="AP539" s="95"/>
    </row>
    <row r="540" spans="1:42" ht="54" customHeight="1" x14ac:dyDescent="0.2">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c r="AO540" s="95"/>
      <c r="AP540" s="95"/>
    </row>
    <row r="541" spans="1:42" ht="54" customHeight="1" x14ac:dyDescent="0.2">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c r="AO541" s="95"/>
      <c r="AP541" s="95"/>
    </row>
    <row r="542" spans="1:42" ht="54" customHeight="1" x14ac:dyDescent="0.2">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c r="AO542" s="95"/>
      <c r="AP542" s="95"/>
    </row>
    <row r="543" spans="1:42" ht="54" customHeight="1" x14ac:dyDescent="0.2">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c r="AO543" s="95"/>
      <c r="AP543" s="95"/>
    </row>
    <row r="544" spans="1:42" ht="54" customHeight="1" x14ac:dyDescent="0.2">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c r="AO544" s="95"/>
      <c r="AP544" s="95"/>
    </row>
    <row r="545" spans="1:42" ht="54" customHeight="1" x14ac:dyDescent="0.2">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c r="AO545" s="95"/>
      <c r="AP545" s="95"/>
    </row>
    <row r="546" spans="1:42" ht="54" customHeight="1" x14ac:dyDescent="0.2">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c r="AO546" s="95"/>
      <c r="AP546" s="95"/>
    </row>
    <row r="547" spans="1:42" ht="54" customHeight="1" x14ac:dyDescent="0.2">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c r="AO547" s="95"/>
      <c r="AP547" s="95"/>
    </row>
    <row r="548" spans="1:42" ht="54" customHeight="1" x14ac:dyDescent="0.2">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c r="AO548" s="95"/>
      <c r="AP548" s="95"/>
    </row>
    <row r="549" spans="1:42" ht="54" customHeight="1" x14ac:dyDescent="0.2">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c r="AO549" s="95"/>
      <c r="AP549" s="95"/>
    </row>
    <row r="550" spans="1:42" ht="54" customHeight="1" x14ac:dyDescent="0.2">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c r="AO550" s="95"/>
      <c r="AP550" s="95"/>
    </row>
    <row r="551" spans="1:42" ht="54" customHeight="1" x14ac:dyDescent="0.2">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c r="AO551" s="95"/>
      <c r="AP551" s="95"/>
    </row>
    <row r="552" spans="1:42" ht="54" customHeight="1" x14ac:dyDescent="0.2">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c r="AO552" s="95"/>
      <c r="AP552" s="95"/>
    </row>
    <row r="553" spans="1:42" ht="54" customHeight="1" x14ac:dyDescent="0.2">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c r="AO553" s="95"/>
      <c r="AP553" s="95"/>
    </row>
    <row r="554" spans="1:42" ht="54" customHeight="1" x14ac:dyDescent="0.2">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c r="AO554" s="95"/>
      <c r="AP554" s="95"/>
    </row>
    <row r="555" spans="1:42" ht="54" customHeight="1" x14ac:dyDescent="0.2">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c r="AO555" s="95"/>
      <c r="AP555" s="95"/>
    </row>
    <row r="556" spans="1:42" ht="54" customHeight="1" x14ac:dyDescent="0.2">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c r="AO556" s="95"/>
      <c r="AP556" s="95"/>
    </row>
    <row r="557" spans="1:42" ht="54" customHeight="1" x14ac:dyDescent="0.2">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c r="AO557" s="95"/>
      <c r="AP557" s="95"/>
    </row>
    <row r="558" spans="1:42" ht="54" customHeight="1" x14ac:dyDescent="0.2">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c r="AO558" s="95"/>
      <c r="AP558" s="95"/>
    </row>
    <row r="559" spans="1:42" ht="54" customHeight="1" x14ac:dyDescent="0.2">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c r="AO559" s="95"/>
      <c r="AP559" s="95"/>
    </row>
    <row r="560" spans="1:42" ht="54" customHeight="1" x14ac:dyDescent="0.2">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c r="AO560" s="95"/>
      <c r="AP560" s="95"/>
    </row>
    <row r="561" spans="1:42" ht="54" customHeight="1" x14ac:dyDescent="0.2">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c r="AO561" s="95"/>
      <c r="AP561" s="95"/>
    </row>
    <row r="562" spans="1:42" ht="54" customHeight="1" x14ac:dyDescent="0.2">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c r="AO562" s="95"/>
      <c r="AP562" s="95"/>
    </row>
    <row r="563" spans="1:42" ht="54" customHeight="1" x14ac:dyDescent="0.2">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c r="AO563" s="95"/>
      <c r="AP563" s="95"/>
    </row>
    <row r="564" spans="1:42" ht="54" customHeight="1" x14ac:dyDescent="0.2">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c r="AO564" s="95"/>
      <c r="AP564" s="95"/>
    </row>
    <row r="565" spans="1:42" ht="54" customHeight="1" x14ac:dyDescent="0.2">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c r="AO565" s="95"/>
      <c r="AP565" s="95"/>
    </row>
    <row r="566" spans="1:42" ht="54" customHeight="1" x14ac:dyDescent="0.2">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c r="AO566" s="95"/>
      <c r="AP566" s="95"/>
    </row>
    <row r="567" spans="1:42" ht="54" customHeight="1" x14ac:dyDescent="0.2">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c r="AO567" s="95"/>
      <c r="AP567" s="95"/>
    </row>
    <row r="568" spans="1:42" ht="54" customHeight="1" x14ac:dyDescent="0.2">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c r="AO568" s="95"/>
      <c r="AP568" s="95"/>
    </row>
    <row r="569" spans="1:42" ht="54" customHeight="1" x14ac:dyDescent="0.2">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c r="AO569" s="95"/>
      <c r="AP569" s="95"/>
    </row>
    <row r="570" spans="1:42" ht="54" customHeight="1" x14ac:dyDescent="0.2">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row>
    <row r="571" spans="1:42" ht="54" customHeight="1" x14ac:dyDescent="0.2">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c r="AO571" s="95"/>
      <c r="AP571" s="95"/>
    </row>
    <row r="572" spans="1:42" ht="54" customHeight="1" x14ac:dyDescent="0.2">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c r="AO572" s="95"/>
      <c r="AP572" s="95"/>
    </row>
    <row r="573" spans="1:42" ht="54" customHeight="1" x14ac:dyDescent="0.2">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c r="AO573" s="95"/>
      <c r="AP573" s="95"/>
    </row>
    <row r="574" spans="1:42" ht="54" customHeight="1" x14ac:dyDescent="0.2">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c r="AO574" s="95"/>
      <c r="AP574" s="95"/>
    </row>
    <row r="575" spans="1:42" ht="54" customHeight="1" x14ac:dyDescent="0.2">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c r="AO575" s="95"/>
      <c r="AP575" s="95"/>
    </row>
    <row r="576" spans="1:42" ht="54" customHeight="1" x14ac:dyDescent="0.2">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c r="AO576" s="95"/>
      <c r="AP576" s="95"/>
    </row>
    <row r="577" spans="1:42" ht="54" customHeight="1" x14ac:dyDescent="0.2">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c r="AO577" s="95"/>
      <c r="AP577" s="95"/>
    </row>
    <row r="578" spans="1:42" ht="54" customHeight="1" x14ac:dyDescent="0.2">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c r="AO578" s="95"/>
      <c r="AP578" s="95"/>
    </row>
    <row r="579" spans="1:42" ht="54" customHeight="1" x14ac:dyDescent="0.2">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c r="AO579" s="95"/>
      <c r="AP579" s="95"/>
    </row>
    <row r="580" spans="1:42" ht="54" customHeight="1" x14ac:dyDescent="0.2">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c r="AO580" s="95"/>
      <c r="AP580" s="95"/>
    </row>
    <row r="581" spans="1:42" ht="54" customHeight="1" x14ac:dyDescent="0.2">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c r="AO581" s="95"/>
      <c r="AP581" s="95"/>
    </row>
    <row r="582" spans="1:42" ht="54" customHeight="1" x14ac:dyDescent="0.2">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c r="AO582" s="95"/>
      <c r="AP582" s="95"/>
    </row>
    <row r="583" spans="1:42" ht="54" customHeight="1" x14ac:dyDescent="0.2">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c r="AO583" s="95"/>
      <c r="AP583" s="95"/>
    </row>
    <row r="584" spans="1:42" ht="54" customHeight="1" x14ac:dyDescent="0.2">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c r="AO584" s="95"/>
      <c r="AP584" s="95"/>
    </row>
    <row r="585" spans="1:42" ht="54" customHeight="1" x14ac:dyDescent="0.2">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c r="AO585" s="95"/>
      <c r="AP585" s="95"/>
    </row>
    <row r="586" spans="1:42" ht="54" customHeight="1" x14ac:dyDescent="0.2">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c r="AO586" s="95"/>
      <c r="AP586" s="95"/>
    </row>
    <row r="587" spans="1:42" ht="54" customHeight="1" x14ac:dyDescent="0.2">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c r="AO587" s="95"/>
      <c r="AP587" s="95"/>
    </row>
    <row r="588" spans="1:42" ht="54" customHeight="1" x14ac:dyDescent="0.2">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c r="AO588" s="95"/>
      <c r="AP588" s="95"/>
    </row>
    <row r="589" spans="1:42" ht="54" customHeight="1" x14ac:dyDescent="0.2">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row>
    <row r="590" spans="1:42" ht="54" customHeight="1" x14ac:dyDescent="0.2">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row>
    <row r="591" spans="1:42" ht="54" customHeight="1" x14ac:dyDescent="0.2">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row>
    <row r="592" spans="1:42" ht="54" customHeight="1" x14ac:dyDescent="0.2">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c r="AO592" s="95"/>
      <c r="AP592" s="95"/>
    </row>
    <row r="593" spans="1:42" ht="54" customHeight="1" x14ac:dyDescent="0.2">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c r="AO593" s="95"/>
      <c r="AP593" s="95"/>
    </row>
    <row r="594" spans="1:42" ht="54" customHeight="1" x14ac:dyDescent="0.2">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c r="AO594" s="95"/>
      <c r="AP594" s="95"/>
    </row>
    <row r="595" spans="1:42" ht="54" customHeight="1" x14ac:dyDescent="0.2">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c r="AO595" s="95"/>
      <c r="AP595" s="95"/>
    </row>
    <row r="596" spans="1:42" ht="54" customHeight="1" x14ac:dyDescent="0.2">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c r="AO596" s="95"/>
      <c r="AP596" s="95"/>
    </row>
    <row r="597" spans="1:42" ht="54" customHeight="1" x14ac:dyDescent="0.2">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c r="AO597" s="95"/>
      <c r="AP597" s="95"/>
    </row>
    <row r="598" spans="1:42" ht="54" customHeight="1" x14ac:dyDescent="0.2">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c r="AO598" s="95"/>
      <c r="AP598" s="95"/>
    </row>
    <row r="599" spans="1:42" ht="54" customHeight="1" x14ac:dyDescent="0.2">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c r="AO599" s="95"/>
      <c r="AP599" s="95"/>
    </row>
    <row r="600" spans="1:42" ht="54" customHeight="1" x14ac:dyDescent="0.2">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c r="AO600" s="95"/>
      <c r="AP600" s="95"/>
    </row>
    <row r="601" spans="1:42" ht="54" customHeight="1" x14ac:dyDescent="0.2">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c r="AO601" s="95"/>
      <c r="AP601" s="95"/>
    </row>
    <row r="602" spans="1:42" ht="54" customHeight="1" x14ac:dyDescent="0.2">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c r="AO602" s="95"/>
      <c r="AP602" s="95"/>
    </row>
    <row r="603" spans="1:42" ht="54" customHeight="1" x14ac:dyDescent="0.2">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c r="AO603" s="95"/>
      <c r="AP603" s="95"/>
    </row>
    <row r="604" spans="1:42" ht="54" customHeight="1" x14ac:dyDescent="0.2">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c r="AO604" s="95"/>
      <c r="AP604" s="95"/>
    </row>
    <row r="605" spans="1:42" ht="54" customHeight="1" x14ac:dyDescent="0.2">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c r="AO605" s="95"/>
      <c r="AP605" s="95"/>
    </row>
    <row r="606" spans="1:42" ht="54" customHeight="1" x14ac:dyDescent="0.2">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c r="AO606" s="95"/>
      <c r="AP606" s="95"/>
    </row>
    <row r="607" spans="1:42" ht="54" customHeight="1" x14ac:dyDescent="0.2">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c r="AO607" s="95"/>
      <c r="AP607" s="95"/>
    </row>
    <row r="608" spans="1:42" ht="54" customHeight="1" x14ac:dyDescent="0.2">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c r="AO608" s="95"/>
      <c r="AP608" s="95"/>
    </row>
    <row r="609" spans="1:42" ht="54" customHeight="1" x14ac:dyDescent="0.2">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c r="AO609" s="95"/>
      <c r="AP609" s="95"/>
    </row>
    <row r="610" spans="1:42" ht="54" customHeight="1" x14ac:dyDescent="0.2">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c r="AO610" s="95"/>
      <c r="AP610" s="95"/>
    </row>
    <row r="611" spans="1:42" ht="54" customHeight="1" x14ac:dyDescent="0.2">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c r="AO611" s="95"/>
      <c r="AP611" s="95"/>
    </row>
    <row r="612" spans="1:42" ht="54" customHeight="1" x14ac:dyDescent="0.2">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c r="AO612" s="95"/>
      <c r="AP612" s="95"/>
    </row>
    <row r="613" spans="1:42" ht="54" customHeight="1" x14ac:dyDescent="0.2">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c r="AO613" s="95"/>
      <c r="AP613" s="95"/>
    </row>
    <row r="614" spans="1:42" ht="54" customHeight="1" x14ac:dyDescent="0.2">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c r="AO614" s="95"/>
      <c r="AP614" s="95"/>
    </row>
    <row r="615" spans="1:42" ht="54" customHeight="1" x14ac:dyDescent="0.2">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c r="AO615" s="95"/>
      <c r="AP615" s="95"/>
    </row>
    <row r="616" spans="1:42" ht="54" customHeight="1" x14ac:dyDescent="0.2">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c r="AO616" s="95"/>
      <c r="AP616" s="95"/>
    </row>
    <row r="617" spans="1:42" ht="54" customHeight="1" x14ac:dyDescent="0.2">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c r="AO617" s="95"/>
      <c r="AP617" s="95"/>
    </row>
    <row r="618" spans="1:42" ht="54" customHeight="1" x14ac:dyDescent="0.2">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c r="AO618" s="95"/>
      <c r="AP618" s="95"/>
    </row>
    <row r="619" spans="1:42" ht="54" customHeight="1" x14ac:dyDescent="0.2">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c r="AO619" s="95"/>
      <c r="AP619" s="95"/>
    </row>
    <row r="620" spans="1:42" ht="54" customHeight="1" x14ac:dyDescent="0.2">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c r="AO620" s="95"/>
      <c r="AP620" s="95"/>
    </row>
    <row r="621" spans="1:42" ht="54" customHeight="1" x14ac:dyDescent="0.2">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c r="AO621" s="95"/>
      <c r="AP621" s="95"/>
    </row>
    <row r="622" spans="1:42" ht="54" customHeight="1" x14ac:dyDescent="0.2">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c r="AO622" s="95"/>
      <c r="AP622" s="95"/>
    </row>
    <row r="623" spans="1:42" ht="54" customHeight="1" x14ac:dyDescent="0.2">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c r="AO623" s="95"/>
      <c r="AP623" s="95"/>
    </row>
    <row r="624" spans="1:42" ht="54" customHeight="1" x14ac:dyDescent="0.2">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row>
    <row r="625" spans="1:42" ht="54" customHeight="1" x14ac:dyDescent="0.2">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c r="AO625" s="95"/>
      <c r="AP625" s="95"/>
    </row>
    <row r="626" spans="1:42" ht="54" customHeight="1" x14ac:dyDescent="0.2">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c r="AO626" s="95"/>
      <c r="AP626" s="95"/>
    </row>
    <row r="627" spans="1:42" ht="54" customHeight="1" x14ac:dyDescent="0.2">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c r="AO627" s="95"/>
      <c r="AP627" s="95"/>
    </row>
    <row r="628" spans="1:42" ht="54" customHeight="1" x14ac:dyDescent="0.2">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c r="AO628" s="95"/>
      <c r="AP628" s="95"/>
    </row>
    <row r="629" spans="1:42" ht="54" customHeight="1" x14ac:dyDescent="0.2">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c r="AO629" s="95"/>
      <c r="AP629" s="95"/>
    </row>
    <row r="630" spans="1:42" ht="54" customHeight="1" x14ac:dyDescent="0.2">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c r="AO630" s="95"/>
      <c r="AP630" s="95"/>
    </row>
    <row r="631" spans="1:42" ht="54" customHeight="1" x14ac:dyDescent="0.2">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c r="AO631" s="95"/>
      <c r="AP631" s="95"/>
    </row>
    <row r="632" spans="1:42" ht="54" customHeight="1" x14ac:dyDescent="0.2">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c r="AO632" s="95"/>
      <c r="AP632" s="95"/>
    </row>
    <row r="633" spans="1:42" ht="54" customHeight="1" x14ac:dyDescent="0.2">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c r="AO633" s="95"/>
      <c r="AP633" s="95"/>
    </row>
    <row r="634" spans="1:42" ht="54" customHeight="1" x14ac:dyDescent="0.2">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c r="AO634" s="95"/>
      <c r="AP634" s="95"/>
    </row>
    <row r="635" spans="1:42" ht="54" customHeight="1" x14ac:dyDescent="0.2">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c r="AO635" s="95"/>
      <c r="AP635" s="95"/>
    </row>
    <row r="636" spans="1:42" ht="54" customHeight="1" x14ac:dyDescent="0.2">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c r="AO636" s="95"/>
      <c r="AP636" s="95"/>
    </row>
    <row r="637" spans="1:42" ht="54" customHeight="1" x14ac:dyDescent="0.2">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c r="AO637" s="95"/>
      <c r="AP637" s="95"/>
    </row>
    <row r="638" spans="1:42" ht="54" customHeight="1" x14ac:dyDescent="0.2">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c r="AO638" s="95"/>
      <c r="AP638" s="95"/>
    </row>
    <row r="639" spans="1:42" ht="54" customHeight="1" x14ac:dyDescent="0.2">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c r="AO639" s="95"/>
      <c r="AP639" s="95"/>
    </row>
    <row r="640" spans="1:42" ht="54" customHeight="1" x14ac:dyDescent="0.2">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c r="AO640" s="95"/>
      <c r="AP640" s="95"/>
    </row>
    <row r="641" spans="1:42" ht="54" customHeight="1" x14ac:dyDescent="0.2">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c r="AO641" s="95"/>
      <c r="AP641" s="95"/>
    </row>
    <row r="642" spans="1:42" ht="54" customHeight="1" x14ac:dyDescent="0.2">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c r="AO642" s="95"/>
      <c r="AP642" s="95"/>
    </row>
    <row r="643" spans="1:42" ht="54" customHeight="1" x14ac:dyDescent="0.2">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row>
    <row r="644" spans="1:42" ht="54" customHeight="1" x14ac:dyDescent="0.2">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row>
    <row r="645" spans="1:42" ht="54" customHeight="1" x14ac:dyDescent="0.2">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row>
    <row r="646" spans="1:42" ht="54" customHeight="1" x14ac:dyDescent="0.2">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c r="AO646" s="95"/>
      <c r="AP646" s="95"/>
    </row>
    <row r="647" spans="1:42" ht="54" customHeight="1" x14ac:dyDescent="0.2">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c r="AO647" s="95"/>
      <c r="AP647" s="95"/>
    </row>
    <row r="648" spans="1:42" ht="54" customHeight="1" x14ac:dyDescent="0.2">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c r="AO648" s="95"/>
      <c r="AP648" s="95"/>
    </row>
    <row r="649" spans="1:42" ht="54" customHeight="1" x14ac:dyDescent="0.2">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c r="AO649" s="95"/>
      <c r="AP649" s="95"/>
    </row>
    <row r="650" spans="1:42" ht="54" customHeight="1" x14ac:dyDescent="0.2">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c r="AO650" s="95"/>
      <c r="AP650" s="95"/>
    </row>
    <row r="651" spans="1:42" ht="54" customHeight="1" x14ac:dyDescent="0.2">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c r="AO651" s="95"/>
      <c r="AP651" s="95"/>
    </row>
    <row r="652" spans="1:42" ht="54" customHeight="1" x14ac:dyDescent="0.2">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c r="AO652" s="95"/>
      <c r="AP652" s="95"/>
    </row>
    <row r="653" spans="1:42" ht="54" customHeight="1" x14ac:dyDescent="0.2">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c r="AO653" s="95"/>
      <c r="AP653" s="95"/>
    </row>
    <row r="654" spans="1:42" ht="54" customHeight="1" x14ac:dyDescent="0.2">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c r="AO654" s="95"/>
      <c r="AP654" s="95"/>
    </row>
    <row r="655" spans="1:42" ht="54" customHeight="1" x14ac:dyDescent="0.2">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c r="AO655" s="95"/>
      <c r="AP655" s="95"/>
    </row>
    <row r="656" spans="1:42" ht="54" customHeight="1" x14ac:dyDescent="0.2">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c r="AO656" s="95"/>
      <c r="AP656" s="95"/>
    </row>
    <row r="657" spans="1:42" ht="54" customHeight="1" x14ac:dyDescent="0.2">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c r="AO657" s="95"/>
      <c r="AP657" s="95"/>
    </row>
    <row r="658" spans="1:42" ht="54" customHeight="1" x14ac:dyDescent="0.2">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c r="AO658" s="95"/>
      <c r="AP658" s="95"/>
    </row>
    <row r="659" spans="1:42" ht="54" customHeight="1" x14ac:dyDescent="0.2">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c r="AO659" s="95"/>
      <c r="AP659" s="95"/>
    </row>
    <row r="660" spans="1:42" ht="54" customHeight="1" x14ac:dyDescent="0.2">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c r="AO660" s="95"/>
      <c r="AP660" s="95"/>
    </row>
    <row r="661" spans="1:42" ht="54" customHeight="1" x14ac:dyDescent="0.2">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c r="AO661" s="95"/>
      <c r="AP661" s="95"/>
    </row>
    <row r="662" spans="1:42" ht="54" customHeight="1" x14ac:dyDescent="0.2">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c r="AO662" s="95"/>
      <c r="AP662" s="95"/>
    </row>
    <row r="663" spans="1:42" ht="54" customHeight="1" x14ac:dyDescent="0.2">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c r="AO663" s="95"/>
      <c r="AP663" s="95"/>
    </row>
    <row r="664" spans="1:42" ht="54" customHeight="1" x14ac:dyDescent="0.2">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c r="AO664" s="95"/>
      <c r="AP664" s="95"/>
    </row>
    <row r="665" spans="1:42" ht="54" customHeight="1" x14ac:dyDescent="0.2">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c r="AO665" s="95"/>
      <c r="AP665" s="95"/>
    </row>
    <row r="666" spans="1:42" ht="54" customHeight="1" x14ac:dyDescent="0.2">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c r="AO666" s="95"/>
      <c r="AP666" s="95"/>
    </row>
    <row r="667" spans="1:42" ht="54" customHeight="1" x14ac:dyDescent="0.2">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c r="AO667" s="95"/>
      <c r="AP667" s="95"/>
    </row>
    <row r="668" spans="1:42" ht="54" customHeight="1" x14ac:dyDescent="0.2">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c r="AO668" s="95"/>
      <c r="AP668" s="95"/>
    </row>
    <row r="669" spans="1:42" ht="54" customHeight="1" x14ac:dyDescent="0.2">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c r="AO669" s="95"/>
      <c r="AP669" s="95"/>
    </row>
    <row r="670" spans="1:42" ht="54" customHeight="1" x14ac:dyDescent="0.2">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c r="AO670" s="95"/>
      <c r="AP670" s="95"/>
    </row>
    <row r="671" spans="1:42" ht="54" customHeight="1" x14ac:dyDescent="0.2">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c r="AO671" s="95"/>
      <c r="AP671" s="95"/>
    </row>
    <row r="672" spans="1:42" ht="12.75" x14ac:dyDescent="0.2">
      <c r="A672" s="96"/>
      <c r="B672" s="96"/>
      <c r="C672" s="96"/>
      <c r="D672" s="96"/>
      <c r="E672" s="96"/>
      <c r="F672" s="96"/>
      <c r="G672" s="96"/>
      <c r="H672" s="96"/>
      <c r="I672" s="96"/>
      <c r="J672" s="96"/>
      <c r="K672" s="96"/>
      <c r="L672" s="96"/>
      <c r="M672" s="96"/>
      <c r="N672" s="96"/>
      <c r="O672" s="96"/>
      <c r="P672" s="96"/>
      <c r="Q672" s="96"/>
      <c r="R672" s="96"/>
      <c r="S672" s="96"/>
      <c r="T672" s="96"/>
      <c r="U672" s="96"/>
      <c r="V672" s="96"/>
      <c r="W672" s="96"/>
      <c r="X672" s="96"/>
      <c r="Y672" s="96"/>
      <c r="Z672" s="96"/>
      <c r="AA672" s="96"/>
      <c r="AB672" s="96"/>
      <c r="AC672" s="96"/>
      <c r="AD672" s="96"/>
      <c r="AE672" s="96"/>
      <c r="AF672" s="96"/>
      <c r="AG672" s="96"/>
      <c r="AH672" s="96"/>
      <c r="AI672" s="96"/>
      <c r="AJ672" s="96"/>
      <c r="AK672" s="96"/>
      <c r="AL672" s="96"/>
      <c r="AM672" s="96"/>
      <c r="AN672" s="96"/>
      <c r="AO672" s="96"/>
      <c r="AP672" s="96"/>
    </row>
    <row r="673" spans="1:42" ht="12.75" x14ac:dyDescent="0.2">
      <c r="A673" s="96"/>
      <c r="B673" s="96"/>
      <c r="C673" s="96"/>
      <c r="D673" s="96"/>
      <c r="E673" s="96"/>
      <c r="F673" s="96"/>
      <c r="G673" s="96"/>
      <c r="H673" s="96"/>
      <c r="I673" s="96"/>
      <c r="J673" s="96"/>
      <c r="K673" s="96"/>
      <c r="L673" s="96"/>
      <c r="M673" s="96"/>
      <c r="N673" s="96"/>
      <c r="O673" s="96"/>
      <c r="P673" s="96"/>
      <c r="Q673" s="96"/>
      <c r="R673" s="96"/>
      <c r="S673" s="96"/>
      <c r="T673" s="96"/>
      <c r="U673" s="96"/>
      <c r="V673" s="96"/>
      <c r="W673" s="96"/>
      <c r="X673" s="96"/>
      <c r="Y673" s="96"/>
      <c r="Z673" s="96"/>
      <c r="AA673" s="96"/>
      <c r="AB673" s="96"/>
      <c r="AC673" s="96"/>
      <c r="AD673" s="96"/>
      <c r="AE673" s="96"/>
      <c r="AF673" s="96"/>
      <c r="AG673" s="96"/>
      <c r="AH673" s="96"/>
      <c r="AI673" s="96"/>
      <c r="AJ673" s="96"/>
      <c r="AK673" s="96"/>
      <c r="AL673" s="96"/>
      <c r="AM673" s="96"/>
      <c r="AN673" s="96"/>
      <c r="AO673" s="96"/>
      <c r="AP673" s="96"/>
    </row>
    <row r="674" spans="1:42" ht="12.75" x14ac:dyDescent="0.2">
      <c r="A674" s="96"/>
      <c r="B674" s="96"/>
      <c r="C674" s="96"/>
      <c r="D674" s="96"/>
      <c r="E674" s="96"/>
      <c r="F674" s="96"/>
      <c r="G674" s="96"/>
      <c r="H674" s="96"/>
      <c r="I674" s="96"/>
      <c r="J674" s="96"/>
      <c r="K674" s="96"/>
      <c r="L674" s="96"/>
      <c r="M674" s="96"/>
      <c r="N674" s="96"/>
      <c r="O674" s="96"/>
      <c r="P674" s="96"/>
      <c r="Q674" s="96"/>
      <c r="R674" s="96"/>
      <c r="S674" s="96"/>
      <c r="T674" s="96"/>
      <c r="U674" s="96"/>
      <c r="V674" s="96"/>
      <c r="W674" s="96"/>
      <c r="X674" s="96"/>
      <c r="Y674" s="96"/>
      <c r="Z674" s="96"/>
      <c r="AA674" s="96"/>
      <c r="AB674" s="96"/>
      <c r="AC674" s="96"/>
      <c r="AD674" s="96"/>
      <c r="AE674" s="96"/>
      <c r="AF674" s="96"/>
      <c r="AG674" s="96"/>
      <c r="AH674" s="96"/>
      <c r="AI674" s="96"/>
      <c r="AJ674" s="96"/>
      <c r="AK674" s="96"/>
      <c r="AL674" s="96"/>
      <c r="AM674" s="96"/>
      <c r="AN674" s="96"/>
      <c r="AO674" s="96"/>
      <c r="AP674" s="96"/>
    </row>
    <row r="675" spans="1:42" ht="12.75" x14ac:dyDescent="0.2">
      <c r="A675" s="96"/>
      <c r="B675" s="96"/>
      <c r="C675" s="96"/>
      <c r="D675" s="96"/>
      <c r="E675" s="96"/>
      <c r="F675" s="96"/>
      <c r="G675" s="96"/>
      <c r="H675" s="96"/>
      <c r="I675" s="96"/>
      <c r="J675" s="96"/>
      <c r="K675" s="96"/>
      <c r="L675" s="96"/>
      <c r="M675" s="96"/>
      <c r="N675" s="96"/>
      <c r="O675" s="96"/>
      <c r="P675" s="96"/>
      <c r="Q675" s="96"/>
      <c r="R675" s="96"/>
      <c r="S675" s="96"/>
      <c r="T675" s="96"/>
      <c r="U675" s="96"/>
      <c r="V675" s="96"/>
      <c r="W675" s="96"/>
      <c r="X675" s="96"/>
      <c r="Y675" s="96"/>
      <c r="Z675" s="96"/>
      <c r="AA675" s="96"/>
      <c r="AB675" s="96"/>
      <c r="AC675" s="96"/>
      <c r="AD675" s="96"/>
      <c r="AE675" s="96"/>
      <c r="AF675" s="96"/>
      <c r="AG675" s="96"/>
      <c r="AH675" s="96"/>
      <c r="AI675" s="96"/>
      <c r="AJ675" s="96"/>
      <c r="AK675" s="96"/>
      <c r="AL675" s="96"/>
      <c r="AM675" s="96"/>
      <c r="AN675" s="96"/>
      <c r="AO675" s="96"/>
      <c r="AP675" s="96"/>
    </row>
    <row r="676" spans="1:42" ht="12.75" x14ac:dyDescent="0.2">
      <c r="A676" s="96"/>
      <c r="B676" s="96"/>
      <c r="C676" s="96"/>
      <c r="D676" s="96"/>
      <c r="E676" s="96"/>
      <c r="F676" s="96"/>
      <c r="G676" s="96"/>
      <c r="H676" s="96"/>
      <c r="I676" s="96"/>
      <c r="J676" s="96"/>
      <c r="K676" s="96"/>
      <c r="L676" s="96"/>
      <c r="M676" s="96"/>
      <c r="N676" s="96"/>
      <c r="O676" s="96"/>
      <c r="P676" s="96"/>
      <c r="Q676" s="96"/>
      <c r="R676" s="96"/>
      <c r="S676" s="96"/>
      <c r="T676" s="96"/>
      <c r="U676" s="96"/>
      <c r="V676" s="96"/>
      <c r="W676" s="96"/>
      <c r="X676" s="96"/>
      <c r="Y676" s="96"/>
      <c r="Z676" s="96"/>
      <c r="AA676" s="96"/>
      <c r="AB676" s="96"/>
      <c r="AC676" s="96"/>
      <c r="AD676" s="96"/>
      <c r="AE676" s="96"/>
      <c r="AF676" s="96"/>
      <c r="AG676" s="96"/>
      <c r="AH676" s="96"/>
      <c r="AI676" s="96"/>
      <c r="AJ676" s="96"/>
      <c r="AK676" s="96"/>
      <c r="AL676" s="96"/>
      <c r="AM676" s="96"/>
      <c r="AN676" s="96"/>
      <c r="AO676" s="96"/>
      <c r="AP676" s="96"/>
    </row>
    <row r="677" spans="1:42" ht="12.75" x14ac:dyDescent="0.2">
      <c r="A677" s="96"/>
      <c r="B677" s="96"/>
      <c r="C677" s="96"/>
      <c r="D677" s="96"/>
      <c r="E677" s="96"/>
      <c r="F677" s="96"/>
      <c r="G677" s="96"/>
      <c r="H677" s="96"/>
      <c r="I677" s="96"/>
      <c r="J677" s="96"/>
      <c r="K677" s="96"/>
      <c r="L677" s="96"/>
      <c r="M677" s="96"/>
      <c r="N677" s="96"/>
      <c r="O677" s="96"/>
      <c r="P677" s="96"/>
      <c r="Q677" s="96"/>
      <c r="R677" s="96"/>
      <c r="S677" s="96"/>
      <c r="T677" s="96"/>
      <c r="U677" s="96"/>
      <c r="V677" s="96"/>
      <c r="W677" s="96"/>
      <c r="X677" s="96"/>
      <c r="Y677" s="96"/>
      <c r="Z677" s="96"/>
      <c r="AA677" s="96"/>
      <c r="AB677" s="96"/>
      <c r="AC677" s="96"/>
      <c r="AD677" s="96"/>
      <c r="AE677" s="96"/>
      <c r="AF677" s="96"/>
      <c r="AG677" s="96"/>
      <c r="AH677" s="96"/>
      <c r="AI677" s="96"/>
      <c r="AJ677" s="96"/>
      <c r="AK677" s="96"/>
      <c r="AL677" s="96"/>
      <c r="AM677" s="96"/>
      <c r="AN677" s="96"/>
      <c r="AO677" s="96"/>
      <c r="AP677" s="96"/>
    </row>
    <row r="678" spans="1:42" ht="12.75" x14ac:dyDescent="0.2">
      <c r="A678" s="96"/>
      <c r="B678" s="96"/>
      <c r="C678" s="96"/>
      <c r="D678" s="96"/>
      <c r="E678" s="96"/>
      <c r="F678" s="96"/>
      <c r="G678" s="96"/>
      <c r="H678" s="96"/>
      <c r="I678" s="96"/>
      <c r="J678" s="96"/>
      <c r="K678" s="96"/>
      <c r="L678" s="96"/>
      <c r="M678" s="96"/>
      <c r="N678" s="96"/>
      <c r="O678" s="96"/>
      <c r="P678" s="96"/>
      <c r="Q678" s="96"/>
      <c r="R678" s="96"/>
      <c r="S678" s="96"/>
      <c r="T678" s="96"/>
      <c r="U678" s="96"/>
      <c r="V678" s="96"/>
      <c r="W678" s="96"/>
      <c r="X678" s="96"/>
      <c r="Y678" s="96"/>
      <c r="Z678" s="96"/>
      <c r="AA678" s="96"/>
      <c r="AB678" s="96"/>
      <c r="AC678" s="96"/>
      <c r="AD678" s="96"/>
      <c r="AE678" s="96"/>
      <c r="AF678" s="96"/>
      <c r="AG678" s="96"/>
      <c r="AH678" s="96"/>
      <c r="AI678" s="96"/>
      <c r="AJ678" s="96"/>
      <c r="AK678" s="96"/>
      <c r="AL678" s="96"/>
      <c r="AM678" s="96"/>
      <c r="AN678" s="96"/>
      <c r="AO678" s="96"/>
      <c r="AP678" s="96"/>
    </row>
    <row r="679" spans="1:42" ht="12.75" x14ac:dyDescent="0.2">
      <c r="A679" s="96"/>
      <c r="B679" s="96"/>
      <c r="C679" s="96"/>
      <c r="D679" s="96"/>
      <c r="E679" s="96"/>
      <c r="F679" s="96"/>
      <c r="G679" s="96"/>
      <c r="H679" s="96"/>
      <c r="I679" s="96"/>
      <c r="J679" s="96"/>
      <c r="K679" s="96"/>
      <c r="L679" s="96"/>
      <c r="M679" s="96"/>
      <c r="N679" s="96"/>
      <c r="O679" s="96"/>
      <c r="P679" s="96"/>
      <c r="Q679" s="96"/>
      <c r="R679" s="96"/>
      <c r="S679" s="96"/>
      <c r="T679" s="96"/>
      <c r="U679" s="96"/>
      <c r="V679" s="96"/>
      <c r="W679" s="96"/>
      <c r="X679" s="96"/>
      <c r="Y679" s="96"/>
      <c r="Z679" s="96"/>
      <c r="AA679" s="96"/>
      <c r="AB679" s="96"/>
      <c r="AC679" s="96"/>
      <c r="AD679" s="96"/>
      <c r="AE679" s="96"/>
      <c r="AF679" s="96"/>
      <c r="AG679" s="96"/>
      <c r="AH679" s="96"/>
      <c r="AI679" s="96"/>
      <c r="AJ679" s="96"/>
      <c r="AK679" s="96"/>
      <c r="AL679" s="96"/>
      <c r="AM679" s="96"/>
      <c r="AN679" s="96"/>
      <c r="AO679" s="96"/>
      <c r="AP679" s="96"/>
    </row>
    <row r="680" spans="1:42" ht="12.75" x14ac:dyDescent="0.2">
      <c r="A680" s="96"/>
      <c r="B680" s="96"/>
      <c r="C680" s="96"/>
      <c r="D680" s="96"/>
      <c r="E680" s="96"/>
      <c r="F680" s="96"/>
      <c r="G680" s="96"/>
      <c r="H680" s="96"/>
      <c r="I680" s="96"/>
      <c r="J680" s="96"/>
      <c r="K680" s="96"/>
      <c r="L680" s="96"/>
      <c r="M680" s="96"/>
      <c r="N680" s="96"/>
      <c r="O680" s="96"/>
      <c r="P680" s="96"/>
      <c r="Q680" s="96"/>
      <c r="R680" s="96"/>
      <c r="S680" s="96"/>
      <c r="T680" s="96"/>
      <c r="U680" s="96"/>
      <c r="V680" s="96"/>
      <c r="W680" s="96"/>
      <c r="X680" s="96"/>
      <c r="Y680" s="96"/>
      <c r="Z680" s="96"/>
      <c r="AA680" s="96"/>
      <c r="AB680" s="96"/>
      <c r="AC680" s="96"/>
      <c r="AD680" s="96"/>
      <c r="AE680" s="96"/>
      <c r="AF680" s="96"/>
      <c r="AG680" s="96"/>
      <c r="AH680" s="96"/>
      <c r="AI680" s="96"/>
      <c r="AJ680" s="96"/>
      <c r="AK680" s="96"/>
      <c r="AL680" s="96"/>
      <c r="AM680" s="96"/>
      <c r="AN680" s="96"/>
      <c r="AO680" s="96"/>
      <c r="AP680" s="96"/>
    </row>
    <row r="681" spans="1:42" ht="12.75" x14ac:dyDescent="0.2">
      <c r="A681" s="96"/>
      <c r="B681" s="96"/>
      <c r="C681" s="96"/>
      <c r="D681" s="96"/>
      <c r="E681" s="96"/>
      <c r="F681" s="96"/>
      <c r="G681" s="96"/>
      <c r="H681" s="96"/>
      <c r="I681" s="96"/>
      <c r="J681" s="96"/>
      <c r="K681" s="96"/>
      <c r="L681" s="96"/>
      <c r="M681" s="96"/>
      <c r="N681" s="96"/>
      <c r="O681" s="96"/>
      <c r="P681" s="96"/>
      <c r="Q681" s="96"/>
      <c r="R681" s="96"/>
      <c r="S681" s="96"/>
      <c r="T681" s="96"/>
      <c r="U681" s="96"/>
      <c r="V681" s="96"/>
      <c r="W681" s="96"/>
      <c r="X681" s="96"/>
      <c r="Y681" s="96"/>
      <c r="Z681" s="96"/>
      <c r="AA681" s="96"/>
      <c r="AB681" s="96"/>
      <c r="AC681" s="96"/>
      <c r="AD681" s="96"/>
      <c r="AE681" s="96"/>
      <c r="AF681" s="96"/>
      <c r="AG681" s="96"/>
      <c r="AH681" s="96"/>
      <c r="AI681" s="96"/>
      <c r="AJ681" s="96"/>
      <c r="AK681" s="96"/>
      <c r="AL681" s="96"/>
      <c r="AM681" s="96"/>
      <c r="AN681" s="96"/>
      <c r="AO681" s="96"/>
      <c r="AP681" s="96"/>
    </row>
    <row r="682" spans="1:42" ht="12.75" x14ac:dyDescent="0.2">
      <c r="A682" s="96"/>
      <c r="B682" s="96"/>
      <c r="C682" s="96"/>
      <c r="D682" s="96"/>
      <c r="E682" s="96"/>
      <c r="F682" s="96"/>
      <c r="G682" s="96"/>
      <c r="H682" s="96"/>
      <c r="I682" s="96"/>
      <c r="J682" s="96"/>
      <c r="K682" s="96"/>
      <c r="L682" s="96"/>
      <c r="M682" s="96"/>
      <c r="N682" s="96"/>
      <c r="O682" s="96"/>
      <c r="P682" s="96"/>
      <c r="Q682" s="96"/>
      <c r="R682" s="96"/>
      <c r="S682" s="96"/>
      <c r="T682" s="96"/>
      <c r="U682" s="96"/>
      <c r="V682" s="96"/>
      <c r="W682" s="96"/>
      <c r="X682" s="96"/>
      <c r="Y682" s="96"/>
      <c r="Z682" s="96"/>
      <c r="AA682" s="96"/>
      <c r="AB682" s="96"/>
      <c r="AC682" s="96"/>
      <c r="AD682" s="96"/>
      <c r="AE682" s="96"/>
      <c r="AF682" s="96"/>
      <c r="AG682" s="96"/>
      <c r="AH682" s="96"/>
      <c r="AI682" s="96"/>
      <c r="AJ682" s="96"/>
      <c r="AK682" s="96"/>
      <c r="AL682" s="96"/>
      <c r="AM682" s="96"/>
      <c r="AN682" s="96"/>
      <c r="AO682" s="96"/>
      <c r="AP682" s="96"/>
    </row>
    <row r="683" spans="1:42" ht="12.75" x14ac:dyDescent="0.2">
      <c r="A683" s="96"/>
      <c r="B683" s="96"/>
      <c r="C683" s="96"/>
      <c r="D683" s="96"/>
      <c r="E683" s="96"/>
      <c r="F683" s="96"/>
      <c r="G683" s="96"/>
      <c r="H683" s="96"/>
      <c r="I683" s="96"/>
      <c r="J683" s="96"/>
      <c r="K683" s="96"/>
      <c r="L683" s="96"/>
      <c r="M683" s="96"/>
      <c r="N683" s="96"/>
      <c r="O683" s="96"/>
      <c r="P683" s="96"/>
      <c r="Q683" s="96"/>
      <c r="R683" s="96"/>
      <c r="S683" s="96"/>
      <c r="T683" s="96"/>
      <c r="U683" s="96"/>
      <c r="V683" s="96"/>
      <c r="W683" s="96"/>
      <c r="X683" s="96"/>
      <c r="Y683" s="96"/>
      <c r="Z683" s="96"/>
      <c r="AA683" s="96"/>
      <c r="AB683" s="96"/>
      <c r="AC683" s="96"/>
      <c r="AD683" s="96"/>
      <c r="AE683" s="96"/>
      <c r="AF683" s="96"/>
      <c r="AG683" s="96"/>
      <c r="AH683" s="96"/>
      <c r="AI683" s="96"/>
      <c r="AJ683" s="96"/>
      <c r="AK683" s="96"/>
      <c r="AL683" s="96"/>
      <c r="AM683" s="96"/>
      <c r="AN683" s="96"/>
      <c r="AO683" s="96"/>
      <c r="AP683" s="96"/>
    </row>
    <row r="684" spans="1:42" ht="12.75" x14ac:dyDescent="0.2">
      <c r="A684" s="96"/>
      <c r="B684" s="96"/>
      <c r="C684" s="96"/>
      <c r="D684" s="96"/>
      <c r="E684" s="96"/>
      <c r="F684" s="96"/>
      <c r="G684" s="96"/>
      <c r="H684" s="96"/>
      <c r="I684" s="96"/>
      <c r="J684" s="96"/>
      <c r="K684" s="96"/>
      <c r="L684" s="96"/>
      <c r="M684" s="96"/>
      <c r="N684" s="96"/>
      <c r="O684" s="96"/>
      <c r="P684" s="96"/>
      <c r="Q684" s="96"/>
      <c r="R684" s="96"/>
      <c r="S684" s="96"/>
      <c r="T684" s="96"/>
      <c r="U684" s="96"/>
      <c r="V684" s="96"/>
      <c r="W684" s="96"/>
      <c r="X684" s="96"/>
      <c r="Y684" s="96"/>
      <c r="Z684" s="96"/>
      <c r="AA684" s="96"/>
      <c r="AB684" s="96"/>
      <c r="AC684" s="96"/>
      <c r="AD684" s="96"/>
      <c r="AE684" s="96"/>
      <c r="AF684" s="96"/>
      <c r="AG684" s="96"/>
      <c r="AH684" s="96"/>
      <c r="AI684" s="96"/>
      <c r="AJ684" s="96"/>
      <c r="AK684" s="96"/>
      <c r="AL684" s="96"/>
      <c r="AM684" s="96"/>
      <c r="AN684" s="96"/>
      <c r="AO684" s="96"/>
      <c r="AP684" s="96"/>
    </row>
    <row r="685" spans="1:42" ht="12.75" x14ac:dyDescent="0.2">
      <c r="A685" s="96"/>
      <c r="B685" s="96"/>
      <c r="C685" s="96"/>
      <c r="D685" s="96"/>
      <c r="E685" s="96"/>
      <c r="F685" s="96"/>
      <c r="G685" s="96"/>
      <c r="H685" s="96"/>
      <c r="I685" s="96"/>
      <c r="J685" s="96"/>
      <c r="K685" s="96"/>
      <c r="L685" s="96"/>
      <c r="M685" s="96"/>
      <c r="N685" s="96"/>
      <c r="O685" s="96"/>
      <c r="P685" s="96"/>
      <c r="Q685" s="96"/>
      <c r="R685" s="96"/>
      <c r="S685" s="96"/>
      <c r="T685" s="96"/>
      <c r="U685" s="96"/>
      <c r="V685" s="96"/>
      <c r="W685" s="96"/>
      <c r="X685" s="96"/>
      <c r="Y685" s="96"/>
      <c r="Z685" s="96"/>
      <c r="AA685" s="96"/>
      <c r="AB685" s="96"/>
      <c r="AC685" s="96"/>
      <c r="AD685" s="96"/>
      <c r="AE685" s="96"/>
      <c r="AF685" s="96"/>
      <c r="AG685" s="96"/>
      <c r="AH685" s="96"/>
      <c r="AI685" s="96"/>
      <c r="AJ685" s="96"/>
      <c r="AK685" s="96"/>
      <c r="AL685" s="96"/>
      <c r="AM685" s="96"/>
      <c r="AN685" s="96"/>
      <c r="AO685" s="96"/>
      <c r="AP685" s="96"/>
    </row>
    <row r="686" spans="1:42" ht="12.75" x14ac:dyDescent="0.2">
      <c r="A686" s="96"/>
      <c r="B686" s="96"/>
      <c r="C686" s="96"/>
      <c r="D686" s="96"/>
      <c r="E686" s="96"/>
      <c r="F686" s="96"/>
      <c r="G686" s="96"/>
      <c r="H686" s="96"/>
      <c r="I686" s="96"/>
      <c r="J686" s="96"/>
      <c r="K686" s="96"/>
      <c r="L686" s="96"/>
      <c r="M686" s="96"/>
      <c r="N686" s="96"/>
      <c r="O686" s="96"/>
      <c r="P686" s="96"/>
      <c r="Q686" s="96"/>
      <c r="R686" s="96"/>
      <c r="S686" s="96"/>
      <c r="T686" s="96"/>
      <c r="U686" s="96"/>
      <c r="V686" s="96"/>
      <c r="W686" s="96"/>
      <c r="X686" s="96"/>
      <c r="Y686" s="96"/>
      <c r="Z686" s="96"/>
      <c r="AA686" s="96"/>
      <c r="AB686" s="96"/>
      <c r="AC686" s="96"/>
      <c r="AD686" s="96"/>
      <c r="AE686" s="96"/>
      <c r="AF686" s="96"/>
      <c r="AG686" s="96"/>
      <c r="AH686" s="96"/>
      <c r="AI686" s="96"/>
      <c r="AJ686" s="96"/>
      <c r="AK686" s="96"/>
      <c r="AL686" s="96"/>
      <c r="AM686" s="96"/>
      <c r="AN686" s="96"/>
      <c r="AO686" s="96"/>
      <c r="AP686" s="96"/>
    </row>
    <row r="687" spans="1:42" ht="12.75" x14ac:dyDescent="0.2">
      <c r="A687" s="96"/>
      <c r="B687" s="96"/>
      <c r="C687" s="96"/>
      <c r="D687" s="96"/>
      <c r="E687" s="96"/>
      <c r="F687" s="96"/>
      <c r="G687" s="96"/>
      <c r="H687" s="96"/>
      <c r="I687" s="96"/>
      <c r="J687" s="96"/>
      <c r="K687" s="96"/>
      <c r="L687" s="96"/>
      <c r="M687" s="96"/>
      <c r="N687" s="96"/>
      <c r="O687" s="96"/>
      <c r="P687" s="96"/>
      <c r="Q687" s="96"/>
      <c r="R687" s="96"/>
      <c r="S687" s="96"/>
      <c r="T687" s="96"/>
      <c r="U687" s="96"/>
      <c r="V687" s="96"/>
      <c r="W687" s="96"/>
      <c r="X687" s="96"/>
      <c r="Y687" s="96"/>
      <c r="Z687" s="96"/>
      <c r="AA687" s="96"/>
      <c r="AB687" s="96"/>
      <c r="AC687" s="96"/>
      <c r="AD687" s="96"/>
      <c r="AE687" s="96"/>
      <c r="AF687" s="96"/>
      <c r="AG687" s="96"/>
      <c r="AH687" s="96"/>
      <c r="AI687" s="96"/>
      <c r="AJ687" s="96"/>
      <c r="AK687" s="96"/>
      <c r="AL687" s="96"/>
      <c r="AM687" s="96"/>
      <c r="AN687" s="96"/>
      <c r="AO687" s="96"/>
      <c r="AP687" s="96"/>
    </row>
    <row r="688" spans="1:42" ht="12.75" x14ac:dyDescent="0.2">
      <c r="A688" s="96"/>
      <c r="B688" s="96"/>
      <c r="C688" s="96"/>
      <c r="D688" s="96"/>
      <c r="E688" s="96"/>
      <c r="F688" s="96"/>
      <c r="G688" s="96"/>
      <c r="H688" s="96"/>
      <c r="I688" s="96"/>
      <c r="J688" s="96"/>
      <c r="K688" s="96"/>
      <c r="L688" s="96"/>
      <c r="M688" s="96"/>
      <c r="N688" s="96"/>
      <c r="O688" s="96"/>
      <c r="P688" s="96"/>
      <c r="Q688" s="96"/>
      <c r="R688" s="96"/>
      <c r="S688" s="96"/>
      <c r="T688" s="96"/>
      <c r="U688" s="96"/>
      <c r="V688" s="96"/>
      <c r="W688" s="96"/>
      <c r="X688" s="96"/>
      <c r="Y688" s="96"/>
      <c r="Z688" s="96"/>
      <c r="AA688" s="96"/>
      <c r="AB688" s="96"/>
      <c r="AC688" s="96"/>
      <c r="AD688" s="96"/>
      <c r="AE688" s="96"/>
      <c r="AF688" s="96"/>
      <c r="AG688" s="96"/>
      <c r="AH688" s="96"/>
      <c r="AI688" s="96"/>
      <c r="AJ688" s="96"/>
      <c r="AK688" s="96"/>
      <c r="AL688" s="96"/>
      <c r="AM688" s="96"/>
      <c r="AN688" s="96"/>
      <c r="AO688" s="96"/>
      <c r="AP688" s="96"/>
    </row>
    <row r="689" spans="1:42" ht="12.75" x14ac:dyDescent="0.2">
      <c r="A689" s="96"/>
      <c r="B689" s="96"/>
      <c r="C689" s="96"/>
      <c r="D689" s="96"/>
      <c r="E689" s="96"/>
      <c r="F689" s="96"/>
      <c r="G689" s="96"/>
      <c r="H689" s="96"/>
      <c r="I689" s="96"/>
      <c r="J689" s="96"/>
      <c r="K689" s="96"/>
      <c r="L689" s="96"/>
      <c r="M689" s="96"/>
      <c r="N689" s="96"/>
      <c r="O689" s="96"/>
      <c r="P689" s="96"/>
      <c r="Q689" s="96"/>
      <c r="R689" s="96"/>
      <c r="S689" s="96"/>
      <c r="T689" s="96"/>
      <c r="U689" s="96"/>
      <c r="V689" s="96"/>
      <c r="W689" s="96"/>
      <c r="X689" s="96"/>
      <c r="Y689" s="96"/>
      <c r="Z689" s="96"/>
      <c r="AA689" s="96"/>
      <c r="AB689" s="96"/>
      <c r="AC689" s="96"/>
      <c r="AD689" s="96"/>
      <c r="AE689" s="96"/>
      <c r="AF689" s="96"/>
      <c r="AG689" s="96"/>
      <c r="AH689" s="96"/>
      <c r="AI689" s="96"/>
      <c r="AJ689" s="96"/>
      <c r="AK689" s="96"/>
      <c r="AL689" s="96"/>
      <c r="AM689" s="96"/>
      <c r="AN689" s="96"/>
      <c r="AO689" s="96"/>
      <c r="AP689" s="96"/>
    </row>
    <row r="690" spans="1:42" ht="12.75" x14ac:dyDescent="0.2">
      <c r="A690" s="96"/>
      <c r="B690" s="96"/>
      <c r="C690" s="96"/>
      <c r="D690" s="96"/>
      <c r="E690" s="96"/>
      <c r="F690" s="96"/>
      <c r="G690" s="96"/>
      <c r="H690" s="96"/>
      <c r="I690" s="96"/>
      <c r="J690" s="96"/>
      <c r="K690" s="96"/>
      <c r="L690" s="96"/>
      <c r="M690" s="96"/>
      <c r="N690" s="96"/>
      <c r="O690" s="96"/>
      <c r="P690" s="96"/>
      <c r="Q690" s="96"/>
      <c r="R690" s="96"/>
      <c r="S690" s="96"/>
      <c r="T690" s="96"/>
      <c r="U690" s="96"/>
      <c r="V690" s="96"/>
      <c r="W690" s="96"/>
      <c r="X690" s="96"/>
      <c r="Y690" s="96"/>
      <c r="Z690" s="96"/>
      <c r="AA690" s="96"/>
      <c r="AB690" s="96"/>
      <c r="AC690" s="96"/>
      <c r="AD690" s="96"/>
      <c r="AE690" s="96"/>
      <c r="AF690" s="96"/>
      <c r="AG690" s="96"/>
      <c r="AH690" s="96"/>
      <c r="AI690" s="96"/>
      <c r="AJ690" s="96"/>
      <c r="AK690" s="96"/>
      <c r="AL690" s="96"/>
      <c r="AM690" s="96"/>
      <c r="AN690" s="96"/>
      <c r="AO690" s="96"/>
      <c r="AP690" s="96"/>
    </row>
    <row r="691" spans="1:42" ht="12.75" x14ac:dyDescent="0.2">
      <c r="A691" s="96"/>
      <c r="B691" s="96"/>
      <c r="C691" s="96"/>
      <c r="D691" s="96"/>
      <c r="E691" s="96"/>
      <c r="F691" s="96"/>
      <c r="G691" s="96"/>
      <c r="H691" s="96"/>
      <c r="I691" s="96"/>
      <c r="J691" s="96"/>
      <c r="K691" s="96"/>
      <c r="L691" s="96"/>
      <c r="M691" s="96"/>
      <c r="N691" s="96"/>
      <c r="O691" s="96"/>
      <c r="P691" s="96"/>
      <c r="Q691" s="96"/>
      <c r="R691" s="96"/>
      <c r="S691" s="96"/>
      <c r="T691" s="96"/>
      <c r="U691" s="96"/>
      <c r="V691" s="96"/>
      <c r="W691" s="96"/>
      <c r="X691" s="96"/>
      <c r="Y691" s="96"/>
      <c r="Z691" s="96"/>
      <c r="AA691" s="96"/>
      <c r="AB691" s="96"/>
      <c r="AC691" s="96"/>
      <c r="AD691" s="96"/>
      <c r="AE691" s="96"/>
      <c r="AF691" s="96"/>
      <c r="AG691" s="96"/>
      <c r="AH691" s="96"/>
      <c r="AI691" s="96"/>
      <c r="AJ691" s="96"/>
      <c r="AK691" s="96"/>
      <c r="AL691" s="96"/>
      <c r="AM691" s="96"/>
      <c r="AN691" s="96"/>
      <c r="AO691" s="96"/>
      <c r="AP691" s="96"/>
    </row>
    <row r="692" spans="1:42" ht="12.75" x14ac:dyDescent="0.2">
      <c r="A692" s="96"/>
      <c r="B692" s="96"/>
      <c r="C692" s="96"/>
      <c r="D692" s="96"/>
      <c r="E692" s="96"/>
      <c r="F692" s="96"/>
      <c r="G692" s="96"/>
      <c r="H692" s="96"/>
      <c r="I692" s="96"/>
      <c r="J692" s="96"/>
      <c r="K692" s="96"/>
      <c r="L692" s="96"/>
      <c r="M692" s="96"/>
      <c r="N692" s="96"/>
      <c r="O692" s="96"/>
      <c r="P692" s="96"/>
      <c r="Q692" s="96"/>
      <c r="R692" s="96"/>
      <c r="S692" s="96"/>
      <c r="T692" s="96"/>
      <c r="U692" s="96"/>
      <c r="V692" s="96"/>
      <c r="W692" s="96"/>
      <c r="X692" s="96"/>
      <c r="Y692" s="96"/>
      <c r="Z692" s="96"/>
      <c r="AA692" s="96"/>
      <c r="AB692" s="96"/>
      <c r="AC692" s="96"/>
      <c r="AD692" s="96"/>
      <c r="AE692" s="96"/>
      <c r="AF692" s="96"/>
      <c r="AG692" s="96"/>
      <c r="AH692" s="96"/>
      <c r="AI692" s="96"/>
      <c r="AJ692" s="96"/>
      <c r="AK692" s="96"/>
      <c r="AL692" s="96"/>
      <c r="AM692" s="96"/>
      <c r="AN692" s="96"/>
      <c r="AO692" s="96"/>
      <c r="AP692" s="96"/>
    </row>
    <row r="693" spans="1:42" ht="12.75" x14ac:dyDescent="0.2">
      <c r="A693" s="96"/>
      <c r="B693" s="96"/>
      <c r="C693" s="96"/>
      <c r="D693" s="96"/>
      <c r="E693" s="96"/>
      <c r="F693" s="96"/>
      <c r="G693" s="96"/>
      <c r="H693" s="96"/>
      <c r="I693" s="96"/>
      <c r="J693" s="96"/>
      <c r="K693" s="96"/>
      <c r="L693" s="96"/>
      <c r="M693" s="96"/>
      <c r="N693" s="96"/>
      <c r="O693" s="96"/>
      <c r="P693" s="96"/>
      <c r="Q693" s="96"/>
      <c r="R693" s="96"/>
      <c r="S693" s="96"/>
      <c r="T693" s="96"/>
      <c r="U693" s="96"/>
      <c r="V693" s="96"/>
      <c r="W693" s="96"/>
      <c r="X693" s="96"/>
      <c r="Y693" s="96"/>
      <c r="Z693" s="96"/>
      <c r="AA693" s="96"/>
      <c r="AB693" s="96"/>
      <c r="AC693" s="96"/>
      <c r="AD693" s="96"/>
      <c r="AE693" s="96"/>
      <c r="AF693" s="96"/>
      <c r="AG693" s="96"/>
      <c r="AH693" s="96"/>
      <c r="AI693" s="96"/>
      <c r="AJ693" s="96"/>
      <c r="AK693" s="96"/>
      <c r="AL693" s="96"/>
      <c r="AM693" s="96"/>
      <c r="AN693" s="96"/>
      <c r="AO693" s="96"/>
      <c r="AP693" s="96"/>
    </row>
    <row r="694" spans="1:42" ht="12.75" x14ac:dyDescent="0.2">
      <c r="A694" s="96"/>
      <c r="B694" s="96"/>
      <c r="C694" s="96"/>
      <c r="D694" s="96"/>
      <c r="E694" s="96"/>
      <c r="F694" s="96"/>
      <c r="G694" s="96"/>
      <c r="H694" s="96"/>
      <c r="I694" s="96"/>
      <c r="J694" s="96"/>
      <c r="K694" s="96"/>
      <c r="L694" s="96"/>
      <c r="M694" s="96"/>
      <c r="N694" s="96"/>
      <c r="O694" s="96"/>
      <c r="P694" s="96"/>
      <c r="Q694" s="96"/>
      <c r="R694" s="96"/>
      <c r="S694" s="96"/>
      <c r="T694" s="96"/>
      <c r="U694" s="96"/>
      <c r="V694" s="96"/>
      <c r="W694" s="96"/>
      <c r="X694" s="96"/>
      <c r="Y694" s="96"/>
      <c r="Z694" s="96"/>
      <c r="AA694" s="96"/>
      <c r="AB694" s="96"/>
      <c r="AC694" s="96"/>
      <c r="AD694" s="96"/>
      <c r="AE694" s="96"/>
      <c r="AF694" s="96"/>
      <c r="AG694" s="96"/>
      <c r="AH694" s="96"/>
      <c r="AI694" s="96"/>
      <c r="AJ694" s="96"/>
      <c r="AK694" s="96"/>
      <c r="AL694" s="96"/>
      <c r="AM694" s="96"/>
      <c r="AN694" s="96"/>
      <c r="AO694" s="96"/>
      <c r="AP694" s="96"/>
    </row>
    <row r="695" spans="1:42" ht="12.75" x14ac:dyDescent="0.2">
      <c r="A695" s="96"/>
      <c r="B695" s="96"/>
      <c r="C695" s="96"/>
      <c r="D695" s="96"/>
      <c r="E695" s="96"/>
      <c r="F695" s="96"/>
      <c r="G695" s="96"/>
      <c r="H695" s="96"/>
      <c r="I695" s="96"/>
      <c r="J695" s="96"/>
      <c r="K695" s="96"/>
      <c r="L695" s="96"/>
      <c r="M695" s="96"/>
      <c r="N695" s="96"/>
      <c r="O695" s="96"/>
      <c r="P695" s="96"/>
      <c r="Q695" s="96"/>
      <c r="R695" s="96"/>
      <c r="S695" s="96"/>
      <c r="T695" s="96"/>
      <c r="U695" s="96"/>
      <c r="V695" s="96"/>
      <c r="W695" s="96"/>
      <c r="X695" s="96"/>
      <c r="Y695" s="96"/>
      <c r="Z695" s="96"/>
      <c r="AA695" s="96"/>
      <c r="AB695" s="96"/>
      <c r="AC695" s="96"/>
      <c r="AD695" s="96"/>
      <c r="AE695" s="96"/>
      <c r="AF695" s="96"/>
      <c r="AG695" s="96"/>
      <c r="AH695" s="96"/>
      <c r="AI695" s="96"/>
      <c r="AJ695" s="96"/>
      <c r="AK695" s="96"/>
      <c r="AL695" s="96"/>
      <c r="AM695" s="96"/>
      <c r="AN695" s="96"/>
      <c r="AO695" s="96"/>
      <c r="AP695" s="96"/>
    </row>
    <row r="696" spans="1:42" ht="12.75" x14ac:dyDescent="0.2">
      <c r="A696" s="96"/>
      <c r="B696" s="96"/>
      <c r="C696" s="96"/>
      <c r="D696" s="96"/>
      <c r="E696" s="96"/>
      <c r="F696" s="96"/>
      <c r="G696" s="96"/>
      <c r="H696" s="96"/>
      <c r="I696" s="96"/>
      <c r="J696" s="96"/>
      <c r="K696" s="96"/>
      <c r="L696" s="96"/>
      <c r="M696" s="96"/>
      <c r="N696" s="96"/>
      <c r="O696" s="96"/>
      <c r="P696" s="96"/>
      <c r="Q696" s="96"/>
      <c r="R696" s="96"/>
      <c r="S696" s="96"/>
      <c r="T696" s="96"/>
      <c r="U696" s="96"/>
      <c r="V696" s="96"/>
      <c r="W696" s="96"/>
      <c r="X696" s="96"/>
      <c r="Y696" s="96"/>
      <c r="Z696" s="96"/>
      <c r="AA696" s="96"/>
      <c r="AB696" s="96"/>
      <c r="AC696" s="96"/>
      <c r="AD696" s="96"/>
      <c r="AE696" s="96"/>
      <c r="AF696" s="96"/>
      <c r="AG696" s="96"/>
      <c r="AH696" s="96"/>
      <c r="AI696" s="96"/>
      <c r="AJ696" s="96"/>
      <c r="AK696" s="96"/>
      <c r="AL696" s="96"/>
      <c r="AM696" s="96"/>
      <c r="AN696" s="96"/>
      <c r="AO696" s="96"/>
      <c r="AP696" s="96"/>
    </row>
    <row r="697" spans="1:42" ht="12.75" x14ac:dyDescent="0.2">
      <c r="A697" s="96"/>
      <c r="B697" s="96"/>
      <c r="C697" s="96"/>
      <c r="D697" s="96"/>
      <c r="E697" s="96"/>
      <c r="F697" s="96"/>
      <c r="G697" s="96"/>
      <c r="H697" s="96"/>
      <c r="I697" s="96"/>
      <c r="J697" s="96"/>
      <c r="K697" s="96"/>
      <c r="L697" s="96"/>
      <c r="M697" s="96"/>
      <c r="N697" s="96"/>
      <c r="O697" s="96"/>
      <c r="P697" s="96"/>
      <c r="Q697" s="96"/>
      <c r="R697" s="96"/>
      <c r="S697" s="96"/>
      <c r="T697" s="96"/>
      <c r="U697" s="96"/>
      <c r="V697" s="96"/>
      <c r="W697" s="96"/>
      <c r="X697" s="96"/>
      <c r="Y697" s="96"/>
      <c r="Z697" s="96"/>
      <c r="AA697" s="96"/>
      <c r="AB697" s="96"/>
      <c r="AC697" s="96"/>
      <c r="AD697" s="96"/>
      <c r="AE697" s="96"/>
      <c r="AF697" s="96"/>
      <c r="AG697" s="96"/>
      <c r="AH697" s="96"/>
      <c r="AI697" s="96"/>
      <c r="AJ697" s="96"/>
      <c r="AK697" s="96"/>
      <c r="AL697" s="96"/>
      <c r="AM697" s="96"/>
      <c r="AN697" s="96"/>
      <c r="AO697" s="96"/>
      <c r="AP697" s="96"/>
    </row>
    <row r="698" spans="1:42" ht="12.75" x14ac:dyDescent="0.2">
      <c r="A698" s="96"/>
      <c r="B698" s="96"/>
      <c r="C698" s="96"/>
      <c r="D698" s="96"/>
      <c r="E698" s="96"/>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row>
    <row r="699" spans="1:42" ht="12.75" x14ac:dyDescent="0.2">
      <c r="A699" s="96"/>
      <c r="B699" s="96"/>
      <c r="C699" s="96"/>
      <c r="D699" s="96"/>
      <c r="E699" s="96"/>
      <c r="F699" s="96"/>
      <c r="G699" s="96"/>
      <c r="H699" s="96"/>
      <c r="I699" s="96"/>
      <c r="J699" s="96"/>
      <c r="K699" s="96"/>
      <c r="L699" s="96"/>
      <c r="M699" s="96"/>
      <c r="N699" s="96"/>
      <c r="O699" s="96"/>
      <c r="P699" s="96"/>
      <c r="Q699" s="96"/>
      <c r="R699" s="96"/>
      <c r="S699" s="96"/>
      <c r="T699" s="96"/>
      <c r="U699" s="96"/>
      <c r="V699" s="96"/>
      <c r="W699" s="96"/>
      <c r="X699" s="96"/>
      <c r="Y699" s="96"/>
      <c r="Z699" s="96"/>
      <c r="AA699" s="96"/>
      <c r="AB699" s="96"/>
      <c r="AC699" s="96"/>
      <c r="AD699" s="96"/>
      <c r="AE699" s="96"/>
      <c r="AF699" s="96"/>
      <c r="AG699" s="96"/>
      <c r="AH699" s="96"/>
      <c r="AI699" s="96"/>
      <c r="AJ699" s="96"/>
      <c r="AK699" s="96"/>
      <c r="AL699" s="96"/>
      <c r="AM699" s="96"/>
      <c r="AN699" s="96"/>
      <c r="AO699" s="96"/>
      <c r="AP699" s="96"/>
    </row>
    <row r="700" spans="1:42" ht="12.75" x14ac:dyDescent="0.2">
      <c r="A700" s="96"/>
      <c r="B700" s="96"/>
      <c r="C700" s="96"/>
      <c r="D700" s="96"/>
      <c r="E700" s="96"/>
      <c r="F700" s="96"/>
      <c r="G700" s="96"/>
      <c r="H700" s="96"/>
      <c r="I700" s="96"/>
      <c r="J700" s="96"/>
      <c r="K700" s="96"/>
      <c r="L700" s="96"/>
      <c r="M700" s="96"/>
      <c r="N700" s="96"/>
      <c r="O700" s="96"/>
      <c r="P700" s="96"/>
      <c r="Q700" s="96"/>
      <c r="R700" s="96"/>
      <c r="S700" s="96"/>
      <c r="T700" s="96"/>
      <c r="U700" s="96"/>
      <c r="V700" s="96"/>
      <c r="W700" s="96"/>
      <c r="X700" s="96"/>
      <c r="Y700" s="96"/>
      <c r="Z700" s="96"/>
      <c r="AA700" s="96"/>
      <c r="AB700" s="96"/>
      <c r="AC700" s="96"/>
      <c r="AD700" s="96"/>
      <c r="AE700" s="96"/>
      <c r="AF700" s="96"/>
      <c r="AG700" s="96"/>
      <c r="AH700" s="96"/>
      <c r="AI700" s="96"/>
      <c r="AJ700" s="96"/>
      <c r="AK700" s="96"/>
      <c r="AL700" s="96"/>
      <c r="AM700" s="96"/>
      <c r="AN700" s="96"/>
      <c r="AO700" s="96"/>
      <c r="AP700" s="96"/>
    </row>
    <row r="701" spans="1:42" ht="12.75" x14ac:dyDescent="0.2">
      <c r="A701" s="96"/>
      <c r="B701" s="96"/>
      <c r="C701" s="96"/>
      <c r="D701" s="96"/>
      <c r="E701" s="96"/>
      <c r="F701" s="96"/>
      <c r="G701" s="96"/>
      <c r="H701" s="96"/>
      <c r="I701" s="96"/>
      <c r="J701" s="96"/>
      <c r="K701" s="96"/>
      <c r="L701" s="96"/>
      <c r="M701" s="96"/>
      <c r="N701" s="96"/>
      <c r="O701" s="96"/>
      <c r="P701" s="96"/>
      <c r="Q701" s="96"/>
      <c r="R701" s="96"/>
      <c r="S701" s="96"/>
      <c r="T701" s="96"/>
      <c r="U701" s="96"/>
      <c r="V701" s="96"/>
      <c r="W701" s="96"/>
      <c r="X701" s="96"/>
      <c r="Y701" s="96"/>
      <c r="Z701" s="96"/>
      <c r="AA701" s="96"/>
      <c r="AB701" s="96"/>
      <c r="AC701" s="96"/>
      <c r="AD701" s="96"/>
      <c r="AE701" s="96"/>
      <c r="AF701" s="96"/>
      <c r="AG701" s="96"/>
      <c r="AH701" s="96"/>
      <c r="AI701" s="96"/>
      <c r="AJ701" s="96"/>
      <c r="AK701" s="96"/>
      <c r="AL701" s="96"/>
      <c r="AM701" s="96"/>
      <c r="AN701" s="96"/>
      <c r="AO701" s="96"/>
      <c r="AP701" s="96"/>
    </row>
    <row r="702" spans="1:42" ht="12.75" x14ac:dyDescent="0.2">
      <c r="A702" s="96"/>
      <c r="B702" s="96"/>
      <c r="C702" s="96"/>
      <c r="D702" s="96"/>
      <c r="E702" s="96"/>
      <c r="F702" s="96"/>
      <c r="G702" s="96"/>
      <c r="H702" s="96"/>
      <c r="I702" s="96"/>
      <c r="J702" s="96"/>
      <c r="K702" s="96"/>
      <c r="L702" s="96"/>
      <c r="M702" s="96"/>
      <c r="N702" s="96"/>
      <c r="O702" s="96"/>
      <c r="P702" s="96"/>
      <c r="Q702" s="96"/>
      <c r="R702" s="96"/>
      <c r="S702" s="96"/>
      <c r="T702" s="96"/>
      <c r="U702" s="96"/>
      <c r="V702" s="96"/>
      <c r="W702" s="96"/>
      <c r="X702" s="96"/>
      <c r="Y702" s="96"/>
      <c r="Z702" s="96"/>
      <c r="AA702" s="96"/>
      <c r="AB702" s="96"/>
      <c r="AC702" s="96"/>
      <c r="AD702" s="96"/>
      <c r="AE702" s="96"/>
      <c r="AF702" s="96"/>
      <c r="AG702" s="96"/>
      <c r="AH702" s="96"/>
      <c r="AI702" s="96"/>
      <c r="AJ702" s="96"/>
      <c r="AK702" s="96"/>
      <c r="AL702" s="96"/>
      <c r="AM702" s="96"/>
      <c r="AN702" s="96"/>
      <c r="AO702" s="96"/>
      <c r="AP702" s="96"/>
    </row>
    <row r="703" spans="1:42" ht="12.75" x14ac:dyDescent="0.2">
      <c r="A703" s="96"/>
      <c r="B703" s="96"/>
      <c r="C703" s="96"/>
      <c r="D703" s="96"/>
      <c r="E703" s="96"/>
      <c r="F703" s="96"/>
      <c r="G703" s="96"/>
      <c r="H703" s="96"/>
      <c r="I703" s="96"/>
      <c r="J703" s="96"/>
      <c r="K703" s="96"/>
      <c r="L703" s="96"/>
      <c r="M703" s="96"/>
      <c r="N703" s="96"/>
      <c r="O703" s="96"/>
      <c r="P703" s="96"/>
      <c r="Q703" s="96"/>
      <c r="R703" s="96"/>
      <c r="S703" s="96"/>
      <c r="T703" s="96"/>
      <c r="U703" s="96"/>
      <c r="V703" s="96"/>
      <c r="W703" s="96"/>
      <c r="X703" s="96"/>
      <c r="Y703" s="96"/>
      <c r="Z703" s="96"/>
      <c r="AA703" s="96"/>
      <c r="AB703" s="96"/>
      <c r="AC703" s="96"/>
      <c r="AD703" s="96"/>
      <c r="AE703" s="96"/>
      <c r="AF703" s="96"/>
      <c r="AG703" s="96"/>
      <c r="AH703" s="96"/>
      <c r="AI703" s="96"/>
      <c r="AJ703" s="96"/>
      <c r="AK703" s="96"/>
      <c r="AL703" s="96"/>
      <c r="AM703" s="96"/>
      <c r="AN703" s="96"/>
      <c r="AO703" s="96"/>
      <c r="AP703" s="96"/>
    </row>
    <row r="704" spans="1:42" ht="12.75" x14ac:dyDescent="0.2">
      <c r="A704" s="96"/>
      <c r="B704" s="96"/>
      <c r="C704" s="96"/>
      <c r="D704" s="96"/>
      <c r="E704" s="96"/>
      <c r="F704" s="96"/>
      <c r="G704" s="96"/>
      <c r="H704" s="96"/>
      <c r="I704" s="96"/>
      <c r="J704" s="96"/>
      <c r="K704" s="96"/>
      <c r="L704" s="96"/>
      <c r="M704" s="96"/>
      <c r="N704" s="96"/>
      <c r="O704" s="96"/>
      <c r="P704" s="96"/>
      <c r="Q704" s="96"/>
      <c r="R704" s="96"/>
      <c r="S704" s="96"/>
      <c r="T704" s="96"/>
      <c r="U704" s="96"/>
      <c r="V704" s="96"/>
      <c r="W704" s="96"/>
      <c r="X704" s="96"/>
      <c r="Y704" s="96"/>
      <c r="Z704" s="96"/>
      <c r="AA704" s="96"/>
      <c r="AB704" s="96"/>
      <c r="AC704" s="96"/>
      <c r="AD704" s="96"/>
      <c r="AE704" s="96"/>
      <c r="AF704" s="96"/>
      <c r="AG704" s="96"/>
      <c r="AH704" s="96"/>
      <c r="AI704" s="96"/>
      <c r="AJ704" s="96"/>
      <c r="AK704" s="96"/>
      <c r="AL704" s="96"/>
      <c r="AM704" s="96"/>
      <c r="AN704" s="96"/>
      <c r="AO704" s="96"/>
      <c r="AP704" s="96"/>
    </row>
    <row r="705" spans="1:42" ht="12.75" x14ac:dyDescent="0.2">
      <c r="A705" s="96"/>
      <c r="B705" s="96"/>
      <c r="C705" s="96"/>
      <c r="D705" s="96"/>
      <c r="E705" s="96"/>
      <c r="F705" s="96"/>
      <c r="G705" s="96"/>
      <c r="H705" s="96"/>
      <c r="I705" s="96"/>
      <c r="J705" s="96"/>
      <c r="K705" s="96"/>
      <c r="L705" s="96"/>
      <c r="M705" s="96"/>
      <c r="N705" s="96"/>
      <c r="O705" s="96"/>
      <c r="P705" s="96"/>
      <c r="Q705" s="96"/>
      <c r="R705" s="96"/>
      <c r="S705" s="96"/>
      <c r="T705" s="96"/>
      <c r="U705" s="96"/>
      <c r="V705" s="96"/>
      <c r="W705" s="96"/>
      <c r="X705" s="96"/>
      <c r="Y705" s="96"/>
      <c r="Z705" s="96"/>
      <c r="AA705" s="96"/>
      <c r="AB705" s="96"/>
      <c r="AC705" s="96"/>
      <c r="AD705" s="96"/>
      <c r="AE705" s="96"/>
      <c r="AF705" s="96"/>
      <c r="AG705" s="96"/>
      <c r="AH705" s="96"/>
      <c r="AI705" s="96"/>
      <c r="AJ705" s="96"/>
      <c r="AK705" s="96"/>
      <c r="AL705" s="96"/>
      <c r="AM705" s="96"/>
      <c r="AN705" s="96"/>
      <c r="AO705" s="96"/>
      <c r="AP705" s="96"/>
    </row>
    <row r="706" spans="1:42" ht="12.75" x14ac:dyDescent="0.2">
      <c r="A706" s="96"/>
      <c r="B706" s="96"/>
      <c r="C706" s="96"/>
      <c r="D706" s="96"/>
      <c r="E706" s="96"/>
      <c r="F706" s="96"/>
      <c r="G706" s="96"/>
      <c r="H706" s="96"/>
      <c r="I706" s="96"/>
      <c r="J706" s="96"/>
      <c r="K706" s="96"/>
      <c r="L706" s="96"/>
      <c r="M706" s="96"/>
      <c r="N706" s="96"/>
      <c r="O706" s="96"/>
      <c r="P706" s="96"/>
      <c r="Q706" s="96"/>
      <c r="R706" s="96"/>
      <c r="S706" s="96"/>
      <c r="T706" s="96"/>
      <c r="U706" s="96"/>
      <c r="V706" s="96"/>
      <c r="W706" s="96"/>
      <c r="X706" s="96"/>
      <c r="Y706" s="96"/>
      <c r="Z706" s="96"/>
      <c r="AA706" s="96"/>
      <c r="AB706" s="96"/>
      <c r="AC706" s="96"/>
      <c r="AD706" s="96"/>
      <c r="AE706" s="96"/>
      <c r="AF706" s="96"/>
      <c r="AG706" s="96"/>
      <c r="AH706" s="96"/>
      <c r="AI706" s="96"/>
      <c r="AJ706" s="96"/>
      <c r="AK706" s="96"/>
      <c r="AL706" s="96"/>
      <c r="AM706" s="96"/>
      <c r="AN706" s="96"/>
      <c r="AO706" s="96"/>
      <c r="AP706" s="96"/>
    </row>
    <row r="707" spans="1:42" ht="12.75" x14ac:dyDescent="0.2">
      <c r="A707" s="96"/>
      <c r="B707" s="96"/>
      <c r="C707" s="96"/>
      <c r="D707" s="96"/>
      <c r="E707" s="96"/>
      <c r="F707" s="96"/>
      <c r="G707" s="96"/>
      <c r="H707" s="96"/>
      <c r="I707" s="96"/>
      <c r="J707" s="96"/>
      <c r="K707" s="96"/>
      <c r="L707" s="96"/>
      <c r="M707" s="96"/>
      <c r="N707" s="96"/>
      <c r="O707" s="96"/>
      <c r="P707" s="96"/>
      <c r="Q707" s="96"/>
      <c r="R707" s="96"/>
      <c r="S707" s="96"/>
      <c r="T707" s="96"/>
      <c r="U707" s="96"/>
      <c r="V707" s="96"/>
      <c r="W707" s="96"/>
      <c r="X707" s="96"/>
      <c r="Y707" s="96"/>
      <c r="Z707" s="96"/>
      <c r="AA707" s="96"/>
      <c r="AB707" s="96"/>
      <c r="AC707" s="96"/>
      <c r="AD707" s="96"/>
      <c r="AE707" s="96"/>
      <c r="AF707" s="96"/>
      <c r="AG707" s="96"/>
      <c r="AH707" s="96"/>
      <c r="AI707" s="96"/>
      <c r="AJ707" s="96"/>
      <c r="AK707" s="96"/>
      <c r="AL707" s="96"/>
      <c r="AM707" s="96"/>
      <c r="AN707" s="96"/>
      <c r="AO707" s="96"/>
      <c r="AP707" s="96"/>
    </row>
    <row r="708" spans="1:42" ht="12.75" x14ac:dyDescent="0.2">
      <c r="A708" s="96"/>
      <c r="B708" s="96"/>
      <c r="C708" s="96"/>
      <c r="D708" s="96"/>
      <c r="E708" s="96"/>
      <c r="F708" s="96"/>
      <c r="G708" s="96"/>
      <c r="H708" s="96"/>
      <c r="I708" s="96"/>
      <c r="J708" s="96"/>
      <c r="K708" s="96"/>
      <c r="L708" s="96"/>
      <c r="M708" s="96"/>
      <c r="N708" s="96"/>
      <c r="O708" s="96"/>
      <c r="P708" s="96"/>
      <c r="Q708" s="96"/>
      <c r="R708" s="96"/>
      <c r="S708" s="96"/>
      <c r="T708" s="96"/>
      <c r="U708" s="96"/>
      <c r="V708" s="96"/>
      <c r="W708" s="96"/>
      <c r="X708" s="96"/>
      <c r="Y708" s="96"/>
      <c r="Z708" s="96"/>
      <c r="AA708" s="96"/>
      <c r="AB708" s="96"/>
      <c r="AC708" s="96"/>
      <c r="AD708" s="96"/>
      <c r="AE708" s="96"/>
      <c r="AF708" s="96"/>
      <c r="AG708" s="96"/>
      <c r="AH708" s="96"/>
      <c r="AI708" s="96"/>
      <c r="AJ708" s="96"/>
      <c r="AK708" s="96"/>
      <c r="AL708" s="96"/>
      <c r="AM708" s="96"/>
      <c r="AN708" s="96"/>
      <c r="AO708" s="96"/>
      <c r="AP708" s="96"/>
    </row>
    <row r="709" spans="1:42" ht="12.75" x14ac:dyDescent="0.2">
      <c r="A709" s="96"/>
      <c r="B709" s="96"/>
      <c r="C709" s="96"/>
      <c r="D709" s="96"/>
      <c r="E709" s="96"/>
      <c r="F709" s="96"/>
      <c r="G709" s="96"/>
      <c r="H709" s="96"/>
      <c r="I709" s="96"/>
      <c r="J709" s="96"/>
      <c r="K709" s="96"/>
      <c r="L709" s="96"/>
      <c r="M709" s="96"/>
      <c r="N709" s="96"/>
      <c r="O709" s="96"/>
      <c r="P709" s="96"/>
      <c r="Q709" s="96"/>
      <c r="R709" s="96"/>
      <c r="S709" s="96"/>
      <c r="T709" s="96"/>
      <c r="U709" s="96"/>
      <c r="V709" s="96"/>
      <c r="W709" s="96"/>
      <c r="X709" s="96"/>
      <c r="Y709" s="96"/>
      <c r="Z709" s="96"/>
      <c r="AA709" s="96"/>
      <c r="AB709" s="96"/>
      <c r="AC709" s="96"/>
      <c r="AD709" s="96"/>
      <c r="AE709" s="96"/>
      <c r="AF709" s="96"/>
      <c r="AG709" s="96"/>
      <c r="AH709" s="96"/>
      <c r="AI709" s="96"/>
      <c r="AJ709" s="96"/>
      <c r="AK709" s="96"/>
      <c r="AL709" s="96"/>
      <c r="AM709" s="96"/>
      <c r="AN709" s="96"/>
      <c r="AO709" s="96"/>
      <c r="AP709" s="96"/>
    </row>
    <row r="710" spans="1:42" ht="12.75" x14ac:dyDescent="0.2">
      <c r="A710" s="96"/>
      <c r="B710" s="96"/>
      <c r="C710" s="96"/>
      <c r="D710" s="96"/>
      <c r="E710" s="96"/>
      <c r="F710" s="96"/>
      <c r="G710" s="96"/>
      <c r="H710" s="96"/>
      <c r="I710" s="96"/>
      <c r="J710" s="96"/>
      <c r="K710" s="96"/>
      <c r="L710" s="96"/>
      <c r="M710" s="96"/>
      <c r="N710" s="96"/>
      <c r="O710" s="96"/>
      <c r="P710" s="96"/>
      <c r="Q710" s="96"/>
      <c r="R710" s="96"/>
      <c r="S710" s="96"/>
      <c r="T710" s="96"/>
      <c r="U710" s="96"/>
      <c r="V710" s="96"/>
      <c r="W710" s="96"/>
      <c r="X710" s="96"/>
      <c r="Y710" s="96"/>
      <c r="Z710" s="96"/>
      <c r="AA710" s="96"/>
      <c r="AB710" s="96"/>
      <c r="AC710" s="96"/>
      <c r="AD710" s="96"/>
      <c r="AE710" s="96"/>
      <c r="AF710" s="96"/>
      <c r="AG710" s="96"/>
      <c r="AH710" s="96"/>
      <c r="AI710" s="96"/>
      <c r="AJ710" s="96"/>
      <c r="AK710" s="96"/>
      <c r="AL710" s="96"/>
      <c r="AM710" s="96"/>
      <c r="AN710" s="96"/>
      <c r="AO710" s="96"/>
      <c r="AP710" s="96"/>
    </row>
    <row r="711" spans="1:42" ht="12.75" x14ac:dyDescent="0.2">
      <c r="A711" s="96"/>
      <c r="B711" s="96"/>
      <c r="C711" s="96"/>
      <c r="D711" s="96"/>
      <c r="E711" s="96"/>
      <c r="F711" s="96"/>
      <c r="G711" s="96"/>
      <c r="H711" s="96"/>
      <c r="I711" s="96"/>
      <c r="J711" s="96"/>
      <c r="K711" s="96"/>
      <c r="L711" s="96"/>
      <c r="M711" s="96"/>
      <c r="N711" s="96"/>
      <c r="O711" s="96"/>
      <c r="P711" s="96"/>
      <c r="Q711" s="96"/>
      <c r="R711" s="96"/>
      <c r="S711" s="96"/>
      <c r="T711" s="96"/>
      <c r="U711" s="96"/>
      <c r="V711" s="96"/>
      <c r="W711" s="96"/>
      <c r="X711" s="96"/>
      <c r="Y711" s="96"/>
      <c r="Z711" s="96"/>
      <c r="AA711" s="96"/>
      <c r="AB711" s="96"/>
      <c r="AC711" s="96"/>
      <c r="AD711" s="96"/>
      <c r="AE711" s="96"/>
      <c r="AF711" s="96"/>
      <c r="AG711" s="96"/>
      <c r="AH711" s="96"/>
      <c r="AI711" s="96"/>
      <c r="AJ711" s="96"/>
      <c r="AK711" s="96"/>
      <c r="AL711" s="96"/>
      <c r="AM711" s="96"/>
      <c r="AN711" s="96"/>
      <c r="AO711" s="96"/>
      <c r="AP711" s="96"/>
    </row>
    <row r="712" spans="1:42" ht="12.75" x14ac:dyDescent="0.2">
      <c r="A712" s="96"/>
      <c r="B712" s="96"/>
      <c r="C712" s="96"/>
      <c r="D712" s="96"/>
      <c r="E712" s="96"/>
      <c r="F712" s="96"/>
      <c r="G712" s="96"/>
      <c r="H712" s="96"/>
      <c r="I712" s="96"/>
      <c r="J712" s="96"/>
      <c r="K712" s="96"/>
      <c r="L712" s="96"/>
      <c r="M712" s="96"/>
      <c r="N712" s="96"/>
      <c r="O712" s="96"/>
      <c r="P712" s="96"/>
      <c r="Q712" s="96"/>
      <c r="R712" s="96"/>
      <c r="S712" s="96"/>
      <c r="T712" s="96"/>
      <c r="U712" s="96"/>
      <c r="V712" s="96"/>
      <c r="W712" s="96"/>
      <c r="X712" s="96"/>
      <c r="Y712" s="96"/>
      <c r="Z712" s="96"/>
      <c r="AA712" s="96"/>
      <c r="AB712" s="96"/>
      <c r="AC712" s="96"/>
      <c r="AD712" s="96"/>
      <c r="AE712" s="96"/>
      <c r="AF712" s="96"/>
      <c r="AG712" s="96"/>
      <c r="AH712" s="96"/>
      <c r="AI712" s="96"/>
      <c r="AJ712" s="96"/>
      <c r="AK712" s="96"/>
      <c r="AL712" s="96"/>
      <c r="AM712" s="96"/>
      <c r="AN712" s="96"/>
      <c r="AO712" s="96"/>
      <c r="AP712" s="96"/>
    </row>
    <row r="713" spans="1:42" ht="12.75" x14ac:dyDescent="0.2">
      <c r="A713" s="96"/>
      <c r="B713" s="96"/>
      <c r="C713" s="96"/>
      <c r="D713" s="96"/>
      <c r="E713" s="96"/>
      <c r="F713" s="96"/>
      <c r="G713" s="96"/>
      <c r="H713" s="96"/>
      <c r="I713" s="96"/>
      <c r="J713" s="96"/>
      <c r="K713" s="96"/>
      <c r="L713" s="96"/>
      <c r="M713" s="96"/>
      <c r="N713" s="96"/>
      <c r="O713" s="96"/>
      <c r="P713" s="96"/>
      <c r="Q713" s="96"/>
      <c r="R713" s="96"/>
      <c r="S713" s="96"/>
      <c r="T713" s="96"/>
      <c r="U713" s="96"/>
      <c r="V713" s="96"/>
      <c r="W713" s="96"/>
      <c r="X713" s="96"/>
      <c r="Y713" s="96"/>
      <c r="Z713" s="96"/>
      <c r="AA713" s="96"/>
      <c r="AB713" s="96"/>
      <c r="AC713" s="96"/>
      <c r="AD713" s="96"/>
      <c r="AE713" s="96"/>
      <c r="AF713" s="96"/>
      <c r="AG713" s="96"/>
      <c r="AH713" s="96"/>
      <c r="AI713" s="96"/>
      <c r="AJ713" s="96"/>
      <c r="AK713" s="96"/>
      <c r="AL713" s="96"/>
      <c r="AM713" s="96"/>
      <c r="AN713" s="96"/>
      <c r="AO713" s="96"/>
      <c r="AP713" s="96"/>
    </row>
    <row r="714" spans="1:42" ht="12.75" x14ac:dyDescent="0.2">
      <c r="A714" s="96"/>
      <c r="B714" s="96"/>
      <c r="C714" s="96"/>
      <c r="D714" s="96"/>
      <c r="E714" s="96"/>
      <c r="F714" s="96"/>
      <c r="G714" s="96"/>
      <c r="H714" s="96"/>
      <c r="I714" s="96"/>
      <c r="J714" s="96"/>
      <c r="K714" s="96"/>
      <c r="L714" s="96"/>
      <c r="M714" s="96"/>
      <c r="N714" s="96"/>
      <c r="O714" s="96"/>
      <c r="P714" s="96"/>
      <c r="Q714" s="96"/>
      <c r="R714" s="96"/>
      <c r="S714" s="96"/>
      <c r="T714" s="96"/>
      <c r="U714" s="96"/>
      <c r="V714" s="96"/>
      <c r="W714" s="96"/>
      <c r="X714" s="96"/>
      <c r="Y714" s="96"/>
      <c r="Z714" s="96"/>
      <c r="AA714" s="96"/>
      <c r="AB714" s="96"/>
      <c r="AC714" s="96"/>
      <c r="AD714" s="96"/>
      <c r="AE714" s="96"/>
      <c r="AF714" s="96"/>
      <c r="AG714" s="96"/>
      <c r="AH714" s="96"/>
      <c r="AI714" s="96"/>
      <c r="AJ714" s="96"/>
      <c r="AK714" s="96"/>
      <c r="AL714" s="96"/>
      <c r="AM714" s="96"/>
      <c r="AN714" s="96"/>
      <c r="AO714" s="96"/>
      <c r="AP714" s="96"/>
    </row>
    <row r="715" spans="1:42" ht="12.75" x14ac:dyDescent="0.2">
      <c r="A715" s="96"/>
      <c r="B715" s="96"/>
      <c r="C715" s="96"/>
      <c r="D715" s="96"/>
      <c r="E715" s="96"/>
      <c r="F715" s="96"/>
      <c r="G715" s="96"/>
      <c r="H715" s="96"/>
      <c r="I715" s="96"/>
      <c r="J715" s="96"/>
      <c r="K715" s="96"/>
      <c r="L715" s="96"/>
      <c r="M715" s="96"/>
      <c r="N715" s="96"/>
      <c r="O715" s="96"/>
      <c r="P715" s="96"/>
      <c r="Q715" s="96"/>
      <c r="R715" s="96"/>
      <c r="S715" s="96"/>
      <c r="T715" s="96"/>
      <c r="U715" s="96"/>
      <c r="V715" s="96"/>
      <c r="W715" s="96"/>
      <c r="X715" s="96"/>
      <c r="Y715" s="96"/>
      <c r="Z715" s="96"/>
      <c r="AA715" s="96"/>
      <c r="AB715" s="96"/>
      <c r="AC715" s="96"/>
      <c r="AD715" s="96"/>
      <c r="AE715" s="96"/>
      <c r="AF715" s="96"/>
      <c r="AG715" s="96"/>
      <c r="AH715" s="96"/>
      <c r="AI715" s="96"/>
      <c r="AJ715" s="96"/>
      <c r="AK715" s="96"/>
      <c r="AL715" s="96"/>
      <c r="AM715" s="96"/>
      <c r="AN715" s="96"/>
      <c r="AO715" s="96"/>
      <c r="AP715" s="96"/>
    </row>
    <row r="716" spans="1:42" ht="12.75" x14ac:dyDescent="0.2">
      <c r="A716" s="96"/>
      <c r="B716" s="96"/>
      <c r="C716" s="96"/>
      <c r="D716" s="96"/>
      <c r="E716" s="96"/>
      <c r="F716" s="96"/>
      <c r="G716" s="96"/>
      <c r="H716" s="96"/>
      <c r="I716" s="96"/>
      <c r="J716" s="96"/>
      <c r="K716" s="96"/>
      <c r="L716" s="96"/>
      <c r="M716" s="96"/>
      <c r="N716" s="96"/>
      <c r="O716" s="96"/>
      <c r="P716" s="96"/>
      <c r="Q716" s="96"/>
      <c r="R716" s="96"/>
      <c r="S716" s="96"/>
      <c r="T716" s="96"/>
      <c r="U716" s="96"/>
      <c r="V716" s="96"/>
      <c r="W716" s="96"/>
      <c r="X716" s="96"/>
      <c r="Y716" s="96"/>
      <c r="Z716" s="96"/>
      <c r="AA716" s="96"/>
      <c r="AB716" s="96"/>
      <c r="AC716" s="96"/>
      <c r="AD716" s="96"/>
      <c r="AE716" s="96"/>
      <c r="AF716" s="96"/>
      <c r="AG716" s="96"/>
      <c r="AH716" s="96"/>
      <c r="AI716" s="96"/>
      <c r="AJ716" s="96"/>
      <c r="AK716" s="96"/>
      <c r="AL716" s="96"/>
      <c r="AM716" s="96"/>
      <c r="AN716" s="96"/>
      <c r="AO716" s="96"/>
      <c r="AP716" s="96"/>
    </row>
    <row r="717" spans="1:42" ht="12.75" x14ac:dyDescent="0.2">
      <c r="A717" s="96"/>
      <c r="B717" s="96"/>
      <c r="C717" s="96"/>
      <c r="D717" s="96"/>
      <c r="E717" s="96"/>
      <c r="F717" s="96"/>
      <c r="G717" s="96"/>
      <c r="H717" s="96"/>
      <c r="I717" s="96"/>
      <c r="J717" s="96"/>
      <c r="K717" s="96"/>
      <c r="L717" s="96"/>
      <c r="M717" s="96"/>
      <c r="N717" s="96"/>
      <c r="O717" s="96"/>
      <c r="P717" s="96"/>
      <c r="Q717" s="96"/>
      <c r="R717" s="96"/>
      <c r="S717" s="96"/>
      <c r="T717" s="96"/>
      <c r="U717" s="96"/>
      <c r="V717" s="96"/>
      <c r="W717" s="96"/>
      <c r="X717" s="96"/>
      <c r="Y717" s="96"/>
      <c r="Z717" s="96"/>
      <c r="AA717" s="96"/>
      <c r="AB717" s="96"/>
      <c r="AC717" s="96"/>
      <c r="AD717" s="96"/>
      <c r="AE717" s="96"/>
      <c r="AF717" s="96"/>
      <c r="AG717" s="96"/>
      <c r="AH717" s="96"/>
      <c r="AI717" s="96"/>
      <c r="AJ717" s="96"/>
      <c r="AK717" s="96"/>
      <c r="AL717" s="96"/>
      <c r="AM717" s="96"/>
      <c r="AN717" s="96"/>
      <c r="AO717" s="96"/>
      <c r="AP717" s="96"/>
    </row>
    <row r="718" spans="1:42" ht="12.75" x14ac:dyDescent="0.2">
      <c r="A718" s="96"/>
      <c r="B718" s="96"/>
      <c r="C718" s="96"/>
      <c r="D718" s="96"/>
      <c r="E718" s="96"/>
      <c r="F718" s="96"/>
      <c r="G718" s="96"/>
      <c r="H718" s="96"/>
      <c r="I718" s="96"/>
      <c r="J718" s="96"/>
      <c r="K718" s="96"/>
      <c r="L718" s="96"/>
      <c r="M718" s="96"/>
      <c r="N718" s="96"/>
      <c r="O718" s="96"/>
      <c r="P718" s="96"/>
      <c r="Q718" s="96"/>
      <c r="R718" s="96"/>
      <c r="S718" s="96"/>
      <c r="T718" s="96"/>
      <c r="U718" s="96"/>
      <c r="V718" s="96"/>
      <c r="W718" s="96"/>
      <c r="X718" s="96"/>
      <c r="Y718" s="96"/>
      <c r="Z718" s="96"/>
      <c r="AA718" s="96"/>
      <c r="AB718" s="96"/>
      <c r="AC718" s="96"/>
      <c r="AD718" s="96"/>
      <c r="AE718" s="96"/>
      <c r="AF718" s="96"/>
      <c r="AG718" s="96"/>
      <c r="AH718" s="96"/>
      <c r="AI718" s="96"/>
      <c r="AJ718" s="96"/>
      <c r="AK718" s="96"/>
      <c r="AL718" s="96"/>
      <c r="AM718" s="96"/>
      <c r="AN718" s="96"/>
      <c r="AO718" s="96"/>
      <c r="AP718" s="96"/>
    </row>
    <row r="719" spans="1:42" ht="12.75" x14ac:dyDescent="0.2">
      <c r="A719" s="96"/>
      <c r="B719" s="96"/>
      <c r="C719" s="96"/>
      <c r="D719" s="96"/>
      <c r="E719" s="96"/>
      <c r="F719" s="96"/>
      <c r="G719" s="96"/>
      <c r="H719" s="96"/>
      <c r="I719" s="96"/>
      <c r="J719" s="96"/>
      <c r="K719" s="96"/>
      <c r="L719" s="96"/>
      <c r="M719" s="96"/>
      <c r="N719" s="96"/>
      <c r="O719" s="96"/>
      <c r="P719" s="96"/>
      <c r="Q719" s="96"/>
      <c r="R719" s="96"/>
      <c r="S719" s="96"/>
      <c r="T719" s="96"/>
      <c r="U719" s="96"/>
      <c r="V719" s="96"/>
      <c r="W719" s="96"/>
      <c r="X719" s="96"/>
      <c r="Y719" s="96"/>
      <c r="Z719" s="96"/>
      <c r="AA719" s="96"/>
      <c r="AB719" s="96"/>
      <c r="AC719" s="96"/>
      <c r="AD719" s="96"/>
      <c r="AE719" s="96"/>
      <c r="AF719" s="96"/>
      <c r="AG719" s="96"/>
      <c r="AH719" s="96"/>
      <c r="AI719" s="96"/>
      <c r="AJ719" s="96"/>
      <c r="AK719" s="96"/>
      <c r="AL719" s="96"/>
      <c r="AM719" s="96"/>
      <c r="AN719" s="96"/>
      <c r="AO719" s="96"/>
      <c r="AP719" s="96"/>
    </row>
    <row r="720" spans="1:42" ht="12.75" x14ac:dyDescent="0.2">
      <c r="A720" s="96"/>
      <c r="B720" s="96"/>
      <c r="C720" s="96"/>
      <c r="D720" s="96"/>
      <c r="E720" s="96"/>
      <c r="F720" s="96"/>
      <c r="G720" s="96"/>
      <c r="H720" s="96"/>
      <c r="I720" s="96"/>
      <c r="J720" s="96"/>
      <c r="K720" s="96"/>
      <c r="L720" s="96"/>
      <c r="M720" s="96"/>
      <c r="N720" s="96"/>
      <c r="O720" s="96"/>
      <c r="P720" s="96"/>
      <c r="Q720" s="96"/>
      <c r="R720" s="96"/>
      <c r="S720" s="96"/>
      <c r="T720" s="96"/>
      <c r="U720" s="96"/>
      <c r="V720" s="96"/>
      <c r="W720" s="96"/>
      <c r="X720" s="96"/>
      <c r="Y720" s="96"/>
      <c r="Z720" s="96"/>
      <c r="AA720" s="96"/>
      <c r="AB720" s="96"/>
      <c r="AC720" s="96"/>
      <c r="AD720" s="96"/>
      <c r="AE720" s="96"/>
      <c r="AF720" s="96"/>
      <c r="AG720" s="96"/>
      <c r="AH720" s="96"/>
      <c r="AI720" s="96"/>
      <c r="AJ720" s="96"/>
      <c r="AK720" s="96"/>
      <c r="AL720" s="96"/>
      <c r="AM720" s="96"/>
      <c r="AN720" s="96"/>
      <c r="AO720" s="96"/>
      <c r="AP720" s="96"/>
    </row>
    <row r="721" spans="1:42" ht="12.75" x14ac:dyDescent="0.2">
      <c r="A721" s="96"/>
      <c r="B721" s="96"/>
      <c r="C721" s="96"/>
      <c r="D721" s="96"/>
      <c r="E721" s="96"/>
      <c r="F721" s="96"/>
      <c r="G721" s="96"/>
      <c r="H721" s="96"/>
      <c r="I721" s="96"/>
      <c r="J721" s="96"/>
      <c r="K721" s="96"/>
      <c r="L721" s="96"/>
      <c r="M721" s="96"/>
      <c r="N721" s="96"/>
      <c r="O721" s="96"/>
      <c r="P721" s="96"/>
      <c r="Q721" s="96"/>
      <c r="R721" s="96"/>
      <c r="S721" s="96"/>
      <c r="T721" s="96"/>
      <c r="U721" s="96"/>
      <c r="V721" s="96"/>
      <c r="W721" s="96"/>
      <c r="X721" s="96"/>
      <c r="Y721" s="96"/>
      <c r="Z721" s="96"/>
      <c r="AA721" s="96"/>
      <c r="AB721" s="96"/>
      <c r="AC721" s="96"/>
      <c r="AD721" s="96"/>
      <c r="AE721" s="96"/>
      <c r="AF721" s="96"/>
      <c r="AG721" s="96"/>
      <c r="AH721" s="96"/>
      <c r="AI721" s="96"/>
      <c r="AJ721" s="96"/>
      <c r="AK721" s="96"/>
      <c r="AL721" s="96"/>
      <c r="AM721" s="96"/>
      <c r="AN721" s="96"/>
      <c r="AO721" s="96"/>
      <c r="AP721" s="96"/>
    </row>
    <row r="722" spans="1:42" ht="12.75" x14ac:dyDescent="0.2">
      <c r="A722" s="96"/>
      <c r="B722" s="96"/>
      <c r="C722" s="96"/>
      <c r="D722" s="96"/>
      <c r="E722" s="96"/>
      <c r="F722" s="96"/>
      <c r="G722" s="96"/>
      <c r="H722" s="96"/>
      <c r="I722" s="96"/>
      <c r="J722" s="96"/>
      <c r="K722" s="96"/>
      <c r="L722" s="96"/>
      <c r="M722" s="96"/>
      <c r="N722" s="96"/>
      <c r="O722" s="96"/>
      <c r="P722" s="96"/>
      <c r="Q722" s="96"/>
      <c r="R722" s="96"/>
      <c r="S722" s="96"/>
      <c r="T722" s="96"/>
      <c r="U722" s="96"/>
      <c r="V722" s="96"/>
      <c r="W722" s="96"/>
      <c r="X722" s="96"/>
      <c r="Y722" s="96"/>
      <c r="Z722" s="96"/>
      <c r="AA722" s="96"/>
      <c r="AB722" s="96"/>
      <c r="AC722" s="96"/>
      <c r="AD722" s="96"/>
      <c r="AE722" s="96"/>
      <c r="AF722" s="96"/>
      <c r="AG722" s="96"/>
      <c r="AH722" s="96"/>
      <c r="AI722" s="96"/>
      <c r="AJ722" s="96"/>
      <c r="AK722" s="96"/>
      <c r="AL722" s="96"/>
      <c r="AM722" s="96"/>
      <c r="AN722" s="96"/>
      <c r="AO722" s="96"/>
      <c r="AP722" s="96"/>
    </row>
    <row r="723" spans="1:42" ht="12.75" x14ac:dyDescent="0.2">
      <c r="A723" s="96"/>
      <c r="B723" s="96"/>
      <c r="C723" s="96"/>
      <c r="D723" s="96"/>
      <c r="E723" s="96"/>
      <c r="F723" s="96"/>
      <c r="G723" s="96"/>
      <c r="H723" s="96"/>
      <c r="I723" s="96"/>
      <c r="J723" s="96"/>
      <c r="K723" s="96"/>
      <c r="L723" s="96"/>
      <c r="M723" s="96"/>
      <c r="N723" s="96"/>
      <c r="O723" s="96"/>
      <c r="P723" s="96"/>
      <c r="Q723" s="96"/>
      <c r="R723" s="96"/>
      <c r="S723" s="96"/>
      <c r="T723" s="96"/>
      <c r="U723" s="96"/>
      <c r="V723" s="96"/>
      <c r="W723" s="96"/>
      <c r="X723" s="96"/>
      <c r="Y723" s="96"/>
      <c r="Z723" s="96"/>
      <c r="AA723" s="96"/>
      <c r="AB723" s="96"/>
      <c r="AC723" s="96"/>
      <c r="AD723" s="96"/>
      <c r="AE723" s="96"/>
      <c r="AF723" s="96"/>
      <c r="AG723" s="96"/>
      <c r="AH723" s="96"/>
      <c r="AI723" s="96"/>
      <c r="AJ723" s="96"/>
      <c r="AK723" s="96"/>
      <c r="AL723" s="96"/>
      <c r="AM723" s="96"/>
      <c r="AN723" s="96"/>
      <c r="AO723" s="96"/>
      <c r="AP723" s="96"/>
    </row>
    <row r="724" spans="1:42" ht="12.75" x14ac:dyDescent="0.2">
      <c r="A724" s="96"/>
      <c r="B724" s="96"/>
      <c r="C724" s="96"/>
      <c r="D724" s="96"/>
      <c r="E724" s="96"/>
      <c r="F724" s="96"/>
      <c r="G724" s="96"/>
      <c r="H724" s="96"/>
      <c r="I724" s="96"/>
      <c r="J724" s="96"/>
      <c r="K724" s="96"/>
      <c r="L724" s="96"/>
      <c r="M724" s="96"/>
      <c r="N724" s="96"/>
      <c r="O724" s="96"/>
      <c r="P724" s="96"/>
      <c r="Q724" s="96"/>
      <c r="R724" s="96"/>
      <c r="S724" s="96"/>
      <c r="T724" s="96"/>
      <c r="U724" s="96"/>
      <c r="V724" s="96"/>
      <c r="W724" s="96"/>
      <c r="X724" s="96"/>
      <c r="Y724" s="96"/>
      <c r="Z724" s="96"/>
      <c r="AA724" s="96"/>
      <c r="AB724" s="96"/>
      <c r="AC724" s="96"/>
      <c r="AD724" s="96"/>
      <c r="AE724" s="96"/>
      <c r="AF724" s="96"/>
      <c r="AG724" s="96"/>
      <c r="AH724" s="96"/>
      <c r="AI724" s="96"/>
      <c r="AJ724" s="96"/>
      <c r="AK724" s="96"/>
      <c r="AL724" s="96"/>
      <c r="AM724" s="96"/>
      <c r="AN724" s="96"/>
      <c r="AO724" s="96"/>
      <c r="AP724" s="96"/>
    </row>
    <row r="725" spans="1:42" ht="12.75" x14ac:dyDescent="0.2">
      <c r="A725" s="96"/>
      <c r="B725" s="96"/>
      <c r="C725" s="96"/>
      <c r="D725" s="96"/>
      <c r="E725" s="96"/>
      <c r="F725" s="96"/>
      <c r="G725" s="96"/>
      <c r="H725" s="96"/>
      <c r="I725" s="96"/>
      <c r="J725" s="96"/>
      <c r="K725" s="96"/>
      <c r="L725" s="96"/>
      <c r="M725" s="96"/>
      <c r="N725" s="96"/>
      <c r="O725" s="96"/>
      <c r="P725" s="96"/>
      <c r="Q725" s="96"/>
      <c r="R725" s="96"/>
      <c r="S725" s="96"/>
      <c r="T725" s="96"/>
      <c r="U725" s="96"/>
      <c r="V725" s="96"/>
      <c r="W725" s="96"/>
      <c r="X725" s="96"/>
      <c r="Y725" s="96"/>
      <c r="Z725" s="96"/>
      <c r="AA725" s="96"/>
      <c r="AB725" s="96"/>
      <c r="AC725" s="96"/>
      <c r="AD725" s="96"/>
      <c r="AE725" s="96"/>
      <c r="AF725" s="96"/>
      <c r="AG725" s="96"/>
      <c r="AH725" s="96"/>
      <c r="AI725" s="96"/>
      <c r="AJ725" s="96"/>
      <c r="AK725" s="96"/>
      <c r="AL725" s="96"/>
      <c r="AM725" s="96"/>
      <c r="AN725" s="96"/>
      <c r="AO725" s="96"/>
      <c r="AP725" s="96"/>
    </row>
    <row r="726" spans="1:42" ht="12.75" x14ac:dyDescent="0.2">
      <c r="A726" s="96"/>
      <c r="B726" s="96"/>
      <c r="C726" s="96"/>
      <c r="D726" s="96"/>
      <c r="E726" s="96"/>
      <c r="F726" s="96"/>
      <c r="G726" s="96"/>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row>
    <row r="727" spans="1:42" ht="12.75" x14ac:dyDescent="0.2">
      <c r="A727" s="96"/>
      <c r="B727" s="96"/>
      <c r="C727" s="96"/>
      <c r="D727" s="96"/>
      <c r="E727" s="96"/>
      <c r="F727" s="96"/>
      <c r="G727" s="96"/>
      <c r="H727" s="96"/>
      <c r="I727" s="96"/>
      <c r="J727" s="96"/>
      <c r="K727" s="96"/>
      <c r="L727" s="96"/>
      <c r="M727" s="96"/>
      <c r="N727" s="96"/>
      <c r="O727" s="96"/>
      <c r="P727" s="96"/>
      <c r="Q727" s="96"/>
      <c r="R727" s="96"/>
      <c r="S727" s="96"/>
      <c r="T727" s="96"/>
      <c r="U727" s="96"/>
      <c r="V727" s="96"/>
      <c r="W727" s="96"/>
      <c r="X727" s="96"/>
      <c r="Y727" s="96"/>
      <c r="Z727" s="96"/>
      <c r="AA727" s="96"/>
      <c r="AB727" s="96"/>
      <c r="AC727" s="96"/>
      <c r="AD727" s="96"/>
      <c r="AE727" s="96"/>
      <c r="AF727" s="96"/>
      <c r="AG727" s="96"/>
      <c r="AH727" s="96"/>
      <c r="AI727" s="96"/>
      <c r="AJ727" s="96"/>
      <c r="AK727" s="96"/>
      <c r="AL727" s="96"/>
      <c r="AM727" s="96"/>
      <c r="AN727" s="96"/>
      <c r="AO727" s="96"/>
      <c r="AP727" s="96"/>
    </row>
    <row r="728" spans="1:42" ht="12.75" x14ac:dyDescent="0.2">
      <c r="A728" s="96"/>
      <c r="B728" s="96"/>
      <c r="C728" s="96"/>
      <c r="D728" s="96"/>
      <c r="E728" s="96"/>
      <c r="F728" s="96"/>
      <c r="G728" s="96"/>
      <c r="H728" s="96"/>
      <c r="I728" s="96"/>
      <c r="J728" s="96"/>
      <c r="K728" s="96"/>
      <c r="L728" s="96"/>
      <c r="M728" s="96"/>
      <c r="N728" s="96"/>
      <c r="O728" s="96"/>
      <c r="P728" s="96"/>
      <c r="Q728" s="96"/>
      <c r="R728" s="96"/>
      <c r="S728" s="96"/>
      <c r="T728" s="96"/>
      <c r="U728" s="96"/>
      <c r="V728" s="96"/>
      <c r="W728" s="96"/>
      <c r="X728" s="96"/>
      <c r="Y728" s="96"/>
      <c r="Z728" s="96"/>
      <c r="AA728" s="96"/>
      <c r="AB728" s="96"/>
      <c r="AC728" s="96"/>
      <c r="AD728" s="96"/>
      <c r="AE728" s="96"/>
      <c r="AF728" s="96"/>
      <c r="AG728" s="96"/>
      <c r="AH728" s="96"/>
      <c r="AI728" s="96"/>
      <c r="AJ728" s="96"/>
      <c r="AK728" s="96"/>
      <c r="AL728" s="96"/>
      <c r="AM728" s="96"/>
      <c r="AN728" s="96"/>
      <c r="AO728" s="96"/>
      <c r="AP728" s="96"/>
    </row>
    <row r="729" spans="1:42" ht="12.75" x14ac:dyDescent="0.2">
      <c r="A729" s="96"/>
      <c r="B729" s="96"/>
      <c r="C729" s="96"/>
      <c r="D729" s="96"/>
      <c r="E729" s="96"/>
      <c r="F729" s="96"/>
      <c r="G729" s="96"/>
      <c r="H729" s="96"/>
      <c r="I729" s="96"/>
      <c r="J729" s="96"/>
      <c r="K729" s="96"/>
      <c r="L729" s="96"/>
      <c r="M729" s="96"/>
      <c r="N729" s="96"/>
      <c r="O729" s="96"/>
      <c r="P729" s="96"/>
      <c r="Q729" s="96"/>
      <c r="R729" s="96"/>
      <c r="S729" s="96"/>
      <c r="T729" s="96"/>
      <c r="U729" s="96"/>
      <c r="V729" s="96"/>
      <c r="W729" s="96"/>
      <c r="X729" s="96"/>
      <c r="Y729" s="96"/>
      <c r="Z729" s="96"/>
      <c r="AA729" s="96"/>
      <c r="AB729" s="96"/>
      <c r="AC729" s="96"/>
      <c r="AD729" s="96"/>
      <c r="AE729" s="96"/>
      <c r="AF729" s="96"/>
      <c r="AG729" s="96"/>
      <c r="AH729" s="96"/>
      <c r="AI729" s="96"/>
      <c r="AJ729" s="96"/>
      <c r="AK729" s="96"/>
      <c r="AL729" s="96"/>
      <c r="AM729" s="96"/>
      <c r="AN729" s="96"/>
      <c r="AO729" s="96"/>
      <c r="AP729" s="96"/>
    </row>
    <row r="730" spans="1:42" ht="12.75" x14ac:dyDescent="0.2">
      <c r="A730" s="96"/>
      <c r="B730" s="96"/>
      <c r="C730" s="96"/>
      <c r="D730" s="96"/>
      <c r="E730" s="96"/>
      <c r="F730" s="96"/>
      <c r="G730" s="96"/>
      <c r="H730" s="96"/>
      <c r="I730" s="96"/>
      <c r="J730" s="96"/>
      <c r="K730" s="96"/>
      <c r="L730" s="96"/>
      <c r="M730" s="96"/>
      <c r="N730" s="96"/>
      <c r="O730" s="96"/>
      <c r="P730" s="96"/>
      <c r="Q730" s="96"/>
      <c r="R730" s="96"/>
      <c r="S730" s="96"/>
      <c r="T730" s="96"/>
      <c r="U730" s="96"/>
      <c r="V730" s="96"/>
      <c r="W730" s="96"/>
      <c r="X730" s="96"/>
      <c r="Y730" s="96"/>
      <c r="Z730" s="96"/>
      <c r="AA730" s="96"/>
      <c r="AB730" s="96"/>
      <c r="AC730" s="96"/>
      <c r="AD730" s="96"/>
      <c r="AE730" s="96"/>
      <c r="AF730" s="96"/>
      <c r="AG730" s="96"/>
      <c r="AH730" s="96"/>
      <c r="AI730" s="96"/>
      <c r="AJ730" s="96"/>
      <c r="AK730" s="96"/>
      <c r="AL730" s="96"/>
      <c r="AM730" s="96"/>
      <c r="AN730" s="96"/>
      <c r="AO730" s="96"/>
      <c r="AP730" s="96"/>
    </row>
    <row r="731" spans="1:42" ht="12.75" x14ac:dyDescent="0.2">
      <c r="A731" s="96"/>
      <c r="B731" s="96"/>
      <c r="C731" s="96"/>
      <c r="D731" s="96"/>
      <c r="E731" s="96"/>
      <c r="F731" s="96"/>
      <c r="G731" s="96"/>
      <c r="H731" s="96"/>
      <c r="I731" s="96"/>
      <c r="J731" s="96"/>
      <c r="K731" s="96"/>
      <c r="L731" s="96"/>
      <c r="M731" s="96"/>
      <c r="N731" s="96"/>
      <c r="O731" s="96"/>
      <c r="P731" s="96"/>
      <c r="Q731" s="96"/>
      <c r="R731" s="96"/>
      <c r="S731" s="96"/>
      <c r="T731" s="96"/>
      <c r="U731" s="96"/>
      <c r="V731" s="96"/>
      <c r="W731" s="96"/>
      <c r="X731" s="96"/>
      <c r="Y731" s="96"/>
      <c r="Z731" s="96"/>
      <c r="AA731" s="96"/>
      <c r="AB731" s="96"/>
      <c r="AC731" s="96"/>
      <c r="AD731" s="96"/>
      <c r="AE731" s="96"/>
      <c r="AF731" s="96"/>
      <c r="AG731" s="96"/>
      <c r="AH731" s="96"/>
      <c r="AI731" s="96"/>
      <c r="AJ731" s="96"/>
      <c r="AK731" s="96"/>
      <c r="AL731" s="96"/>
      <c r="AM731" s="96"/>
      <c r="AN731" s="96"/>
      <c r="AO731" s="96"/>
      <c r="AP731" s="96"/>
    </row>
    <row r="732" spans="1:42" ht="12.75" x14ac:dyDescent="0.2">
      <c r="A732" s="96"/>
      <c r="B732" s="96"/>
      <c r="C732" s="96"/>
      <c r="D732" s="96"/>
      <c r="E732" s="96"/>
      <c r="F732" s="96"/>
      <c r="G732" s="96"/>
      <c r="H732" s="96"/>
      <c r="I732" s="96"/>
      <c r="J732" s="96"/>
      <c r="K732" s="96"/>
      <c r="L732" s="96"/>
      <c r="M732" s="96"/>
      <c r="N732" s="96"/>
      <c r="O732" s="96"/>
      <c r="P732" s="96"/>
      <c r="Q732" s="96"/>
      <c r="R732" s="96"/>
      <c r="S732" s="96"/>
      <c r="T732" s="96"/>
      <c r="U732" s="96"/>
      <c r="V732" s="96"/>
      <c r="W732" s="96"/>
      <c r="X732" s="96"/>
      <c r="Y732" s="96"/>
      <c r="Z732" s="96"/>
      <c r="AA732" s="96"/>
      <c r="AB732" s="96"/>
      <c r="AC732" s="96"/>
      <c r="AD732" s="96"/>
      <c r="AE732" s="96"/>
      <c r="AF732" s="96"/>
      <c r="AG732" s="96"/>
      <c r="AH732" s="96"/>
      <c r="AI732" s="96"/>
      <c r="AJ732" s="96"/>
      <c r="AK732" s="96"/>
      <c r="AL732" s="96"/>
      <c r="AM732" s="96"/>
      <c r="AN732" s="96"/>
      <c r="AO732" s="96"/>
      <c r="AP732" s="96"/>
    </row>
    <row r="733" spans="1:42" ht="12.75" x14ac:dyDescent="0.2">
      <c r="A733" s="96"/>
      <c r="B733" s="96"/>
      <c r="C733" s="96"/>
      <c r="D733" s="96"/>
      <c r="E733" s="96"/>
      <c r="F733" s="96"/>
      <c r="G733" s="96"/>
      <c r="H733" s="96"/>
      <c r="I733" s="96"/>
      <c r="J733" s="96"/>
      <c r="K733" s="96"/>
      <c r="L733" s="96"/>
      <c r="M733" s="96"/>
      <c r="N733" s="96"/>
      <c r="O733" s="96"/>
      <c r="P733" s="96"/>
      <c r="Q733" s="96"/>
      <c r="R733" s="96"/>
      <c r="S733" s="96"/>
      <c r="T733" s="96"/>
      <c r="U733" s="96"/>
      <c r="V733" s="96"/>
      <c r="W733" s="96"/>
      <c r="X733" s="96"/>
      <c r="Y733" s="96"/>
      <c r="Z733" s="96"/>
      <c r="AA733" s="96"/>
      <c r="AB733" s="96"/>
      <c r="AC733" s="96"/>
      <c r="AD733" s="96"/>
      <c r="AE733" s="96"/>
      <c r="AF733" s="96"/>
      <c r="AG733" s="96"/>
      <c r="AH733" s="96"/>
      <c r="AI733" s="96"/>
      <c r="AJ733" s="96"/>
      <c r="AK733" s="96"/>
      <c r="AL733" s="96"/>
      <c r="AM733" s="96"/>
      <c r="AN733" s="96"/>
      <c r="AO733" s="96"/>
      <c r="AP733" s="96"/>
    </row>
    <row r="734" spans="1:42" ht="12.75" x14ac:dyDescent="0.2">
      <c r="A734" s="96"/>
      <c r="B734" s="96"/>
      <c r="C734" s="96"/>
      <c r="D734" s="96"/>
      <c r="E734" s="96"/>
      <c r="F734" s="96"/>
      <c r="G734" s="96"/>
      <c r="H734" s="96"/>
      <c r="I734" s="96"/>
      <c r="J734" s="96"/>
      <c r="K734" s="96"/>
      <c r="L734" s="96"/>
      <c r="M734" s="96"/>
      <c r="N734" s="96"/>
      <c r="O734" s="96"/>
      <c r="P734" s="96"/>
      <c r="Q734" s="96"/>
      <c r="R734" s="96"/>
      <c r="S734" s="96"/>
      <c r="T734" s="96"/>
      <c r="U734" s="96"/>
      <c r="V734" s="96"/>
      <c r="W734" s="96"/>
      <c r="X734" s="96"/>
      <c r="Y734" s="96"/>
      <c r="Z734" s="96"/>
      <c r="AA734" s="96"/>
      <c r="AB734" s="96"/>
      <c r="AC734" s="96"/>
      <c r="AD734" s="96"/>
      <c r="AE734" s="96"/>
      <c r="AF734" s="96"/>
      <c r="AG734" s="96"/>
      <c r="AH734" s="96"/>
      <c r="AI734" s="96"/>
      <c r="AJ734" s="96"/>
      <c r="AK734" s="96"/>
      <c r="AL734" s="96"/>
      <c r="AM734" s="96"/>
      <c r="AN734" s="96"/>
      <c r="AO734" s="96"/>
      <c r="AP734" s="96"/>
    </row>
    <row r="735" spans="1:42" ht="12.75" x14ac:dyDescent="0.2">
      <c r="A735" s="96"/>
      <c r="B735" s="96"/>
      <c r="C735" s="96"/>
      <c r="D735" s="96"/>
      <c r="E735" s="96"/>
      <c r="F735" s="96"/>
      <c r="G735" s="96"/>
      <c r="H735" s="96"/>
      <c r="I735" s="96"/>
      <c r="J735" s="96"/>
      <c r="K735" s="96"/>
      <c r="L735" s="96"/>
      <c r="M735" s="96"/>
      <c r="N735" s="96"/>
      <c r="O735" s="96"/>
      <c r="P735" s="96"/>
      <c r="Q735" s="96"/>
      <c r="R735" s="96"/>
      <c r="S735" s="96"/>
      <c r="T735" s="96"/>
      <c r="U735" s="96"/>
      <c r="V735" s="96"/>
      <c r="W735" s="96"/>
      <c r="X735" s="96"/>
      <c r="Y735" s="96"/>
      <c r="Z735" s="96"/>
      <c r="AA735" s="96"/>
      <c r="AB735" s="96"/>
      <c r="AC735" s="96"/>
      <c r="AD735" s="96"/>
      <c r="AE735" s="96"/>
      <c r="AF735" s="96"/>
      <c r="AG735" s="96"/>
      <c r="AH735" s="96"/>
      <c r="AI735" s="96"/>
      <c r="AJ735" s="96"/>
      <c r="AK735" s="96"/>
      <c r="AL735" s="96"/>
      <c r="AM735" s="96"/>
      <c r="AN735" s="96"/>
      <c r="AO735" s="96"/>
      <c r="AP735" s="96"/>
    </row>
    <row r="736" spans="1:42" ht="12.75" x14ac:dyDescent="0.2">
      <c r="A736" s="96"/>
      <c r="B736" s="96"/>
      <c r="C736" s="96"/>
      <c r="D736" s="96"/>
      <c r="E736" s="96"/>
      <c r="F736" s="96"/>
      <c r="G736" s="96"/>
      <c r="H736" s="96"/>
      <c r="I736" s="96"/>
      <c r="J736" s="96"/>
      <c r="K736" s="96"/>
      <c r="L736" s="96"/>
      <c r="M736" s="96"/>
      <c r="N736" s="96"/>
      <c r="O736" s="96"/>
      <c r="P736" s="96"/>
      <c r="Q736" s="96"/>
      <c r="R736" s="96"/>
      <c r="S736" s="96"/>
      <c r="T736" s="96"/>
      <c r="U736" s="96"/>
      <c r="V736" s="96"/>
      <c r="W736" s="96"/>
      <c r="X736" s="96"/>
      <c r="Y736" s="96"/>
      <c r="Z736" s="96"/>
      <c r="AA736" s="96"/>
      <c r="AB736" s="96"/>
      <c r="AC736" s="96"/>
      <c r="AD736" s="96"/>
      <c r="AE736" s="96"/>
      <c r="AF736" s="96"/>
      <c r="AG736" s="96"/>
      <c r="AH736" s="96"/>
      <c r="AI736" s="96"/>
      <c r="AJ736" s="96"/>
      <c r="AK736" s="96"/>
      <c r="AL736" s="96"/>
      <c r="AM736" s="96"/>
      <c r="AN736" s="96"/>
      <c r="AO736" s="96"/>
      <c r="AP736" s="96"/>
    </row>
    <row r="737" spans="1:42" ht="12.75" x14ac:dyDescent="0.2">
      <c r="A737" s="96"/>
      <c r="B737" s="96"/>
      <c r="C737" s="96"/>
      <c r="D737" s="96"/>
      <c r="E737" s="96"/>
      <c r="F737" s="96"/>
      <c r="G737" s="96"/>
      <c r="H737" s="96"/>
      <c r="I737" s="96"/>
      <c r="J737" s="96"/>
      <c r="K737" s="96"/>
      <c r="L737" s="96"/>
      <c r="M737" s="96"/>
      <c r="N737" s="96"/>
      <c r="O737" s="96"/>
      <c r="P737" s="96"/>
      <c r="Q737" s="96"/>
      <c r="R737" s="96"/>
      <c r="S737" s="96"/>
      <c r="T737" s="96"/>
      <c r="U737" s="96"/>
      <c r="V737" s="96"/>
      <c r="W737" s="96"/>
      <c r="X737" s="96"/>
      <c r="Y737" s="96"/>
      <c r="Z737" s="96"/>
      <c r="AA737" s="96"/>
      <c r="AB737" s="96"/>
      <c r="AC737" s="96"/>
      <c r="AD737" s="96"/>
      <c r="AE737" s="96"/>
      <c r="AF737" s="96"/>
      <c r="AG737" s="96"/>
      <c r="AH737" s="96"/>
      <c r="AI737" s="96"/>
      <c r="AJ737" s="96"/>
      <c r="AK737" s="96"/>
      <c r="AL737" s="96"/>
      <c r="AM737" s="96"/>
      <c r="AN737" s="96"/>
      <c r="AO737" s="96"/>
      <c r="AP737" s="96"/>
    </row>
    <row r="738" spans="1:42" ht="12.75" x14ac:dyDescent="0.2">
      <c r="A738" s="96"/>
      <c r="B738" s="96"/>
      <c r="C738" s="96"/>
      <c r="D738" s="96"/>
      <c r="E738" s="96"/>
      <c r="F738" s="96"/>
      <c r="G738" s="96"/>
      <c r="H738" s="96"/>
      <c r="I738" s="96"/>
      <c r="J738" s="96"/>
      <c r="K738" s="96"/>
      <c r="L738" s="96"/>
      <c r="M738" s="96"/>
      <c r="N738" s="96"/>
      <c r="O738" s="96"/>
      <c r="P738" s="96"/>
      <c r="Q738" s="96"/>
      <c r="R738" s="96"/>
      <c r="S738" s="96"/>
      <c r="T738" s="96"/>
      <c r="U738" s="96"/>
      <c r="V738" s="96"/>
      <c r="W738" s="96"/>
      <c r="X738" s="96"/>
      <c r="Y738" s="96"/>
      <c r="Z738" s="96"/>
      <c r="AA738" s="96"/>
      <c r="AB738" s="96"/>
      <c r="AC738" s="96"/>
      <c r="AD738" s="96"/>
      <c r="AE738" s="96"/>
      <c r="AF738" s="96"/>
      <c r="AG738" s="96"/>
      <c r="AH738" s="96"/>
      <c r="AI738" s="96"/>
      <c r="AJ738" s="96"/>
      <c r="AK738" s="96"/>
      <c r="AL738" s="96"/>
      <c r="AM738" s="96"/>
      <c r="AN738" s="96"/>
      <c r="AO738" s="96"/>
      <c r="AP738" s="96"/>
    </row>
    <row r="739" spans="1:42" ht="12.75" x14ac:dyDescent="0.2">
      <c r="A739" s="96"/>
      <c r="B739" s="96"/>
      <c r="C739" s="96"/>
      <c r="D739" s="96"/>
      <c r="E739" s="96"/>
      <c r="F739" s="96"/>
      <c r="G739" s="96"/>
      <c r="H739" s="96"/>
      <c r="I739" s="96"/>
      <c r="J739" s="96"/>
      <c r="K739" s="96"/>
      <c r="L739" s="96"/>
      <c r="M739" s="96"/>
      <c r="N739" s="96"/>
      <c r="O739" s="96"/>
      <c r="P739" s="96"/>
      <c r="Q739" s="96"/>
      <c r="R739" s="96"/>
      <c r="S739" s="96"/>
      <c r="T739" s="96"/>
      <c r="U739" s="96"/>
      <c r="V739" s="96"/>
      <c r="W739" s="96"/>
      <c r="X739" s="96"/>
      <c r="Y739" s="96"/>
      <c r="Z739" s="96"/>
      <c r="AA739" s="96"/>
      <c r="AB739" s="96"/>
      <c r="AC739" s="96"/>
      <c r="AD739" s="96"/>
      <c r="AE739" s="96"/>
      <c r="AF739" s="96"/>
      <c r="AG739" s="96"/>
      <c r="AH739" s="96"/>
      <c r="AI739" s="96"/>
      <c r="AJ739" s="96"/>
      <c r="AK739" s="96"/>
      <c r="AL739" s="96"/>
      <c r="AM739" s="96"/>
      <c r="AN739" s="96"/>
      <c r="AO739" s="96"/>
      <c r="AP739" s="96"/>
    </row>
    <row r="740" spans="1:42" ht="12.75" x14ac:dyDescent="0.2">
      <c r="A740" s="96"/>
      <c r="B740" s="96"/>
      <c r="C740" s="96"/>
      <c r="D740" s="96"/>
      <c r="E740" s="96"/>
      <c r="F740" s="96"/>
      <c r="G740" s="96"/>
      <c r="H740" s="96"/>
      <c r="I740" s="96"/>
      <c r="J740" s="96"/>
      <c r="K740" s="96"/>
      <c r="L740" s="96"/>
      <c r="M740" s="96"/>
      <c r="N740" s="96"/>
      <c r="O740" s="96"/>
      <c r="P740" s="96"/>
      <c r="Q740" s="96"/>
      <c r="R740" s="96"/>
      <c r="S740" s="96"/>
      <c r="T740" s="96"/>
      <c r="U740" s="96"/>
      <c r="V740" s="96"/>
      <c r="W740" s="96"/>
      <c r="X740" s="96"/>
      <c r="Y740" s="96"/>
      <c r="Z740" s="96"/>
      <c r="AA740" s="96"/>
      <c r="AB740" s="96"/>
      <c r="AC740" s="96"/>
      <c r="AD740" s="96"/>
      <c r="AE740" s="96"/>
      <c r="AF740" s="96"/>
      <c r="AG740" s="96"/>
      <c r="AH740" s="96"/>
      <c r="AI740" s="96"/>
      <c r="AJ740" s="96"/>
      <c r="AK740" s="96"/>
      <c r="AL740" s="96"/>
      <c r="AM740" s="96"/>
      <c r="AN740" s="96"/>
      <c r="AO740" s="96"/>
      <c r="AP740" s="96"/>
    </row>
    <row r="741" spans="1:42" ht="12.75" x14ac:dyDescent="0.2">
      <c r="A741" s="96"/>
      <c r="B741" s="96"/>
      <c r="C741" s="96"/>
      <c r="D741" s="96"/>
      <c r="E741" s="96"/>
      <c r="F741" s="96"/>
      <c r="G741" s="96"/>
      <c r="H741" s="96"/>
      <c r="I741" s="96"/>
      <c r="J741" s="96"/>
      <c r="K741" s="96"/>
      <c r="L741" s="96"/>
      <c r="M741" s="96"/>
      <c r="N741" s="96"/>
      <c r="O741" s="96"/>
      <c r="P741" s="96"/>
      <c r="Q741" s="96"/>
      <c r="R741" s="96"/>
      <c r="S741" s="96"/>
      <c r="T741" s="96"/>
      <c r="U741" s="96"/>
      <c r="V741" s="96"/>
      <c r="W741" s="96"/>
      <c r="X741" s="96"/>
      <c r="Y741" s="96"/>
      <c r="Z741" s="96"/>
      <c r="AA741" s="96"/>
      <c r="AB741" s="96"/>
      <c r="AC741" s="96"/>
      <c r="AD741" s="96"/>
      <c r="AE741" s="96"/>
      <c r="AF741" s="96"/>
      <c r="AG741" s="96"/>
      <c r="AH741" s="96"/>
      <c r="AI741" s="96"/>
      <c r="AJ741" s="96"/>
      <c r="AK741" s="96"/>
      <c r="AL741" s="96"/>
      <c r="AM741" s="96"/>
      <c r="AN741" s="96"/>
      <c r="AO741" s="96"/>
      <c r="AP741" s="96"/>
    </row>
    <row r="742" spans="1:42" ht="12.75" x14ac:dyDescent="0.2">
      <c r="A742" s="96"/>
      <c r="B742" s="96"/>
      <c r="C742" s="96"/>
      <c r="D742" s="96"/>
      <c r="E742" s="96"/>
      <c r="F742" s="96"/>
      <c r="G742" s="96"/>
      <c r="H742" s="96"/>
      <c r="I742" s="96"/>
      <c r="J742" s="96"/>
      <c r="K742" s="96"/>
      <c r="L742" s="96"/>
      <c r="M742" s="96"/>
      <c r="N742" s="96"/>
      <c r="O742" s="96"/>
      <c r="P742" s="96"/>
      <c r="Q742" s="96"/>
      <c r="R742" s="96"/>
      <c r="S742" s="96"/>
      <c r="T742" s="96"/>
      <c r="U742" s="96"/>
      <c r="V742" s="96"/>
      <c r="W742" s="96"/>
      <c r="X742" s="96"/>
      <c r="Y742" s="96"/>
      <c r="Z742" s="96"/>
      <c r="AA742" s="96"/>
      <c r="AB742" s="96"/>
      <c r="AC742" s="96"/>
      <c r="AD742" s="96"/>
      <c r="AE742" s="96"/>
      <c r="AF742" s="96"/>
      <c r="AG742" s="96"/>
      <c r="AH742" s="96"/>
      <c r="AI742" s="96"/>
      <c r="AJ742" s="96"/>
      <c r="AK742" s="96"/>
      <c r="AL742" s="96"/>
      <c r="AM742" s="96"/>
      <c r="AN742" s="96"/>
      <c r="AO742" s="96"/>
      <c r="AP742" s="96"/>
    </row>
    <row r="743" spans="1:42" ht="12.75" x14ac:dyDescent="0.2">
      <c r="A743" s="96"/>
      <c r="B743" s="96"/>
      <c r="C743" s="96"/>
      <c r="D743" s="96"/>
      <c r="E743" s="96"/>
      <c r="F743" s="96"/>
      <c r="G743" s="96"/>
      <c r="H743" s="96"/>
      <c r="I743" s="96"/>
      <c r="J743" s="96"/>
      <c r="K743" s="96"/>
      <c r="L743" s="96"/>
      <c r="M743" s="96"/>
      <c r="N743" s="96"/>
      <c r="O743" s="96"/>
      <c r="P743" s="96"/>
      <c r="Q743" s="96"/>
      <c r="R743" s="96"/>
      <c r="S743" s="96"/>
      <c r="T743" s="96"/>
      <c r="U743" s="96"/>
      <c r="V743" s="96"/>
      <c r="W743" s="96"/>
      <c r="X743" s="96"/>
      <c r="Y743" s="96"/>
      <c r="Z743" s="96"/>
      <c r="AA743" s="96"/>
      <c r="AB743" s="96"/>
      <c r="AC743" s="96"/>
      <c r="AD743" s="96"/>
      <c r="AE743" s="96"/>
      <c r="AF743" s="96"/>
      <c r="AG743" s="96"/>
      <c r="AH743" s="96"/>
      <c r="AI743" s="96"/>
      <c r="AJ743" s="96"/>
      <c r="AK743" s="96"/>
      <c r="AL743" s="96"/>
      <c r="AM743" s="96"/>
      <c r="AN743" s="96"/>
      <c r="AO743" s="96"/>
      <c r="AP743" s="96"/>
    </row>
    <row r="744" spans="1:42" ht="12.75" x14ac:dyDescent="0.2">
      <c r="A744" s="96"/>
      <c r="B744" s="96"/>
      <c r="C744" s="96"/>
      <c r="D744" s="96"/>
      <c r="E744" s="96"/>
      <c r="F744" s="96"/>
      <c r="G744" s="96"/>
      <c r="H744" s="96"/>
      <c r="I744" s="96"/>
      <c r="J744" s="96"/>
      <c r="K744" s="96"/>
      <c r="L744" s="96"/>
      <c r="M744" s="96"/>
      <c r="N744" s="96"/>
      <c r="O744" s="96"/>
      <c r="P744" s="96"/>
      <c r="Q744" s="96"/>
      <c r="R744" s="96"/>
      <c r="S744" s="96"/>
      <c r="T744" s="96"/>
      <c r="U744" s="96"/>
      <c r="V744" s="96"/>
      <c r="W744" s="96"/>
      <c r="X744" s="96"/>
      <c r="Y744" s="96"/>
      <c r="Z744" s="96"/>
      <c r="AA744" s="96"/>
      <c r="AB744" s="96"/>
      <c r="AC744" s="96"/>
      <c r="AD744" s="96"/>
      <c r="AE744" s="96"/>
      <c r="AF744" s="96"/>
      <c r="AG744" s="96"/>
      <c r="AH744" s="96"/>
      <c r="AI744" s="96"/>
      <c r="AJ744" s="96"/>
      <c r="AK744" s="96"/>
      <c r="AL744" s="96"/>
      <c r="AM744" s="96"/>
      <c r="AN744" s="96"/>
      <c r="AO744" s="96"/>
      <c r="AP744" s="96"/>
    </row>
    <row r="745" spans="1:42" ht="12.75" x14ac:dyDescent="0.2">
      <c r="A745" s="96"/>
      <c r="B745" s="96"/>
      <c r="C745" s="96"/>
      <c r="D745" s="96"/>
      <c r="E745" s="96"/>
      <c r="F745" s="96"/>
      <c r="G745" s="96"/>
      <c r="H745" s="96"/>
      <c r="I745" s="96"/>
      <c r="J745" s="96"/>
      <c r="K745" s="96"/>
      <c r="L745" s="96"/>
      <c r="M745" s="96"/>
      <c r="N745" s="96"/>
      <c r="O745" s="96"/>
      <c r="P745" s="96"/>
      <c r="Q745" s="96"/>
      <c r="R745" s="96"/>
      <c r="S745" s="96"/>
      <c r="T745" s="96"/>
      <c r="U745" s="96"/>
      <c r="V745" s="96"/>
      <c r="W745" s="96"/>
      <c r="X745" s="96"/>
      <c r="Y745" s="96"/>
      <c r="Z745" s="96"/>
      <c r="AA745" s="96"/>
      <c r="AB745" s="96"/>
      <c r="AC745" s="96"/>
      <c r="AD745" s="96"/>
      <c r="AE745" s="96"/>
      <c r="AF745" s="96"/>
      <c r="AG745" s="96"/>
      <c r="AH745" s="96"/>
      <c r="AI745" s="96"/>
      <c r="AJ745" s="96"/>
      <c r="AK745" s="96"/>
      <c r="AL745" s="96"/>
      <c r="AM745" s="96"/>
      <c r="AN745" s="96"/>
      <c r="AO745" s="96"/>
      <c r="AP745" s="96"/>
    </row>
    <row r="746" spans="1:42" ht="12.75" x14ac:dyDescent="0.2">
      <c r="A746" s="96"/>
      <c r="B746" s="96"/>
      <c r="C746" s="96"/>
      <c r="D746" s="96"/>
      <c r="E746" s="96"/>
      <c r="F746" s="96"/>
      <c r="G746" s="96"/>
      <c r="H746" s="96"/>
      <c r="I746" s="96"/>
      <c r="J746" s="96"/>
      <c r="K746" s="96"/>
      <c r="L746" s="96"/>
      <c r="M746" s="96"/>
      <c r="N746" s="96"/>
      <c r="O746" s="96"/>
      <c r="P746" s="96"/>
      <c r="Q746" s="96"/>
      <c r="R746" s="96"/>
      <c r="S746" s="96"/>
      <c r="T746" s="96"/>
      <c r="U746" s="96"/>
      <c r="V746" s="96"/>
      <c r="W746" s="96"/>
      <c r="X746" s="96"/>
      <c r="Y746" s="96"/>
      <c r="Z746" s="96"/>
      <c r="AA746" s="96"/>
      <c r="AB746" s="96"/>
      <c r="AC746" s="96"/>
      <c r="AD746" s="96"/>
      <c r="AE746" s="96"/>
      <c r="AF746" s="96"/>
      <c r="AG746" s="96"/>
      <c r="AH746" s="96"/>
      <c r="AI746" s="96"/>
      <c r="AJ746" s="96"/>
      <c r="AK746" s="96"/>
      <c r="AL746" s="96"/>
      <c r="AM746" s="96"/>
      <c r="AN746" s="96"/>
      <c r="AO746" s="96"/>
      <c r="AP746" s="96"/>
    </row>
    <row r="747" spans="1:42" ht="12.75" x14ac:dyDescent="0.2">
      <c r="A747" s="96"/>
      <c r="B747" s="96"/>
      <c r="C747" s="96"/>
      <c r="D747" s="96"/>
      <c r="E747" s="96"/>
      <c r="F747" s="96"/>
      <c r="G747" s="96"/>
      <c r="H747" s="96"/>
      <c r="I747" s="96"/>
      <c r="J747" s="96"/>
      <c r="K747" s="96"/>
      <c r="L747" s="96"/>
      <c r="M747" s="96"/>
      <c r="N747" s="96"/>
      <c r="O747" s="96"/>
      <c r="P747" s="96"/>
      <c r="Q747" s="96"/>
      <c r="R747" s="96"/>
      <c r="S747" s="96"/>
      <c r="T747" s="96"/>
      <c r="U747" s="96"/>
      <c r="V747" s="96"/>
      <c r="W747" s="96"/>
      <c r="X747" s="96"/>
      <c r="Y747" s="96"/>
      <c r="Z747" s="96"/>
      <c r="AA747" s="96"/>
      <c r="AB747" s="96"/>
      <c r="AC747" s="96"/>
      <c r="AD747" s="96"/>
      <c r="AE747" s="96"/>
      <c r="AF747" s="96"/>
      <c r="AG747" s="96"/>
      <c r="AH747" s="96"/>
      <c r="AI747" s="96"/>
      <c r="AJ747" s="96"/>
      <c r="AK747" s="96"/>
      <c r="AL747" s="96"/>
      <c r="AM747" s="96"/>
      <c r="AN747" s="96"/>
      <c r="AO747" s="96"/>
      <c r="AP747" s="96"/>
    </row>
    <row r="748" spans="1:42" ht="12.75" x14ac:dyDescent="0.2">
      <c r="A748" s="96"/>
      <c r="B748" s="96"/>
      <c r="C748" s="96"/>
      <c r="D748" s="96"/>
      <c r="E748" s="96"/>
      <c r="F748" s="96"/>
      <c r="G748" s="96"/>
      <c r="H748" s="96"/>
      <c r="I748" s="96"/>
      <c r="J748" s="96"/>
      <c r="K748" s="96"/>
      <c r="L748" s="96"/>
      <c r="M748" s="96"/>
      <c r="N748" s="96"/>
      <c r="O748" s="96"/>
      <c r="P748" s="96"/>
      <c r="Q748" s="96"/>
      <c r="R748" s="96"/>
      <c r="S748" s="96"/>
      <c r="T748" s="96"/>
      <c r="U748" s="96"/>
      <c r="V748" s="96"/>
      <c r="W748" s="96"/>
      <c r="X748" s="96"/>
      <c r="Y748" s="96"/>
      <c r="Z748" s="96"/>
      <c r="AA748" s="96"/>
      <c r="AB748" s="96"/>
      <c r="AC748" s="96"/>
      <c r="AD748" s="96"/>
      <c r="AE748" s="96"/>
      <c r="AF748" s="96"/>
      <c r="AG748" s="96"/>
      <c r="AH748" s="96"/>
      <c r="AI748" s="96"/>
      <c r="AJ748" s="96"/>
      <c r="AK748" s="96"/>
      <c r="AL748" s="96"/>
      <c r="AM748" s="96"/>
      <c r="AN748" s="96"/>
      <c r="AO748" s="96"/>
      <c r="AP748" s="96"/>
    </row>
    <row r="749" spans="1:42" ht="12.75" x14ac:dyDescent="0.2">
      <c r="A749" s="96"/>
      <c r="B749" s="96"/>
      <c r="C749" s="96"/>
      <c r="D749" s="96"/>
      <c r="E749" s="96"/>
      <c r="F749" s="96"/>
      <c r="G749" s="96"/>
      <c r="H749" s="96"/>
      <c r="I749" s="96"/>
      <c r="J749" s="96"/>
      <c r="K749" s="96"/>
      <c r="L749" s="96"/>
      <c r="M749" s="96"/>
      <c r="N749" s="96"/>
      <c r="O749" s="96"/>
      <c r="P749" s="96"/>
      <c r="Q749" s="96"/>
      <c r="R749" s="96"/>
      <c r="S749" s="96"/>
      <c r="T749" s="96"/>
      <c r="U749" s="96"/>
      <c r="V749" s="96"/>
      <c r="W749" s="96"/>
      <c r="X749" s="96"/>
      <c r="Y749" s="96"/>
      <c r="Z749" s="96"/>
      <c r="AA749" s="96"/>
      <c r="AB749" s="96"/>
      <c r="AC749" s="96"/>
      <c r="AD749" s="96"/>
      <c r="AE749" s="96"/>
      <c r="AF749" s="96"/>
      <c r="AG749" s="96"/>
      <c r="AH749" s="96"/>
      <c r="AI749" s="96"/>
      <c r="AJ749" s="96"/>
      <c r="AK749" s="96"/>
      <c r="AL749" s="96"/>
      <c r="AM749" s="96"/>
      <c r="AN749" s="96"/>
      <c r="AO749" s="96"/>
      <c r="AP749" s="96"/>
    </row>
    <row r="750" spans="1:42" ht="12.75" x14ac:dyDescent="0.2">
      <c r="A750" s="96"/>
      <c r="B750" s="96"/>
      <c r="C750" s="96"/>
      <c r="D750" s="96"/>
      <c r="E750" s="96"/>
      <c r="F750" s="96"/>
      <c r="G750" s="96"/>
      <c r="H750" s="96"/>
      <c r="I750" s="96"/>
      <c r="J750" s="96"/>
      <c r="K750" s="96"/>
      <c r="L750" s="96"/>
      <c r="M750" s="96"/>
      <c r="N750" s="96"/>
      <c r="O750" s="96"/>
      <c r="P750" s="96"/>
      <c r="Q750" s="96"/>
      <c r="R750" s="96"/>
      <c r="S750" s="96"/>
      <c r="T750" s="96"/>
      <c r="U750" s="96"/>
      <c r="V750" s="96"/>
      <c r="W750" s="96"/>
      <c r="X750" s="96"/>
      <c r="Y750" s="96"/>
      <c r="Z750" s="96"/>
      <c r="AA750" s="96"/>
      <c r="AB750" s="96"/>
      <c r="AC750" s="96"/>
      <c r="AD750" s="96"/>
      <c r="AE750" s="96"/>
      <c r="AF750" s="96"/>
      <c r="AG750" s="96"/>
      <c r="AH750" s="96"/>
      <c r="AI750" s="96"/>
      <c r="AJ750" s="96"/>
      <c r="AK750" s="96"/>
      <c r="AL750" s="96"/>
      <c r="AM750" s="96"/>
      <c r="AN750" s="96"/>
      <c r="AO750" s="96"/>
      <c r="AP750" s="96"/>
    </row>
    <row r="751" spans="1:42" ht="12.75" x14ac:dyDescent="0.2">
      <c r="A751" s="96"/>
      <c r="B751" s="96"/>
      <c r="C751" s="96"/>
      <c r="D751" s="96"/>
      <c r="E751" s="96"/>
      <c r="F751" s="96"/>
      <c r="G751" s="96"/>
      <c r="H751" s="96"/>
      <c r="I751" s="96"/>
      <c r="J751" s="96"/>
      <c r="K751" s="96"/>
      <c r="L751" s="96"/>
      <c r="M751" s="96"/>
      <c r="N751" s="96"/>
      <c r="O751" s="96"/>
      <c r="P751" s="96"/>
      <c r="Q751" s="96"/>
      <c r="R751" s="96"/>
      <c r="S751" s="96"/>
      <c r="T751" s="96"/>
      <c r="U751" s="96"/>
      <c r="V751" s="96"/>
      <c r="W751" s="96"/>
      <c r="X751" s="96"/>
      <c r="Y751" s="96"/>
      <c r="Z751" s="96"/>
      <c r="AA751" s="96"/>
      <c r="AB751" s="96"/>
      <c r="AC751" s="96"/>
      <c r="AD751" s="96"/>
      <c r="AE751" s="96"/>
      <c r="AF751" s="96"/>
      <c r="AG751" s="96"/>
      <c r="AH751" s="96"/>
      <c r="AI751" s="96"/>
      <c r="AJ751" s="96"/>
      <c r="AK751" s="96"/>
      <c r="AL751" s="96"/>
      <c r="AM751" s="96"/>
      <c r="AN751" s="96"/>
      <c r="AO751" s="96"/>
      <c r="AP751" s="96"/>
    </row>
    <row r="752" spans="1:42" ht="12.75" x14ac:dyDescent="0.2">
      <c r="A752" s="96"/>
      <c r="B752" s="96"/>
      <c r="C752" s="96"/>
      <c r="D752" s="96"/>
      <c r="E752" s="96"/>
      <c r="F752" s="96"/>
      <c r="G752" s="96"/>
      <c r="H752" s="96"/>
      <c r="I752" s="96"/>
      <c r="J752" s="96"/>
      <c r="K752" s="96"/>
      <c r="L752" s="96"/>
      <c r="M752" s="96"/>
      <c r="N752" s="96"/>
      <c r="O752" s="96"/>
      <c r="P752" s="96"/>
      <c r="Q752" s="96"/>
      <c r="R752" s="96"/>
      <c r="S752" s="96"/>
      <c r="T752" s="96"/>
      <c r="U752" s="96"/>
      <c r="V752" s="96"/>
      <c r="W752" s="96"/>
      <c r="X752" s="96"/>
      <c r="Y752" s="96"/>
      <c r="Z752" s="96"/>
      <c r="AA752" s="96"/>
      <c r="AB752" s="96"/>
      <c r="AC752" s="96"/>
      <c r="AD752" s="96"/>
      <c r="AE752" s="96"/>
      <c r="AF752" s="96"/>
      <c r="AG752" s="96"/>
      <c r="AH752" s="96"/>
      <c r="AI752" s="96"/>
      <c r="AJ752" s="96"/>
      <c r="AK752" s="96"/>
      <c r="AL752" s="96"/>
      <c r="AM752" s="96"/>
      <c r="AN752" s="96"/>
      <c r="AO752" s="96"/>
      <c r="AP752" s="96"/>
    </row>
    <row r="753" spans="1:42" ht="12.75" x14ac:dyDescent="0.2">
      <c r="A753" s="96"/>
      <c r="B753" s="96"/>
      <c r="C753" s="96"/>
      <c r="D753" s="96"/>
      <c r="E753" s="96"/>
      <c r="F753" s="96"/>
      <c r="G753" s="96"/>
      <c r="H753" s="96"/>
      <c r="I753" s="96"/>
      <c r="J753" s="96"/>
      <c r="K753" s="96"/>
      <c r="L753" s="96"/>
      <c r="M753" s="96"/>
      <c r="N753" s="96"/>
      <c r="O753" s="96"/>
      <c r="P753" s="96"/>
      <c r="Q753" s="96"/>
      <c r="R753" s="96"/>
      <c r="S753" s="96"/>
      <c r="T753" s="96"/>
      <c r="U753" s="96"/>
      <c r="V753" s="96"/>
      <c r="W753" s="96"/>
      <c r="X753" s="96"/>
      <c r="Y753" s="96"/>
      <c r="Z753" s="96"/>
      <c r="AA753" s="96"/>
      <c r="AB753" s="96"/>
      <c r="AC753" s="96"/>
      <c r="AD753" s="96"/>
      <c r="AE753" s="96"/>
      <c r="AF753" s="96"/>
      <c r="AG753" s="96"/>
      <c r="AH753" s="96"/>
      <c r="AI753" s="96"/>
      <c r="AJ753" s="96"/>
      <c r="AK753" s="96"/>
      <c r="AL753" s="96"/>
      <c r="AM753" s="96"/>
      <c r="AN753" s="96"/>
      <c r="AO753" s="96"/>
      <c r="AP753" s="96"/>
    </row>
    <row r="754" spans="1:42" ht="12.75" x14ac:dyDescent="0.2">
      <c r="A754" s="96"/>
      <c r="B754" s="96"/>
      <c r="C754" s="96"/>
      <c r="D754" s="96"/>
      <c r="E754" s="96"/>
      <c r="F754" s="96"/>
      <c r="G754" s="96"/>
      <c r="H754" s="96"/>
      <c r="I754" s="96"/>
      <c r="J754" s="96"/>
      <c r="K754" s="96"/>
      <c r="L754" s="96"/>
      <c r="M754" s="96"/>
      <c r="N754" s="96"/>
      <c r="O754" s="96"/>
      <c r="P754" s="96"/>
      <c r="Q754" s="96"/>
      <c r="R754" s="96"/>
      <c r="S754" s="96"/>
      <c r="T754" s="96"/>
      <c r="U754" s="96"/>
      <c r="V754" s="96"/>
      <c r="W754" s="96"/>
      <c r="X754" s="96"/>
      <c r="Y754" s="96"/>
      <c r="Z754" s="96"/>
      <c r="AA754" s="96"/>
      <c r="AB754" s="96"/>
      <c r="AC754" s="96"/>
      <c r="AD754" s="96"/>
      <c r="AE754" s="96"/>
      <c r="AF754" s="96"/>
      <c r="AG754" s="96"/>
      <c r="AH754" s="96"/>
      <c r="AI754" s="96"/>
      <c r="AJ754" s="96"/>
      <c r="AK754" s="96"/>
      <c r="AL754" s="96"/>
      <c r="AM754" s="96"/>
      <c r="AN754" s="96"/>
      <c r="AO754" s="96"/>
      <c r="AP754" s="96"/>
    </row>
    <row r="755" spans="1:42" ht="12.75" x14ac:dyDescent="0.2">
      <c r="A755" s="96"/>
      <c r="B755" s="96"/>
      <c r="C755" s="96"/>
      <c r="D755" s="96"/>
      <c r="E755" s="96"/>
      <c r="F755" s="96"/>
      <c r="G755" s="96"/>
      <c r="H755" s="96"/>
      <c r="I755" s="96"/>
      <c r="J755" s="96"/>
      <c r="K755" s="96"/>
      <c r="L755" s="96"/>
      <c r="M755" s="96"/>
      <c r="N755" s="96"/>
      <c r="O755" s="96"/>
      <c r="P755" s="96"/>
      <c r="Q755" s="96"/>
      <c r="R755" s="96"/>
      <c r="S755" s="96"/>
      <c r="T755" s="96"/>
      <c r="U755" s="96"/>
      <c r="V755" s="96"/>
      <c r="W755" s="96"/>
      <c r="X755" s="96"/>
      <c r="Y755" s="96"/>
      <c r="Z755" s="96"/>
      <c r="AA755" s="96"/>
      <c r="AB755" s="96"/>
      <c r="AC755" s="96"/>
      <c r="AD755" s="96"/>
      <c r="AE755" s="96"/>
      <c r="AF755" s="96"/>
      <c r="AG755" s="96"/>
      <c r="AH755" s="96"/>
      <c r="AI755" s="96"/>
      <c r="AJ755" s="96"/>
      <c r="AK755" s="96"/>
      <c r="AL755" s="96"/>
      <c r="AM755" s="96"/>
      <c r="AN755" s="96"/>
      <c r="AO755" s="96"/>
      <c r="AP755" s="96"/>
    </row>
    <row r="756" spans="1:42" ht="12.75" x14ac:dyDescent="0.2">
      <c r="A756" s="96"/>
      <c r="B756" s="96"/>
      <c r="C756" s="96"/>
      <c r="D756" s="96"/>
      <c r="E756" s="96"/>
      <c r="F756" s="96"/>
      <c r="G756" s="96"/>
      <c r="H756" s="96"/>
      <c r="I756" s="96"/>
      <c r="J756" s="96"/>
      <c r="K756" s="96"/>
      <c r="L756" s="96"/>
      <c r="M756" s="96"/>
      <c r="N756" s="96"/>
      <c r="O756" s="96"/>
      <c r="P756" s="96"/>
      <c r="Q756" s="96"/>
      <c r="R756" s="96"/>
      <c r="S756" s="96"/>
      <c r="T756" s="96"/>
      <c r="U756" s="96"/>
      <c r="V756" s="96"/>
      <c r="W756" s="96"/>
      <c r="X756" s="96"/>
      <c r="Y756" s="96"/>
      <c r="Z756" s="96"/>
      <c r="AA756" s="96"/>
      <c r="AB756" s="96"/>
      <c r="AC756" s="96"/>
      <c r="AD756" s="96"/>
      <c r="AE756" s="96"/>
      <c r="AF756" s="96"/>
      <c r="AG756" s="96"/>
      <c r="AH756" s="96"/>
      <c r="AI756" s="96"/>
      <c r="AJ756" s="96"/>
      <c r="AK756" s="96"/>
      <c r="AL756" s="96"/>
      <c r="AM756" s="96"/>
      <c r="AN756" s="96"/>
      <c r="AO756" s="96"/>
      <c r="AP756" s="96"/>
    </row>
    <row r="757" spans="1:42" ht="12.75" x14ac:dyDescent="0.2">
      <c r="A757" s="96"/>
      <c r="B757" s="96"/>
      <c r="C757" s="96"/>
      <c r="D757" s="96"/>
      <c r="E757" s="96"/>
      <c r="F757" s="96"/>
      <c r="G757" s="96"/>
      <c r="H757" s="96"/>
      <c r="I757" s="96"/>
      <c r="J757" s="96"/>
      <c r="K757" s="96"/>
      <c r="L757" s="96"/>
      <c r="M757" s="96"/>
      <c r="N757" s="96"/>
      <c r="O757" s="96"/>
      <c r="P757" s="96"/>
      <c r="Q757" s="96"/>
      <c r="R757" s="96"/>
      <c r="S757" s="96"/>
      <c r="T757" s="96"/>
      <c r="U757" s="96"/>
      <c r="V757" s="96"/>
      <c r="W757" s="96"/>
      <c r="X757" s="96"/>
      <c r="Y757" s="96"/>
      <c r="Z757" s="96"/>
      <c r="AA757" s="96"/>
      <c r="AB757" s="96"/>
      <c r="AC757" s="96"/>
      <c r="AD757" s="96"/>
      <c r="AE757" s="96"/>
      <c r="AF757" s="96"/>
      <c r="AG757" s="96"/>
      <c r="AH757" s="96"/>
      <c r="AI757" s="96"/>
      <c r="AJ757" s="96"/>
      <c r="AK757" s="96"/>
      <c r="AL757" s="96"/>
      <c r="AM757" s="96"/>
      <c r="AN757" s="96"/>
      <c r="AO757" s="96"/>
      <c r="AP757" s="96"/>
    </row>
    <row r="758" spans="1:42" ht="12.75" x14ac:dyDescent="0.2">
      <c r="A758" s="96"/>
      <c r="B758" s="96"/>
      <c r="C758" s="96"/>
      <c r="D758" s="96"/>
      <c r="E758" s="96"/>
      <c r="F758" s="96"/>
      <c r="G758" s="96"/>
      <c r="H758" s="96"/>
      <c r="I758" s="96"/>
      <c r="J758" s="96"/>
      <c r="K758" s="96"/>
      <c r="L758" s="96"/>
      <c r="M758" s="96"/>
      <c r="N758" s="96"/>
      <c r="O758" s="96"/>
      <c r="P758" s="96"/>
      <c r="Q758" s="96"/>
      <c r="R758" s="96"/>
      <c r="S758" s="96"/>
      <c r="T758" s="96"/>
      <c r="U758" s="96"/>
      <c r="V758" s="96"/>
      <c r="W758" s="96"/>
      <c r="X758" s="96"/>
      <c r="Y758" s="96"/>
      <c r="Z758" s="96"/>
      <c r="AA758" s="96"/>
      <c r="AB758" s="96"/>
      <c r="AC758" s="96"/>
      <c r="AD758" s="96"/>
      <c r="AE758" s="96"/>
      <c r="AF758" s="96"/>
      <c r="AG758" s="96"/>
      <c r="AH758" s="96"/>
      <c r="AI758" s="96"/>
      <c r="AJ758" s="96"/>
      <c r="AK758" s="96"/>
      <c r="AL758" s="96"/>
      <c r="AM758" s="96"/>
      <c r="AN758" s="96"/>
      <c r="AO758" s="96"/>
      <c r="AP758" s="96"/>
    </row>
    <row r="759" spans="1:42" ht="12.75" x14ac:dyDescent="0.2">
      <c r="A759" s="96"/>
      <c r="B759" s="96"/>
      <c r="C759" s="96"/>
      <c r="D759" s="96"/>
      <c r="E759" s="96"/>
      <c r="F759" s="96"/>
      <c r="G759" s="96"/>
      <c r="H759" s="96"/>
      <c r="I759" s="96"/>
      <c r="J759" s="96"/>
      <c r="K759" s="96"/>
      <c r="L759" s="96"/>
      <c r="M759" s="96"/>
      <c r="N759" s="96"/>
      <c r="O759" s="96"/>
      <c r="P759" s="96"/>
      <c r="Q759" s="96"/>
      <c r="R759" s="96"/>
      <c r="S759" s="96"/>
      <c r="T759" s="96"/>
      <c r="U759" s="96"/>
      <c r="V759" s="96"/>
      <c r="W759" s="96"/>
      <c r="X759" s="96"/>
      <c r="Y759" s="96"/>
      <c r="Z759" s="96"/>
      <c r="AA759" s="96"/>
      <c r="AB759" s="96"/>
      <c r="AC759" s="96"/>
      <c r="AD759" s="96"/>
      <c r="AE759" s="96"/>
      <c r="AF759" s="96"/>
      <c r="AG759" s="96"/>
      <c r="AH759" s="96"/>
      <c r="AI759" s="96"/>
      <c r="AJ759" s="96"/>
      <c r="AK759" s="96"/>
      <c r="AL759" s="96"/>
      <c r="AM759" s="96"/>
      <c r="AN759" s="96"/>
      <c r="AO759" s="96"/>
      <c r="AP759" s="96"/>
    </row>
    <row r="760" spans="1:42" ht="12.75" x14ac:dyDescent="0.2">
      <c r="A760" s="96"/>
      <c r="B760" s="96"/>
      <c r="C760" s="96"/>
      <c r="D760" s="96"/>
      <c r="E760" s="96"/>
      <c r="F760" s="96"/>
      <c r="G760" s="96"/>
      <c r="H760" s="96"/>
      <c r="I760" s="96"/>
      <c r="J760" s="96"/>
      <c r="K760" s="96"/>
      <c r="L760" s="96"/>
      <c r="M760" s="96"/>
      <c r="N760" s="96"/>
      <c r="O760" s="96"/>
      <c r="P760" s="96"/>
      <c r="Q760" s="96"/>
      <c r="R760" s="96"/>
      <c r="S760" s="96"/>
      <c r="T760" s="96"/>
      <c r="U760" s="96"/>
      <c r="V760" s="96"/>
      <c r="W760" s="96"/>
      <c r="X760" s="96"/>
      <c r="Y760" s="96"/>
      <c r="Z760" s="96"/>
      <c r="AA760" s="96"/>
      <c r="AB760" s="96"/>
      <c r="AC760" s="96"/>
      <c r="AD760" s="96"/>
      <c r="AE760" s="96"/>
      <c r="AF760" s="96"/>
      <c r="AG760" s="96"/>
      <c r="AH760" s="96"/>
      <c r="AI760" s="96"/>
      <c r="AJ760" s="96"/>
      <c r="AK760" s="96"/>
      <c r="AL760" s="96"/>
      <c r="AM760" s="96"/>
      <c r="AN760" s="96"/>
      <c r="AO760" s="96"/>
      <c r="AP760" s="96"/>
    </row>
    <row r="761" spans="1:42" ht="12.75" x14ac:dyDescent="0.2">
      <c r="A761" s="96"/>
      <c r="B761" s="96"/>
      <c r="C761" s="96"/>
      <c r="D761" s="96"/>
      <c r="E761" s="96"/>
      <c r="F761" s="96"/>
      <c r="G761" s="96"/>
      <c r="H761" s="96"/>
      <c r="I761" s="96"/>
      <c r="J761" s="96"/>
      <c r="K761" s="96"/>
      <c r="L761" s="96"/>
      <c r="M761" s="96"/>
      <c r="N761" s="96"/>
      <c r="O761" s="96"/>
      <c r="P761" s="96"/>
      <c r="Q761" s="96"/>
      <c r="R761" s="96"/>
      <c r="S761" s="96"/>
      <c r="T761" s="96"/>
      <c r="U761" s="96"/>
      <c r="V761" s="96"/>
      <c r="W761" s="96"/>
      <c r="X761" s="96"/>
      <c r="Y761" s="96"/>
      <c r="Z761" s="96"/>
      <c r="AA761" s="96"/>
      <c r="AB761" s="96"/>
      <c r="AC761" s="96"/>
      <c r="AD761" s="96"/>
      <c r="AE761" s="96"/>
      <c r="AF761" s="96"/>
      <c r="AG761" s="96"/>
      <c r="AH761" s="96"/>
      <c r="AI761" s="96"/>
      <c r="AJ761" s="96"/>
      <c r="AK761" s="96"/>
      <c r="AL761" s="96"/>
      <c r="AM761" s="96"/>
      <c r="AN761" s="96"/>
      <c r="AO761" s="96"/>
      <c r="AP761" s="96"/>
    </row>
    <row r="762" spans="1:42" ht="12.75" x14ac:dyDescent="0.2">
      <c r="A762" s="96"/>
      <c r="B762" s="96"/>
      <c r="C762" s="96"/>
      <c r="D762" s="96"/>
      <c r="E762" s="96"/>
      <c r="F762" s="96"/>
      <c r="G762" s="96"/>
      <c r="H762" s="96"/>
      <c r="I762" s="96"/>
      <c r="J762" s="96"/>
      <c r="K762" s="96"/>
      <c r="L762" s="96"/>
      <c r="M762" s="96"/>
      <c r="N762" s="96"/>
      <c r="O762" s="96"/>
      <c r="P762" s="96"/>
      <c r="Q762" s="96"/>
      <c r="R762" s="96"/>
      <c r="S762" s="96"/>
      <c r="T762" s="96"/>
      <c r="U762" s="96"/>
      <c r="V762" s="96"/>
      <c r="W762" s="96"/>
      <c r="X762" s="96"/>
      <c r="Y762" s="96"/>
      <c r="Z762" s="96"/>
      <c r="AA762" s="96"/>
      <c r="AB762" s="96"/>
      <c r="AC762" s="96"/>
      <c r="AD762" s="96"/>
      <c r="AE762" s="96"/>
      <c r="AF762" s="96"/>
      <c r="AG762" s="96"/>
      <c r="AH762" s="96"/>
      <c r="AI762" s="96"/>
      <c r="AJ762" s="96"/>
      <c r="AK762" s="96"/>
      <c r="AL762" s="96"/>
      <c r="AM762" s="96"/>
      <c r="AN762" s="96"/>
      <c r="AO762" s="96"/>
      <c r="AP762" s="96"/>
    </row>
    <row r="763" spans="1:42" ht="12.75" x14ac:dyDescent="0.2">
      <c r="A763" s="96"/>
      <c r="B763" s="96"/>
      <c r="C763" s="96"/>
      <c r="D763" s="96"/>
      <c r="E763" s="96"/>
      <c r="F763" s="96"/>
      <c r="G763" s="96"/>
      <c r="H763" s="96"/>
      <c r="I763" s="96"/>
      <c r="J763" s="96"/>
      <c r="K763" s="96"/>
      <c r="L763" s="96"/>
      <c r="M763" s="96"/>
      <c r="N763" s="96"/>
      <c r="O763" s="96"/>
      <c r="P763" s="96"/>
      <c r="Q763" s="96"/>
      <c r="R763" s="96"/>
      <c r="S763" s="96"/>
      <c r="T763" s="96"/>
      <c r="U763" s="96"/>
      <c r="V763" s="96"/>
      <c r="W763" s="96"/>
      <c r="X763" s="96"/>
      <c r="Y763" s="96"/>
      <c r="Z763" s="96"/>
      <c r="AA763" s="96"/>
      <c r="AB763" s="96"/>
      <c r="AC763" s="96"/>
      <c r="AD763" s="96"/>
      <c r="AE763" s="96"/>
      <c r="AF763" s="96"/>
      <c r="AG763" s="96"/>
      <c r="AH763" s="96"/>
      <c r="AI763" s="96"/>
      <c r="AJ763" s="96"/>
      <c r="AK763" s="96"/>
      <c r="AL763" s="96"/>
      <c r="AM763" s="96"/>
      <c r="AN763" s="96"/>
      <c r="AO763" s="96"/>
      <c r="AP763" s="96"/>
    </row>
    <row r="764" spans="1:42" ht="12.75" x14ac:dyDescent="0.2">
      <c r="A764" s="96"/>
      <c r="B764" s="96"/>
      <c r="C764" s="96"/>
      <c r="D764" s="96"/>
      <c r="E764" s="96"/>
      <c r="F764" s="96"/>
      <c r="G764" s="96"/>
      <c r="H764" s="96"/>
      <c r="I764" s="96"/>
      <c r="J764" s="96"/>
      <c r="K764" s="96"/>
      <c r="L764" s="96"/>
      <c r="M764" s="96"/>
      <c r="N764" s="96"/>
      <c r="O764" s="96"/>
      <c r="P764" s="96"/>
      <c r="Q764" s="96"/>
      <c r="R764" s="96"/>
      <c r="S764" s="96"/>
      <c r="T764" s="96"/>
      <c r="U764" s="96"/>
      <c r="V764" s="96"/>
      <c r="W764" s="96"/>
      <c r="X764" s="96"/>
      <c r="Y764" s="96"/>
      <c r="Z764" s="96"/>
      <c r="AA764" s="96"/>
      <c r="AB764" s="96"/>
      <c r="AC764" s="96"/>
      <c r="AD764" s="96"/>
      <c r="AE764" s="96"/>
      <c r="AF764" s="96"/>
      <c r="AG764" s="96"/>
      <c r="AH764" s="96"/>
      <c r="AI764" s="96"/>
      <c r="AJ764" s="96"/>
      <c r="AK764" s="96"/>
      <c r="AL764" s="96"/>
      <c r="AM764" s="96"/>
      <c r="AN764" s="96"/>
      <c r="AO764" s="96"/>
      <c r="AP764" s="96"/>
    </row>
    <row r="765" spans="1:42" ht="12.75" x14ac:dyDescent="0.2">
      <c r="A765" s="96"/>
      <c r="B765" s="96"/>
      <c r="C765" s="96"/>
      <c r="D765" s="96"/>
      <c r="E765" s="96"/>
      <c r="F765" s="96"/>
      <c r="G765" s="96"/>
      <c r="H765" s="96"/>
      <c r="I765" s="96"/>
      <c r="J765" s="96"/>
      <c r="K765" s="96"/>
      <c r="L765" s="96"/>
      <c r="M765" s="96"/>
      <c r="N765" s="96"/>
      <c r="O765" s="96"/>
      <c r="P765" s="96"/>
      <c r="Q765" s="96"/>
      <c r="R765" s="96"/>
      <c r="S765" s="96"/>
      <c r="T765" s="96"/>
      <c r="U765" s="96"/>
      <c r="V765" s="96"/>
      <c r="W765" s="96"/>
      <c r="X765" s="96"/>
      <c r="Y765" s="96"/>
      <c r="Z765" s="96"/>
      <c r="AA765" s="96"/>
      <c r="AB765" s="96"/>
      <c r="AC765" s="96"/>
      <c r="AD765" s="96"/>
      <c r="AE765" s="96"/>
      <c r="AF765" s="96"/>
      <c r="AG765" s="96"/>
      <c r="AH765" s="96"/>
      <c r="AI765" s="96"/>
      <c r="AJ765" s="96"/>
      <c r="AK765" s="96"/>
      <c r="AL765" s="96"/>
      <c r="AM765" s="96"/>
      <c r="AN765" s="96"/>
      <c r="AO765" s="96"/>
      <c r="AP765" s="96"/>
    </row>
    <row r="766" spans="1:42" ht="12.75" x14ac:dyDescent="0.2">
      <c r="A766" s="96"/>
      <c r="B766" s="96"/>
      <c r="C766" s="96"/>
      <c r="D766" s="96"/>
      <c r="E766" s="96"/>
      <c r="F766" s="96"/>
      <c r="G766" s="96"/>
      <c r="H766" s="96"/>
      <c r="I766" s="96"/>
      <c r="J766" s="96"/>
      <c r="K766" s="96"/>
      <c r="L766" s="96"/>
      <c r="M766" s="96"/>
      <c r="N766" s="96"/>
      <c r="O766" s="96"/>
      <c r="P766" s="96"/>
      <c r="Q766" s="96"/>
      <c r="R766" s="96"/>
      <c r="S766" s="96"/>
      <c r="T766" s="96"/>
      <c r="U766" s="96"/>
      <c r="V766" s="96"/>
      <c r="W766" s="96"/>
      <c r="X766" s="96"/>
      <c r="Y766" s="96"/>
      <c r="Z766" s="96"/>
      <c r="AA766" s="96"/>
      <c r="AB766" s="96"/>
      <c r="AC766" s="96"/>
      <c r="AD766" s="96"/>
      <c r="AE766" s="96"/>
      <c r="AF766" s="96"/>
      <c r="AG766" s="96"/>
      <c r="AH766" s="96"/>
      <c r="AI766" s="96"/>
      <c r="AJ766" s="96"/>
      <c r="AK766" s="96"/>
      <c r="AL766" s="96"/>
      <c r="AM766" s="96"/>
      <c r="AN766" s="96"/>
      <c r="AO766" s="96"/>
      <c r="AP766" s="96"/>
    </row>
    <row r="767" spans="1:42" ht="12.75" x14ac:dyDescent="0.2">
      <c r="A767" s="96"/>
      <c r="B767" s="96"/>
      <c r="C767" s="96"/>
      <c r="D767" s="96"/>
      <c r="E767" s="96"/>
      <c r="F767" s="96"/>
      <c r="G767" s="96"/>
      <c r="H767" s="96"/>
      <c r="I767" s="96"/>
      <c r="J767" s="96"/>
      <c r="K767" s="96"/>
      <c r="L767" s="96"/>
      <c r="M767" s="96"/>
      <c r="N767" s="96"/>
      <c r="O767" s="96"/>
      <c r="P767" s="96"/>
      <c r="Q767" s="96"/>
      <c r="R767" s="96"/>
      <c r="S767" s="96"/>
      <c r="T767" s="96"/>
      <c r="U767" s="96"/>
      <c r="V767" s="96"/>
      <c r="W767" s="96"/>
      <c r="X767" s="96"/>
      <c r="Y767" s="96"/>
      <c r="Z767" s="96"/>
      <c r="AA767" s="96"/>
      <c r="AB767" s="96"/>
      <c r="AC767" s="96"/>
      <c r="AD767" s="96"/>
      <c r="AE767" s="96"/>
      <c r="AF767" s="96"/>
      <c r="AG767" s="96"/>
      <c r="AH767" s="96"/>
      <c r="AI767" s="96"/>
      <c r="AJ767" s="96"/>
      <c r="AK767" s="96"/>
      <c r="AL767" s="96"/>
      <c r="AM767" s="96"/>
      <c r="AN767" s="96"/>
      <c r="AO767" s="96"/>
      <c r="AP767" s="96"/>
    </row>
    <row r="768" spans="1:42" ht="12.75" x14ac:dyDescent="0.2">
      <c r="A768" s="96"/>
      <c r="B768" s="96"/>
      <c r="C768" s="96"/>
      <c r="D768" s="96"/>
      <c r="E768" s="96"/>
      <c r="F768" s="96"/>
      <c r="G768" s="96"/>
      <c r="H768" s="96"/>
      <c r="I768" s="96"/>
      <c r="J768" s="96"/>
      <c r="K768" s="96"/>
      <c r="L768" s="96"/>
      <c r="M768" s="96"/>
      <c r="N768" s="96"/>
      <c r="O768" s="96"/>
      <c r="P768" s="96"/>
      <c r="Q768" s="96"/>
      <c r="R768" s="96"/>
      <c r="S768" s="96"/>
      <c r="T768" s="96"/>
      <c r="U768" s="96"/>
      <c r="V768" s="96"/>
      <c r="W768" s="96"/>
      <c r="X768" s="96"/>
      <c r="Y768" s="96"/>
      <c r="Z768" s="96"/>
      <c r="AA768" s="96"/>
      <c r="AB768" s="96"/>
      <c r="AC768" s="96"/>
      <c r="AD768" s="96"/>
      <c r="AE768" s="96"/>
      <c r="AF768" s="96"/>
      <c r="AG768" s="96"/>
      <c r="AH768" s="96"/>
      <c r="AI768" s="96"/>
      <c r="AJ768" s="96"/>
      <c r="AK768" s="96"/>
      <c r="AL768" s="96"/>
      <c r="AM768" s="96"/>
      <c r="AN768" s="96"/>
      <c r="AO768" s="96"/>
      <c r="AP768" s="96"/>
    </row>
    <row r="769" spans="1:42" ht="12.75" x14ac:dyDescent="0.2">
      <c r="A769" s="96"/>
      <c r="B769" s="96"/>
      <c r="C769" s="96"/>
      <c r="D769" s="96"/>
      <c r="E769" s="96"/>
      <c r="F769" s="96"/>
      <c r="G769" s="96"/>
      <c r="H769" s="96"/>
      <c r="I769" s="96"/>
      <c r="J769" s="96"/>
      <c r="K769" s="96"/>
      <c r="L769" s="96"/>
      <c r="M769" s="96"/>
      <c r="N769" s="96"/>
      <c r="O769" s="96"/>
      <c r="P769" s="96"/>
      <c r="Q769" s="96"/>
      <c r="R769" s="96"/>
      <c r="S769" s="96"/>
      <c r="T769" s="96"/>
      <c r="U769" s="96"/>
      <c r="V769" s="96"/>
      <c r="W769" s="96"/>
      <c r="X769" s="96"/>
      <c r="Y769" s="96"/>
      <c r="Z769" s="96"/>
      <c r="AA769" s="96"/>
      <c r="AB769" s="96"/>
      <c r="AC769" s="96"/>
      <c r="AD769" s="96"/>
      <c r="AE769" s="96"/>
      <c r="AF769" s="96"/>
      <c r="AG769" s="96"/>
      <c r="AH769" s="96"/>
      <c r="AI769" s="96"/>
      <c r="AJ769" s="96"/>
      <c r="AK769" s="96"/>
      <c r="AL769" s="96"/>
      <c r="AM769" s="96"/>
      <c r="AN769" s="96"/>
      <c r="AO769" s="96"/>
      <c r="AP769" s="96"/>
    </row>
    <row r="770" spans="1:42" ht="12.75" x14ac:dyDescent="0.2">
      <c r="A770" s="96"/>
      <c r="B770" s="96"/>
      <c r="C770" s="96"/>
      <c r="D770" s="96"/>
      <c r="E770" s="96"/>
      <c r="F770" s="96"/>
      <c r="G770" s="96"/>
      <c r="H770" s="96"/>
      <c r="I770" s="96"/>
      <c r="J770" s="96"/>
      <c r="K770" s="96"/>
      <c r="L770" s="96"/>
      <c r="M770" s="96"/>
      <c r="N770" s="96"/>
      <c r="O770" s="96"/>
      <c r="P770" s="96"/>
      <c r="Q770" s="96"/>
      <c r="R770" s="96"/>
      <c r="S770" s="96"/>
      <c r="T770" s="96"/>
      <c r="U770" s="96"/>
      <c r="V770" s="96"/>
      <c r="W770" s="96"/>
      <c r="X770" s="96"/>
      <c r="Y770" s="96"/>
      <c r="Z770" s="96"/>
      <c r="AA770" s="96"/>
      <c r="AB770" s="96"/>
      <c r="AC770" s="96"/>
      <c r="AD770" s="96"/>
      <c r="AE770" s="96"/>
      <c r="AF770" s="96"/>
      <c r="AG770" s="96"/>
      <c r="AH770" s="96"/>
      <c r="AI770" s="96"/>
      <c r="AJ770" s="96"/>
      <c r="AK770" s="96"/>
      <c r="AL770" s="96"/>
      <c r="AM770" s="96"/>
      <c r="AN770" s="96"/>
      <c r="AO770" s="96"/>
      <c r="AP770" s="96"/>
    </row>
    <row r="771" spans="1:42" ht="12.75" x14ac:dyDescent="0.2">
      <c r="A771" s="96"/>
      <c r="B771" s="96"/>
      <c r="C771" s="96"/>
      <c r="D771" s="96"/>
      <c r="E771" s="96"/>
      <c r="F771" s="96"/>
      <c r="G771" s="96"/>
      <c r="H771" s="96"/>
      <c r="I771" s="96"/>
      <c r="J771" s="96"/>
      <c r="K771" s="96"/>
      <c r="L771" s="96"/>
      <c r="M771" s="96"/>
      <c r="N771" s="96"/>
      <c r="O771" s="96"/>
      <c r="P771" s="96"/>
      <c r="Q771" s="96"/>
      <c r="R771" s="96"/>
      <c r="S771" s="96"/>
      <c r="T771" s="96"/>
      <c r="U771" s="96"/>
      <c r="V771" s="96"/>
      <c r="W771" s="96"/>
      <c r="X771" s="96"/>
      <c r="Y771" s="96"/>
      <c r="Z771" s="96"/>
      <c r="AA771" s="96"/>
      <c r="AB771" s="96"/>
      <c r="AC771" s="96"/>
      <c r="AD771" s="96"/>
      <c r="AE771" s="96"/>
      <c r="AF771" s="96"/>
      <c r="AG771" s="96"/>
      <c r="AH771" s="96"/>
      <c r="AI771" s="96"/>
      <c r="AJ771" s="96"/>
      <c r="AK771" s="96"/>
      <c r="AL771" s="96"/>
      <c r="AM771" s="96"/>
      <c r="AN771" s="96"/>
      <c r="AO771" s="96"/>
      <c r="AP771" s="96"/>
    </row>
    <row r="772" spans="1:42" ht="12.75" x14ac:dyDescent="0.2">
      <c r="A772" s="96"/>
      <c r="B772" s="96"/>
      <c r="C772" s="96"/>
      <c r="D772" s="96"/>
      <c r="E772" s="96"/>
      <c r="F772" s="96"/>
      <c r="G772" s="96"/>
      <c r="H772" s="96"/>
      <c r="I772" s="96"/>
      <c r="J772" s="96"/>
      <c r="K772" s="96"/>
      <c r="L772" s="96"/>
      <c r="M772" s="96"/>
      <c r="N772" s="96"/>
      <c r="O772" s="96"/>
      <c r="P772" s="96"/>
      <c r="Q772" s="96"/>
      <c r="R772" s="96"/>
      <c r="S772" s="96"/>
      <c r="T772" s="96"/>
      <c r="U772" s="96"/>
      <c r="V772" s="96"/>
      <c r="W772" s="96"/>
      <c r="X772" s="96"/>
      <c r="Y772" s="96"/>
      <c r="Z772" s="96"/>
      <c r="AA772" s="96"/>
      <c r="AB772" s="96"/>
      <c r="AC772" s="96"/>
      <c r="AD772" s="96"/>
      <c r="AE772" s="96"/>
      <c r="AF772" s="96"/>
      <c r="AG772" s="96"/>
      <c r="AH772" s="96"/>
      <c r="AI772" s="96"/>
      <c r="AJ772" s="96"/>
      <c r="AK772" s="96"/>
      <c r="AL772" s="96"/>
      <c r="AM772" s="96"/>
      <c r="AN772" s="96"/>
      <c r="AO772" s="96"/>
      <c r="AP772" s="96"/>
    </row>
    <row r="773" spans="1:42" ht="12.75" x14ac:dyDescent="0.2">
      <c r="A773" s="96"/>
      <c r="B773" s="96"/>
      <c r="C773" s="96"/>
      <c r="D773" s="96"/>
      <c r="E773" s="96"/>
      <c r="F773" s="96"/>
      <c r="G773" s="96"/>
      <c r="H773" s="96"/>
      <c r="I773" s="96"/>
      <c r="J773" s="96"/>
      <c r="K773" s="96"/>
      <c r="L773" s="96"/>
      <c r="M773" s="96"/>
      <c r="N773" s="96"/>
      <c r="O773" s="96"/>
      <c r="P773" s="96"/>
      <c r="Q773" s="96"/>
      <c r="R773" s="96"/>
      <c r="S773" s="96"/>
      <c r="T773" s="96"/>
      <c r="U773" s="96"/>
      <c r="V773" s="96"/>
      <c r="W773" s="96"/>
      <c r="X773" s="96"/>
      <c r="Y773" s="96"/>
      <c r="Z773" s="96"/>
      <c r="AA773" s="96"/>
      <c r="AB773" s="96"/>
      <c r="AC773" s="96"/>
      <c r="AD773" s="96"/>
      <c r="AE773" s="96"/>
      <c r="AF773" s="96"/>
      <c r="AG773" s="96"/>
      <c r="AH773" s="96"/>
      <c r="AI773" s="96"/>
      <c r="AJ773" s="96"/>
      <c r="AK773" s="96"/>
      <c r="AL773" s="96"/>
      <c r="AM773" s="96"/>
      <c r="AN773" s="96"/>
      <c r="AO773" s="96"/>
      <c r="AP773" s="96"/>
    </row>
    <row r="774" spans="1:42" ht="12.75" x14ac:dyDescent="0.2">
      <c r="A774" s="96"/>
      <c r="B774" s="96"/>
      <c r="C774" s="96"/>
      <c r="D774" s="96"/>
      <c r="E774" s="96"/>
      <c r="F774" s="96"/>
      <c r="G774" s="96"/>
      <c r="H774" s="96"/>
      <c r="I774" s="96"/>
      <c r="J774" s="96"/>
      <c r="K774" s="96"/>
      <c r="L774" s="96"/>
      <c r="M774" s="96"/>
      <c r="N774" s="96"/>
      <c r="O774" s="96"/>
      <c r="P774" s="96"/>
      <c r="Q774" s="96"/>
      <c r="R774" s="96"/>
      <c r="S774" s="96"/>
      <c r="T774" s="96"/>
      <c r="U774" s="96"/>
      <c r="V774" s="96"/>
      <c r="W774" s="96"/>
      <c r="X774" s="96"/>
      <c r="Y774" s="96"/>
      <c r="Z774" s="96"/>
      <c r="AA774" s="96"/>
      <c r="AB774" s="96"/>
      <c r="AC774" s="96"/>
      <c r="AD774" s="96"/>
      <c r="AE774" s="96"/>
      <c r="AF774" s="96"/>
      <c r="AG774" s="96"/>
      <c r="AH774" s="96"/>
      <c r="AI774" s="96"/>
      <c r="AJ774" s="96"/>
      <c r="AK774" s="96"/>
      <c r="AL774" s="96"/>
      <c r="AM774" s="96"/>
      <c r="AN774" s="96"/>
      <c r="AO774" s="96"/>
      <c r="AP774" s="96"/>
    </row>
    <row r="775" spans="1:42" ht="12.75" x14ac:dyDescent="0.2">
      <c r="A775" s="96"/>
      <c r="B775" s="96"/>
      <c r="C775" s="96"/>
      <c r="D775" s="96"/>
      <c r="E775" s="96"/>
      <c r="F775" s="96"/>
      <c r="G775" s="96"/>
      <c r="H775" s="96"/>
      <c r="I775" s="96"/>
      <c r="J775" s="96"/>
      <c r="K775" s="96"/>
      <c r="L775" s="96"/>
      <c r="M775" s="96"/>
      <c r="N775" s="96"/>
      <c r="O775" s="96"/>
      <c r="P775" s="96"/>
      <c r="Q775" s="96"/>
      <c r="R775" s="96"/>
      <c r="S775" s="96"/>
      <c r="T775" s="96"/>
      <c r="U775" s="96"/>
      <c r="V775" s="96"/>
      <c r="W775" s="96"/>
      <c r="X775" s="96"/>
      <c r="Y775" s="96"/>
      <c r="Z775" s="96"/>
      <c r="AA775" s="96"/>
      <c r="AB775" s="96"/>
      <c r="AC775" s="96"/>
      <c r="AD775" s="96"/>
      <c r="AE775" s="96"/>
      <c r="AF775" s="96"/>
      <c r="AG775" s="96"/>
      <c r="AH775" s="96"/>
      <c r="AI775" s="96"/>
      <c r="AJ775" s="96"/>
      <c r="AK775" s="96"/>
      <c r="AL775" s="96"/>
      <c r="AM775" s="96"/>
      <c r="AN775" s="96"/>
      <c r="AO775" s="96"/>
      <c r="AP775" s="96"/>
    </row>
    <row r="776" spans="1:42" ht="12.75" x14ac:dyDescent="0.2">
      <c r="A776" s="96"/>
      <c r="B776" s="96"/>
      <c r="C776" s="96"/>
      <c r="D776" s="96"/>
      <c r="E776" s="96"/>
      <c r="F776" s="96"/>
      <c r="G776" s="96"/>
      <c r="H776" s="96"/>
      <c r="I776" s="96"/>
      <c r="J776" s="96"/>
      <c r="K776" s="96"/>
      <c r="L776" s="96"/>
      <c r="M776" s="96"/>
      <c r="N776" s="96"/>
      <c r="O776" s="96"/>
      <c r="P776" s="96"/>
      <c r="Q776" s="96"/>
      <c r="R776" s="96"/>
      <c r="S776" s="96"/>
      <c r="T776" s="96"/>
      <c r="U776" s="96"/>
      <c r="V776" s="96"/>
      <c r="W776" s="96"/>
      <c r="X776" s="96"/>
      <c r="Y776" s="96"/>
      <c r="Z776" s="96"/>
      <c r="AA776" s="96"/>
      <c r="AB776" s="96"/>
      <c r="AC776" s="96"/>
      <c r="AD776" s="96"/>
      <c r="AE776" s="96"/>
      <c r="AF776" s="96"/>
      <c r="AG776" s="96"/>
      <c r="AH776" s="96"/>
      <c r="AI776" s="96"/>
      <c r="AJ776" s="96"/>
      <c r="AK776" s="96"/>
      <c r="AL776" s="96"/>
      <c r="AM776" s="96"/>
      <c r="AN776" s="96"/>
      <c r="AO776" s="96"/>
      <c r="AP776" s="96"/>
    </row>
    <row r="777" spans="1:42" ht="12.75" x14ac:dyDescent="0.2">
      <c r="A777" s="96"/>
      <c r="B777" s="96"/>
      <c r="C777" s="96"/>
      <c r="D777" s="96"/>
      <c r="E777" s="96"/>
      <c r="F777" s="96"/>
      <c r="G777" s="96"/>
      <c r="H777" s="96"/>
      <c r="I777" s="96"/>
      <c r="J777" s="96"/>
      <c r="K777" s="96"/>
      <c r="L777" s="96"/>
      <c r="M777" s="96"/>
      <c r="N777" s="96"/>
      <c r="O777" s="96"/>
      <c r="P777" s="96"/>
      <c r="Q777" s="96"/>
      <c r="R777" s="96"/>
      <c r="S777" s="96"/>
      <c r="T777" s="96"/>
      <c r="U777" s="96"/>
      <c r="V777" s="96"/>
      <c r="W777" s="96"/>
      <c r="X777" s="96"/>
      <c r="Y777" s="96"/>
      <c r="Z777" s="96"/>
      <c r="AA777" s="96"/>
      <c r="AB777" s="96"/>
      <c r="AC777" s="96"/>
      <c r="AD777" s="96"/>
      <c r="AE777" s="96"/>
      <c r="AF777" s="96"/>
      <c r="AG777" s="96"/>
      <c r="AH777" s="96"/>
      <c r="AI777" s="96"/>
      <c r="AJ777" s="96"/>
      <c r="AK777" s="96"/>
      <c r="AL777" s="96"/>
      <c r="AM777" s="96"/>
      <c r="AN777" s="96"/>
      <c r="AO777" s="96"/>
      <c r="AP777" s="96"/>
    </row>
    <row r="778" spans="1:42" ht="12.75" x14ac:dyDescent="0.2">
      <c r="A778" s="96"/>
      <c r="B778" s="96"/>
      <c r="C778" s="96"/>
      <c r="D778" s="96"/>
      <c r="E778" s="96"/>
      <c r="F778" s="96"/>
      <c r="G778" s="96"/>
      <c r="H778" s="96"/>
      <c r="I778" s="96"/>
      <c r="J778" s="96"/>
      <c r="K778" s="96"/>
      <c r="L778" s="96"/>
      <c r="M778" s="96"/>
      <c r="N778" s="96"/>
      <c r="O778" s="96"/>
      <c r="P778" s="96"/>
      <c r="Q778" s="96"/>
      <c r="R778" s="96"/>
      <c r="S778" s="96"/>
      <c r="T778" s="96"/>
      <c r="U778" s="96"/>
      <c r="V778" s="96"/>
      <c r="W778" s="96"/>
      <c r="X778" s="96"/>
      <c r="Y778" s="96"/>
      <c r="Z778" s="96"/>
      <c r="AA778" s="96"/>
      <c r="AB778" s="96"/>
      <c r="AC778" s="96"/>
      <c r="AD778" s="96"/>
      <c r="AE778" s="96"/>
      <c r="AF778" s="96"/>
      <c r="AG778" s="96"/>
      <c r="AH778" s="96"/>
      <c r="AI778" s="96"/>
      <c r="AJ778" s="96"/>
      <c r="AK778" s="96"/>
      <c r="AL778" s="96"/>
      <c r="AM778" s="96"/>
      <c r="AN778" s="96"/>
      <c r="AO778" s="96"/>
      <c r="AP778" s="96"/>
    </row>
    <row r="779" spans="1:42" ht="12.75" x14ac:dyDescent="0.2">
      <c r="A779" s="96"/>
      <c r="B779" s="96"/>
      <c r="C779" s="96"/>
      <c r="D779" s="96"/>
      <c r="E779" s="96"/>
      <c r="F779" s="96"/>
      <c r="G779" s="96"/>
      <c r="H779" s="96"/>
      <c r="I779" s="96"/>
      <c r="J779" s="96"/>
      <c r="K779" s="96"/>
      <c r="L779" s="96"/>
      <c r="M779" s="96"/>
      <c r="N779" s="96"/>
      <c r="O779" s="96"/>
      <c r="P779" s="96"/>
      <c r="Q779" s="96"/>
      <c r="R779" s="96"/>
      <c r="S779" s="96"/>
      <c r="T779" s="96"/>
      <c r="U779" s="96"/>
      <c r="V779" s="96"/>
      <c r="W779" s="96"/>
      <c r="X779" s="96"/>
      <c r="Y779" s="96"/>
      <c r="Z779" s="96"/>
      <c r="AA779" s="96"/>
      <c r="AB779" s="96"/>
      <c r="AC779" s="96"/>
      <c r="AD779" s="96"/>
      <c r="AE779" s="96"/>
      <c r="AF779" s="96"/>
      <c r="AG779" s="96"/>
      <c r="AH779" s="96"/>
      <c r="AI779" s="96"/>
      <c r="AJ779" s="96"/>
      <c r="AK779" s="96"/>
      <c r="AL779" s="96"/>
      <c r="AM779" s="96"/>
      <c r="AN779" s="96"/>
      <c r="AO779" s="96"/>
      <c r="AP779" s="96"/>
    </row>
    <row r="780" spans="1:42" ht="12.75" x14ac:dyDescent="0.2">
      <c r="A780" s="96"/>
      <c r="B780" s="96"/>
      <c r="C780" s="96"/>
      <c r="D780" s="96"/>
      <c r="E780" s="96"/>
      <c r="F780" s="96"/>
      <c r="G780" s="96"/>
      <c r="H780" s="96"/>
      <c r="I780" s="96"/>
      <c r="J780" s="96"/>
      <c r="K780" s="96"/>
      <c r="L780" s="96"/>
      <c r="M780" s="96"/>
      <c r="N780" s="96"/>
      <c r="O780" s="96"/>
      <c r="P780" s="96"/>
      <c r="Q780" s="96"/>
      <c r="R780" s="96"/>
      <c r="S780" s="96"/>
      <c r="T780" s="96"/>
      <c r="U780" s="96"/>
      <c r="V780" s="96"/>
      <c r="W780" s="96"/>
      <c r="X780" s="96"/>
      <c r="Y780" s="96"/>
      <c r="Z780" s="96"/>
      <c r="AA780" s="96"/>
      <c r="AB780" s="96"/>
      <c r="AC780" s="96"/>
      <c r="AD780" s="96"/>
      <c r="AE780" s="96"/>
      <c r="AF780" s="96"/>
      <c r="AG780" s="96"/>
      <c r="AH780" s="96"/>
      <c r="AI780" s="96"/>
      <c r="AJ780" s="96"/>
      <c r="AK780" s="96"/>
      <c r="AL780" s="96"/>
      <c r="AM780" s="96"/>
      <c r="AN780" s="96"/>
      <c r="AO780" s="96"/>
      <c r="AP780" s="96"/>
    </row>
    <row r="781" spans="1:42" ht="12.75" x14ac:dyDescent="0.2">
      <c r="A781" s="96"/>
      <c r="B781" s="96"/>
      <c r="C781" s="96"/>
      <c r="D781" s="96"/>
      <c r="E781" s="96"/>
      <c r="F781" s="96"/>
      <c r="G781" s="96"/>
      <c r="H781" s="96"/>
      <c r="I781" s="96"/>
      <c r="J781" s="96"/>
      <c r="K781" s="96"/>
      <c r="L781" s="96"/>
      <c r="M781" s="96"/>
      <c r="N781" s="96"/>
      <c r="O781" s="96"/>
      <c r="P781" s="96"/>
      <c r="Q781" s="96"/>
      <c r="R781" s="96"/>
      <c r="S781" s="96"/>
      <c r="T781" s="96"/>
      <c r="U781" s="96"/>
      <c r="V781" s="96"/>
      <c r="W781" s="96"/>
      <c r="X781" s="96"/>
      <c r="Y781" s="96"/>
      <c r="Z781" s="96"/>
      <c r="AA781" s="96"/>
      <c r="AB781" s="96"/>
      <c r="AC781" s="96"/>
      <c r="AD781" s="96"/>
      <c r="AE781" s="96"/>
      <c r="AF781" s="96"/>
      <c r="AG781" s="96"/>
      <c r="AH781" s="96"/>
      <c r="AI781" s="96"/>
      <c r="AJ781" s="96"/>
      <c r="AK781" s="96"/>
      <c r="AL781" s="96"/>
      <c r="AM781" s="96"/>
      <c r="AN781" s="96"/>
      <c r="AO781" s="96"/>
      <c r="AP781" s="96"/>
    </row>
    <row r="782" spans="1:42" ht="12.75" x14ac:dyDescent="0.2">
      <c r="A782" s="96"/>
      <c r="B782" s="96"/>
      <c r="C782" s="96"/>
      <c r="D782" s="96"/>
      <c r="E782" s="96"/>
      <c r="F782" s="96"/>
      <c r="G782" s="96"/>
      <c r="H782" s="96"/>
      <c r="I782" s="96"/>
      <c r="J782" s="96"/>
      <c r="K782" s="96"/>
      <c r="L782" s="96"/>
      <c r="M782" s="96"/>
      <c r="N782" s="96"/>
      <c r="O782" s="96"/>
      <c r="P782" s="96"/>
      <c r="Q782" s="96"/>
      <c r="R782" s="96"/>
      <c r="S782" s="96"/>
      <c r="T782" s="96"/>
      <c r="U782" s="96"/>
      <c r="V782" s="96"/>
      <c r="W782" s="96"/>
      <c r="X782" s="96"/>
      <c r="Y782" s="96"/>
      <c r="Z782" s="96"/>
      <c r="AA782" s="96"/>
      <c r="AB782" s="96"/>
      <c r="AC782" s="96"/>
      <c r="AD782" s="96"/>
      <c r="AE782" s="96"/>
      <c r="AF782" s="96"/>
      <c r="AG782" s="96"/>
      <c r="AH782" s="96"/>
      <c r="AI782" s="96"/>
      <c r="AJ782" s="96"/>
      <c r="AK782" s="96"/>
      <c r="AL782" s="96"/>
      <c r="AM782" s="96"/>
      <c r="AN782" s="96"/>
      <c r="AO782" s="96"/>
      <c r="AP782" s="96"/>
    </row>
    <row r="783" spans="1:42" ht="12.75" x14ac:dyDescent="0.2">
      <c r="A783" s="96"/>
      <c r="B783" s="96"/>
      <c r="C783" s="96"/>
      <c r="D783" s="96"/>
      <c r="E783" s="96"/>
      <c r="F783" s="96"/>
      <c r="G783" s="96"/>
      <c r="H783" s="96"/>
      <c r="I783" s="96"/>
      <c r="J783" s="96"/>
      <c r="K783" s="96"/>
      <c r="L783" s="96"/>
      <c r="M783" s="96"/>
      <c r="N783" s="96"/>
      <c r="O783" s="96"/>
      <c r="P783" s="96"/>
      <c r="Q783" s="96"/>
      <c r="R783" s="96"/>
      <c r="S783" s="96"/>
      <c r="T783" s="96"/>
      <c r="U783" s="96"/>
      <c r="V783" s="96"/>
      <c r="W783" s="96"/>
      <c r="X783" s="96"/>
      <c r="Y783" s="96"/>
      <c r="Z783" s="96"/>
      <c r="AA783" s="96"/>
      <c r="AB783" s="96"/>
      <c r="AC783" s="96"/>
      <c r="AD783" s="96"/>
      <c r="AE783" s="96"/>
      <c r="AF783" s="96"/>
      <c r="AG783" s="96"/>
      <c r="AH783" s="96"/>
      <c r="AI783" s="96"/>
      <c r="AJ783" s="96"/>
      <c r="AK783" s="96"/>
      <c r="AL783" s="96"/>
      <c r="AM783" s="96"/>
      <c r="AN783" s="96"/>
      <c r="AO783" s="96"/>
      <c r="AP783" s="96"/>
    </row>
    <row r="784" spans="1:42" ht="12.75" x14ac:dyDescent="0.2">
      <c r="A784" s="96"/>
      <c r="B784" s="96"/>
      <c r="C784" s="96"/>
      <c r="D784" s="96"/>
      <c r="E784" s="96"/>
      <c r="F784" s="96"/>
      <c r="G784" s="96"/>
      <c r="H784" s="96"/>
      <c r="I784" s="96"/>
      <c r="J784" s="96"/>
      <c r="K784" s="96"/>
      <c r="L784" s="96"/>
      <c r="M784" s="96"/>
      <c r="N784" s="96"/>
      <c r="O784" s="96"/>
      <c r="P784" s="96"/>
      <c r="Q784" s="96"/>
      <c r="R784" s="96"/>
      <c r="S784" s="96"/>
      <c r="T784" s="96"/>
      <c r="U784" s="96"/>
      <c r="V784" s="96"/>
      <c r="W784" s="96"/>
      <c r="X784" s="96"/>
      <c r="Y784" s="96"/>
      <c r="Z784" s="96"/>
      <c r="AA784" s="96"/>
      <c r="AB784" s="96"/>
      <c r="AC784" s="96"/>
      <c r="AD784" s="96"/>
      <c r="AE784" s="96"/>
      <c r="AF784" s="96"/>
      <c r="AG784" s="96"/>
      <c r="AH784" s="96"/>
      <c r="AI784" s="96"/>
      <c r="AJ784" s="96"/>
      <c r="AK784" s="96"/>
      <c r="AL784" s="96"/>
      <c r="AM784" s="96"/>
      <c r="AN784" s="96"/>
      <c r="AO784" s="96"/>
      <c r="AP784" s="96"/>
    </row>
    <row r="785" spans="1:42" ht="12.75" x14ac:dyDescent="0.2">
      <c r="A785" s="96"/>
      <c r="B785" s="96"/>
      <c r="C785" s="96"/>
      <c r="D785" s="96"/>
      <c r="E785" s="96"/>
      <c r="F785" s="96"/>
      <c r="G785" s="96"/>
      <c r="H785" s="96"/>
      <c r="I785" s="96"/>
      <c r="J785" s="96"/>
      <c r="K785" s="96"/>
      <c r="L785" s="96"/>
      <c r="M785" s="96"/>
      <c r="N785" s="96"/>
      <c r="O785" s="96"/>
      <c r="P785" s="96"/>
      <c r="Q785" s="96"/>
      <c r="R785" s="96"/>
      <c r="S785" s="96"/>
      <c r="T785" s="96"/>
      <c r="U785" s="96"/>
      <c r="V785" s="96"/>
      <c r="W785" s="96"/>
      <c r="X785" s="96"/>
      <c r="Y785" s="96"/>
      <c r="Z785" s="96"/>
      <c r="AA785" s="96"/>
      <c r="AB785" s="96"/>
      <c r="AC785" s="96"/>
      <c r="AD785" s="96"/>
      <c r="AE785" s="96"/>
      <c r="AF785" s="96"/>
      <c r="AG785" s="96"/>
      <c r="AH785" s="96"/>
      <c r="AI785" s="96"/>
      <c r="AJ785" s="96"/>
      <c r="AK785" s="96"/>
      <c r="AL785" s="96"/>
      <c r="AM785" s="96"/>
      <c r="AN785" s="96"/>
      <c r="AO785" s="96"/>
      <c r="AP785" s="96"/>
    </row>
    <row r="786" spans="1:42" ht="12.75" x14ac:dyDescent="0.2">
      <c r="A786" s="96"/>
      <c r="B786" s="96"/>
      <c r="C786" s="96"/>
      <c r="D786" s="96"/>
      <c r="E786" s="96"/>
      <c r="F786" s="96"/>
      <c r="G786" s="96"/>
      <c r="H786" s="96"/>
      <c r="I786" s="96"/>
      <c r="J786" s="96"/>
      <c r="K786" s="96"/>
      <c r="L786" s="96"/>
      <c r="M786" s="96"/>
      <c r="N786" s="96"/>
      <c r="O786" s="96"/>
      <c r="P786" s="96"/>
      <c r="Q786" s="96"/>
      <c r="R786" s="96"/>
      <c r="S786" s="96"/>
      <c r="T786" s="96"/>
      <c r="U786" s="96"/>
      <c r="V786" s="96"/>
      <c r="W786" s="96"/>
      <c r="X786" s="96"/>
      <c r="Y786" s="96"/>
      <c r="Z786" s="96"/>
      <c r="AA786" s="96"/>
      <c r="AB786" s="96"/>
      <c r="AC786" s="96"/>
      <c r="AD786" s="96"/>
      <c r="AE786" s="96"/>
      <c r="AF786" s="96"/>
      <c r="AG786" s="96"/>
      <c r="AH786" s="96"/>
      <c r="AI786" s="96"/>
      <c r="AJ786" s="96"/>
      <c r="AK786" s="96"/>
      <c r="AL786" s="96"/>
      <c r="AM786" s="96"/>
      <c r="AN786" s="96"/>
      <c r="AO786" s="96"/>
      <c r="AP786" s="96"/>
    </row>
    <row r="787" spans="1:42" ht="12.75" x14ac:dyDescent="0.2">
      <c r="A787" s="96"/>
      <c r="B787" s="96"/>
      <c r="C787" s="96"/>
      <c r="D787" s="96"/>
      <c r="E787" s="96"/>
      <c r="F787" s="96"/>
      <c r="G787" s="96"/>
      <c r="H787" s="96"/>
      <c r="I787" s="96"/>
      <c r="J787" s="96"/>
      <c r="K787" s="96"/>
      <c r="L787" s="96"/>
      <c r="M787" s="96"/>
      <c r="N787" s="96"/>
      <c r="O787" s="96"/>
      <c r="P787" s="96"/>
      <c r="Q787" s="96"/>
      <c r="R787" s="96"/>
      <c r="S787" s="96"/>
      <c r="T787" s="96"/>
      <c r="U787" s="96"/>
      <c r="V787" s="96"/>
      <c r="W787" s="96"/>
      <c r="X787" s="96"/>
      <c r="Y787" s="96"/>
      <c r="Z787" s="96"/>
      <c r="AA787" s="96"/>
      <c r="AB787" s="96"/>
      <c r="AC787" s="96"/>
      <c r="AD787" s="96"/>
      <c r="AE787" s="96"/>
      <c r="AF787" s="96"/>
      <c r="AG787" s="96"/>
      <c r="AH787" s="96"/>
      <c r="AI787" s="96"/>
      <c r="AJ787" s="96"/>
      <c r="AK787" s="96"/>
      <c r="AL787" s="96"/>
      <c r="AM787" s="96"/>
      <c r="AN787" s="96"/>
      <c r="AO787" s="96"/>
      <c r="AP787" s="96"/>
    </row>
    <row r="788" spans="1:42" ht="12.75" x14ac:dyDescent="0.2">
      <c r="A788" s="96"/>
      <c r="B788" s="96"/>
      <c r="C788" s="96"/>
      <c r="D788" s="96"/>
      <c r="E788" s="96"/>
      <c r="F788" s="96"/>
      <c r="G788" s="96"/>
      <c r="H788" s="96"/>
      <c r="I788" s="96"/>
      <c r="J788" s="96"/>
      <c r="K788" s="96"/>
      <c r="L788" s="96"/>
      <c r="M788" s="96"/>
      <c r="N788" s="96"/>
      <c r="O788" s="96"/>
      <c r="P788" s="96"/>
      <c r="Q788" s="96"/>
      <c r="R788" s="96"/>
      <c r="S788" s="96"/>
      <c r="T788" s="96"/>
      <c r="U788" s="96"/>
      <c r="V788" s="96"/>
      <c r="W788" s="96"/>
      <c r="X788" s="96"/>
      <c r="Y788" s="96"/>
      <c r="Z788" s="96"/>
      <c r="AA788" s="96"/>
      <c r="AB788" s="96"/>
      <c r="AC788" s="96"/>
      <c r="AD788" s="96"/>
      <c r="AE788" s="96"/>
      <c r="AF788" s="96"/>
      <c r="AG788" s="96"/>
      <c r="AH788" s="96"/>
      <c r="AI788" s="96"/>
      <c r="AJ788" s="96"/>
      <c r="AK788" s="96"/>
      <c r="AL788" s="96"/>
      <c r="AM788" s="96"/>
      <c r="AN788" s="96"/>
      <c r="AO788" s="96"/>
      <c r="AP788" s="96"/>
    </row>
    <row r="789" spans="1:42" ht="12.75" x14ac:dyDescent="0.2">
      <c r="A789" s="96"/>
      <c r="B789" s="96"/>
      <c r="C789" s="96"/>
      <c r="D789" s="96"/>
      <c r="E789" s="96"/>
      <c r="F789" s="96"/>
      <c r="G789" s="96"/>
      <c r="H789" s="96"/>
      <c r="I789" s="96"/>
      <c r="J789" s="96"/>
      <c r="K789" s="96"/>
      <c r="L789" s="96"/>
      <c r="M789" s="96"/>
      <c r="N789" s="96"/>
      <c r="O789" s="96"/>
      <c r="P789" s="96"/>
      <c r="Q789" s="96"/>
      <c r="R789" s="96"/>
      <c r="S789" s="96"/>
      <c r="T789" s="96"/>
      <c r="U789" s="96"/>
      <c r="V789" s="96"/>
      <c r="W789" s="96"/>
      <c r="X789" s="96"/>
      <c r="Y789" s="96"/>
      <c r="Z789" s="96"/>
      <c r="AA789" s="96"/>
      <c r="AB789" s="96"/>
      <c r="AC789" s="96"/>
      <c r="AD789" s="96"/>
      <c r="AE789" s="96"/>
      <c r="AF789" s="96"/>
      <c r="AG789" s="96"/>
      <c r="AH789" s="96"/>
      <c r="AI789" s="96"/>
      <c r="AJ789" s="96"/>
      <c r="AK789" s="96"/>
      <c r="AL789" s="96"/>
      <c r="AM789" s="96"/>
      <c r="AN789" s="96"/>
      <c r="AO789" s="96"/>
      <c r="AP789" s="96"/>
    </row>
    <row r="790" spans="1:42" ht="12.75" x14ac:dyDescent="0.2">
      <c r="A790" s="96"/>
      <c r="B790" s="96"/>
      <c r="C790" s="96"/>
      <c r="D790" s="96"/>
      <c r="E790" s="96"/>
      <c r="F790" s="96"/>
      <c r="G790" s="96"/>
      <c r="H790" s="96"/>
      <c r="I790" s="96"/>
      <c r="J790" s="96"/>
      <c r="K790" s="96"/>
      <c r="L790" s="96"/>
      <c r="M790" s="96"/>
      <c r="N790" s="96"/>
      <c r="O790" s="96"/>
      <c r="P790" s="96"/>
      <c r="Q790" s="96"/>
      <c r="R790" s="96"/>
      <c r="S790" s="96"/>
      <c r="T790" s="96"/>
      <c r="U790" s="96"/>
      <c r="V790" s="96"/>
      <c r="W790" s="96"/>
      <c r="X790" s="96"/>
      <c r="Y790" s="96"/>
      <c r="Z790" s="96"/>
      <c r="AA790" s="96"/>
      <c r="AB790" s="96"/>
      <c r="AC790" s="96"/>
      <c r="AD790" s="96"/>
      <c r="AE790" s="96"/>
      <c r="AF790" s="96"/>
      <c r="AG790" s="96"/>
      <c r="AH790" s="96"/>
      <c r="AI790" s="96"/>
      <c r="AJ790" s="96"/>
      <c r="AK790" s="96"/>
      <c r="AL790" s="96"/>
      <c r="AM790" s="96"/>
      <c r="AN790" s="96"/>
      <c r="AO790" s="96"/>
      <c r="AP790" s="96"/>
    </row>
    <row r="791" spans="1:42" ht="12.75" x14ac:dyDescent="0.2">
      <c r="A791" s="96"/>
      <c r="B791" s="96"/>
      <c r="C791" s="96"/>
      <c r="D791" s="96"/>
      <c r="E791" s="96"/>
      <c r="F791" s="96"/>
      <c r="G791" s="96"/>
      <c r="H791" s="96"/>
      <c r="I791" s="96"/>
      <c r="J791" s="96"/>
      <c r="K791" s="96"/>
      <c r="L791" s="96"/>
      <c r="M791" s="96"/>
      <c r="N791" s="96"/>
      <c r="O791" s="96"/>
      <c r="P791" s="96"/>
      <c r="Q791" s="96"/>
      <c r="R791" s="96"/>
      <c r="S791" s="96"/>
      <c r="T791" s="96"/>
      <c r="U791" s="96"/>
      <c r="V791" s="96"/>
      <c r="W791" s="96"/>
      <c r="X791" s="96"/>
      <c r="Y791" s="96"/>
      <c r="Z791" s="96"/>
      <c r="AA791" s="96"/>
      <c r="AB791" s="96"/>
      <c r="AC791" s="96"/>
      <c r="AD791" s="96"/>
      <c r="AE791" s="96"/>
      <c r="AF791" s="96"/>
      <c r="AG791" s="96"/>
      <c r="AH791" s="96"/>
      <c r="AI791" s="96"/>
      <c r="AJ791" s="96"/>
      <c r="AK791" s="96"/>
      <c r="AL791" s="96"/>
      <c r="AM791" s="96"/>
      <c r="AN791" s="96"/>
      <c r="AO791" s="96"/>
      <c r="AP791" s="96"/>
    </row>
    <row r="792" spans="1:42" ht="12.75" x14ac:dyDescent="0.2">
      <c r="A792" s="96"/>
      <c r="B792" s="96"/>
      <c r="C792" s="96"/>
      <c r="D792" s="96"/>
      <c r="E792" s="96"/>
      <c r="F792" s="96"/>
      <c r="G792" s="96"/>
      <c r="H792" s="96"/>
      <c r="I792" s="96"/>
      <c r="J792" s="96"/>
      <c r="K792" s="96"/>
      <c r="L792" s="96"/>
      <c r="M792" s="96"/>
      <c r="N792" s="96"/>
      <c r="O792" s="96"/>
      <c r="P792" s="96"/>
      <c r="Q792" s="96"/>
      <c r="R792" s="96"/>
      <c r="S792" s="96"/>
      <c r="T792" s="96"/>
      <c r="U792" s="96"/>
      <c r="V792" s="96"/>
      <c r="W792" s="96"/>
      <c r="X792" s="96"/>
      <c r="Y792" s="96"/>
      <c r="Z792" s="96"/>
      <c r="AA792" s="96"/>
      <c r="AB792" s="96"/>
      <c r="AC792" s="96"/>
      <c r="AD792" s="96"/>
      <c r="AE792" s="96"/>
      <c r="AF792" s="96"/>
      <c r="AG792" s="96"/>
      <c r="AH792" s="96"/>
      <c r="AI792" s="96"/>
      <c r="AJ792" s="96"/>
      <c r="AK792" s="96"/>
      <c r="AL792" s="96"/>
      <c r="AM792" s="96"/>
      <c r="AN792" s="96"/>
      <c r="AO792" s="96"/>
      <c r="AP792" s="96"/>
    </row>
    <row r="793" spans="1:42" ht="12.75" x14ac:dyDescent="0.2">
      <c r="A793" s="96"/>
      <c r="B793" s="96"/>
      <c r="C793" s="96"/>
      <c r="D793" s="96"/>
      <c r="E793" s="96"/>
      <c r="F793" s="96"/>
      <c r="G793" s="96"/>
      <c r="H793" s="96"/>
      <c r="I793" s="96"/>
      <c r="J793" s="96"/>
      <c r="K793" s="96"/>
      <c r="L793" s="96"/>
      <c r="M793" s="96"/>
      <c r="N793" s="96"/>
      <c r="O793" s="96"/>
      <c r="P793" s="96"/>
      <c r="Q793" s="96"/>
      <c r="R793" s="96"/>
      <c r="S793" s="96"/>
      <c r="T793" s="96"/>
      <c r="U793" s="96"/>
      <c r="V793" s="96"/>
      <c r="W793" s="96"/>
      <c r="X793" s="96"/>
      <c r="Y793" s="96"/>
      <c r="Z793" s="96"/>
      <c r="AA793" s="96"/>
      <c r="AB793" s="96"/>
      <c r="AC793" s="96"/>
      <c r="AD793" s="96"/>
      <c r="AE793" s="96"/>
      <c r="AF793" s="96"/>
      <c r="AG793" s="96"/>
      <c r="AH793" s="96"/>
      <c r="AI793" s="96"/>
      <c r="AJ793" s="96"/>
      <c r="AK793" s="96"/>
      <c r="AL793" s="96"/>
      <c r="AM793" s="96"/>
      <c r="AN793" s="96"/>
      <c r="AO793" s="96"/>
      <c r="AP793" s="96"/>
    </row>
    <row r="794" spans="1:42" ht="12.75" x14ac:dyDescent="0.2">
      <c r="A794" s="96"/>
      <c r="B794" s="96"/>
      <c r="C794" s="96"/>
      <c r="D794" s="96"/>
      <c r="E794" s="96"/>
      <c r="F794" s="96"/>
      <c r="G794" s="96"/>
      <c r="H794" s="96"/>
      <c r="I794" s="96"/>
      <c r="J794" s="96"/>
      <c r="K794" s="96"/>
      <c r="L794" s="96"/>
      <c r="M794" s="96"/>
      <c r="N794" s="96"/>
      <c r="O794" s="96"/>
      <c r="P794" s="96"/>
      <c r="Q794" s="96"/>
      <c r="R794" s="96"/>
      <c r="S794" s="96"/>
      <c r="T794" s="96"/>
      <c r="U794" s="96"/>
      <c r="V794" s="96"/>
      <c r="W794" s="96"/>
      <c r="X794" s="96"/>
      <c r="Y794" s="96"/>
      <c r="Z794" s="96"/>
      <c r="AA794" s="96"/>
      <c r="AB794" s="96"/>
      <c r="AC794" s="96"/>
      <c r="AD794" s="96"/>
      <c r="AE794" s="96"/>
      <c r="AF794" s="96"/>
      <c r="AG794" s="96"/>
      <c r="AH794" s="96"/>
      <c r="AI794" s="96"/>
      <c r="AJ794" s="96"/>
      <c r="AK794" s="96"/>
      <c r="AL794" s="96"/>
      <c r="AM794" s="96"/>
      <c r="AN794" s="96"/>
      <c r="AO794" s="96"/>
      <c r="AP794" s="96"/>
    </row>
    <row r="795" spans="1:42" ht="12.75" x14ac:dyDescent="0.2">
      <c r="A795" s="96"/>
      <c r="B795" s="96"/>
      <c r="C795" s="96"/>
      <c r="D795" s="96"/>
      <c r="E795" s="96"/>
      <c r="F795" s="96"/>
      <c r="G795" s="96"/>
      <c r="H795" s="96"/>
      <c r="I795" s="96"/>
      <c r="J795" s="96"/>
      <c r="K795" s="96"/>
      <c r="L795" s="96"/>
      <c r="M795" s="96"/>
      <c r="N795" s="96"/>
      <c r="O795" s="96"/>
      <c r="P795" s="96"/>
      <c r="Q795" s="96"/>
      <c r="R795" s="96"/>
      <c r="S795" s="96"/>
      <c r="T795" s="96"/>
      <c r="U795" s="96"/>
      <c r="V795" s="96"/>
      <c r="W795" s="96"/>
      <c r="X795" s="96"/>
      <c r="Y795" s="96"/>
      <c r="Z795" s="96"/>
      <c r="AA795" s="96"/>
      <c r="AB795" s="96"/>
      <c r="AC795" s="96"/>
      <c r="AD795" s="96"/>
      <c r="AE795" s="96"/>
      <c r="AF795" s="96"/>
      <c r="AG795" s="96"/>
      <c r="AH795" s="96"/>
      <c r="AI795" s="96"/>
      <c r="AJ795" s="96"/>
      <c r="AK795" s="96"/>
      <c r="AL795" s="96"/>
      <c r="AM795" s="96"/>
      <c r="AN795" s="96"/>
      <c r="AO795" s="96"/>
      <c r="AP795" s="96"/>
    </row>
    <row r="796" spans="1:42" ht="12.75" x14ac:dyDescent="0.2">
      <c r="A796" s="96"/>
      <c r="B796" s="96"/>
      <c r="C796" s="96"/>
      <c r="D796" s="96"/>
      <c r="E796" s="96"/>
      <c r="F796" s="96"/>
      <c r="G796" s="96"/>
      <c r="H796" s="96"/>
      <c r="I796" s="96"/>
      <c r="J796" s="96"/>
      <c r="K796" s="96"/>
      <c r="L796" s="96"/>
      <c r="M796" s="96"/>
      <c r="N796" s="96"/>
      <c r="O796" s="96"/>
      <c r="P796" s="96"/>
      <c r="Q796" s="96"/>
      <c r="R796" s="96"/>
      <c r="S796" s="96"/>
      <c r="T796" s="96"/>
      <c r="U796" s="96"/>
      <c r="V796" s="96"/>
      <c r="W796" s="96"/>
      <c r="X796" s="96"/>
      <c r="Y796" s="96"/>
      <c r="Z796" s="96"/>
      <c r="AA796" s="96"/>
      <c r="AB796" s="96"/>
      <c r="AC796" s="96"/>
      <c r="AD796" s="96"/>
      <c r="AE796" s="96"/>
      <c r="AF796" s="96"/>
      <c r="AG796" s="96"/>
      <c r="AH796" s="96"/>
      <c r="AI796" s="96"/>
      <c r="AJ796" s="96"/>
      <c r="AK796" s="96"/>
      <c r="AL796" s="96"/>
      <c r="AM796" s="96"/>
      <c r="AN796" s="96"/>
      <c r="AO796" s="96"/>
      <c r="AP796" s="96"/>
    </row>
    <row r="797" spans="1:42" ht="12.75" x14ac:dyDescent="0.2">
      <c r="A797" s="96"/>
      <c r="B797" s="96"/>
      <c r="C797" s="96"/>
      <c r="D797" s="96"/>
      <c r="E797" s="96"/>
      <c r="F797" s="96"/>
      <c r="G797" s="96"/>
      <c r="H797" s="96"/>
      <c r="I797" s="96"/>
      <c r="J797" s="96"/>
      <c r="K797" s="96"/>
      <c r="L797" s="96"/>
      <c r="M797" s="96"/>
      <c r="N797" s="96"/>
      <c r="O797" s="96"/>
      <c r="P797" s="96"/>
      <c r="Q797" s="96"/>
      <c r="R797" s="96"/>
      <c r="S797" s="96"/>
      <c r="T797" s="96"/>
      <c r="U797" s="96"/>
      <c r="V797" s="96"/>
      <c r="W797" s="96"/>
      <c r="X797" s="96"/>
      <c r="Y797" s="96"/>
      <c r="Z797" s="96"/>
      <c r="AA797" s="96"/>
      <c r="AB797" s="96"/>
      <c r="AC797" s="96"/>
      <c r="AD797" s="96"/>
      <c r="AE797" s="96"/>
      <c r="AF797" s="96"/>
      <c r="AG797" s="96"/>
      <c r="AH797" s="96"/>
      <c r="AI797" s="96"/>
      <c r="AJ797" s="96"/>
      <c r="AK797" s="96"/>
      <c r="AL797" s="96"/>
      <c r="AM797" s="96"/>
      <c r="AN797" s="96"/>
      <c r="AO797" s="96"/>
      <c r="AP797" s="96"/>
    </row>
    <row r="798" spans="1:42" ht="12.75" x14ac:dyDescent="0.2">
      <c r="A798" s="96"/>
      <c r="B798" s="96"/>
      <c r="C798" s="96"/>
      <c r="D798" s="96"/>
      <c r="E798" s="96"/>
      <c r="F798" s="96"/>
      <c r="G798" s="96"/>
      <c r="H798" s="96"/>
      <c r="I798" s="96"/>
      <c r="J798" s="96"/>
      <c r="K798" s="96"/>
      <c r="L798" s="96"/>
      <c r="M798" s="96"/>
      <c r="N798" s="96"/>
      <c r="O798" s="96"/>
      <c r="P798" s="96"/>
      <c r="Q798" s="96"/>
      <c r="R798" s="96"/>
      <c r="S798" s="96"/>
      <c r="T798" s="96"/>
      <c r="U798" s="96"/>
      <c r="V798" s="96"/>
      <c r="W798" s="96"/>
      <c r="X798" s="96"/>
      <c r="Y798" s="96"/>
      <c r="Z798" s="96"/>
      <c r="AA798" s="96"/>
      <c r="AB798" s="96"/>
      <c r="AC798" s="96"/>
      <c r="AD798" s="96"/>
      <c r="AE798" s="96"/>
      <c r="AF798" s="96"/>
      <c r="AG798" s="96"/>
      <c r="AH798" s="96"/>
      <c r="AI798" s="96"/>
      <c r="AJ798" s="96"/>
      <c r="AK798" s="96"/>
      <c r="AL798" s="96"/>
      <c r="AM798" s="96"/>
      <c r="AN798" s="96"/>
      <c r="AO798" s="96"/>
      <c r="AP798" s="96"/>
    </row>
    <row r="799" spans="1:42" ht="12.75" x14ac:dyDescent="0.2">
      <c r="A799" s="96"/>
      <c r="B799" s="96"/>
      <c r="C799" s="96"/>
      <c r="D799" s="96"/>
      <c r="E799" s="96"/>
      <c r="F799" s="96"/>
      <c r="G799" s="96"/>
      <c r="H799" s="96"/>
      <c r="I799" s="96"/>
      <c r="J799" s="96"/>
      <c r="K799" s="96"/>
      <c r="L799" s="96"/>
      <c r="M799" s="96"/>
      <c r="N799" s="96"/>
      <c r="O799" s="96"/>
      <c r="P799" s="96"/>
      <c r="Q799" s="96"/>
      <c r="R799" s="96"/>
      <c r="S799" s="96"/>
      <c r="T799" s="96"/>
      <c r="U799" s="96"/>
      <c r="V799" s="96"/>
      <c r="W799" s="96"/>
      <c r="X799" s="96"/>
      <c r="Y799" s="96"/>
      <c r="Z799" s="96"/>
      <c r="AA799" s="96"/>
      <c r="AB799" s="96"/>
      <c r="AC799" s="96"/>
      <c r="AD799" s="96"/>
      <c r="AE799" s="96"/>
      <c r="AF799" s="96"/>
      <c r="AG799" s="96"/>
      <c r="AH799" s="96"/>
      <c r="AI799" s="96"/>
      <c r="AJ799" s="96"/>
      <c r="AK799" s="96"/>
      <c r="AL799" s="96"/>
      <c r="AM799" s="96"/>
      <c r="AN799" s="96"/>
      <c r="AO799" s="96"/>
      <c r="AP799" s="96"/>
    </row>
    <row r="800" spans="1:42" ht="12.75" x14ac:dyDescent="0.2">
      <c r="A800" s="96"/>
      <c r="B800" s="96"/>
      <c r="C800" s="96"/>
      <c r="D800" s="96"/>
      <c r="E800" s="96"/>
      <c r="F800" s="96"/>
      <c r="G800" s="96"/>
      <c r="H800" s="96"/>
      <c r="I800" s="96"/>
      <c r="J800" s="96"/>
      <c r="K800" s="96"/>
      <c r="L800" s="96"/>
      <c r="M800" s="96"/>
      <c r="N800" s="96"/>
      <c r="O800" s="96"/>
      <c r="P800" s="96"/>
      <c r="Q800" s="96"/>
      <c r="R800" s="96"/>
      <c r="S800" s="96"/>
      <c r="T800" s="96"/>
      <c r="U800" s="96"/>
      <c r="V800" s="96"/>
      <c r="W800" s="96"/>
      <c r="X800" s="96"/>
      <c r="Y800" s="96"/>
      <c r="Z800" s="96"/>
      <c r="AA800" s="96"/>
      <c r="AB800" s="96"/>
      <c r="AC800" s="96"/>
      <c r="AD800" s="96"/>
      <c r="AE800" s="96"/>
      <c r="AF800" s="96"/>
      <c r="AG800" s="96"/>
      <c r="AH800" s="96"/>
      <c r="AI800" s="96"/>
      <c r="AJ800" s="96"/>
      <c r="AK800" s="96"/>
      <c r="AL800" s="96"/>
      <c r="AM800" s="96"/>
      <c r="AN800" s="96"/>
      <c r="AO800" s="96"/>
      <c r="AP800" s="96"/>
    </row>
    <row r="801" spans="1:42" ht="12.75" x14ac:dyDescent="0.2">
      <c r="A801" s="96"/>
      <c r="B801" s="96"/>
      <c r="C801" s="96"/>
      <c r="D801" s="96"/>
      <c r="E801" s="96"/>
      <c r="F801" s="96"/>
      <c r="G801" s="96"/>
      <c r="H801" s="96"/>
      <c r="I801" s="96"/>
      <c r="J801" s="96"/>
      <c r="K801" s="96"/>
      <c r="L801" s="96"/>
      <c r="M801" s="96"/>
      <c r="N801" s="96"/>
      <c r="O801" s="96"/>
      <c r="P801" s="96"/>
      <c r="Q801" s="96"/>
      <c r="R801" s="96"/>
      <c r="S801" s="96"/>
      <c r="T801" s="96"/>
      <c r="U801" s="96"/>
      <c r="V801" s="96"/>
      <c r="W801" s="96"/>
      <c r="X801" s="96"/>
      <c r="Y801" s="96"/>
      <c r="Z801" s="96"/>
      <c r="AA801" s="96"/>
      <c r="AB801" s="96"/>
      <c r="AC801" s="96"/>
      <c r="AD801" s="96"/>
      <c r="AE801" s="96"/>
      <c r="AF801" s="96"/>
      <c r="AG801" s="96"/>
      <c r="AH801" s="96"/>
      <c r="AI801" s="96"/>
      <c r="AJ801" s="96"/>
      <c r="AK801" s="96"/>
      <c r="AL801" s="96"/>
      <c r="AM801" s="96"/>
      <c r="AN801" s="96"/>
      <c r="AO801" s="96"/>
      <c r="AP801" s="96"/>
    </row>
    <row r="802" spans="1:42" ht="12.75" x14ac:dyDescent="0.2">
      <c r="A802" s="96"/>
      <c r="B802" s="96"/>
      <c r="C802" s="96"/>
      <c r="D802" s="96"/>
      <c r="E802" s="96"/>
      <c r="F802" s="96"/>
      <c r="G802" s="96"/>
      <c r="H802" s="96"/>
      <c r="I802" s="96"/>
      <c r="J802" s="96"/>
      <c r="K802" s="96"/>
      <c r="L802" s="96"/>
      <c r="M802" s="96"/>
      <c r="N802" s="96"/>
      <c r="O802" s="96"/>
      <c r="P802" s="96"/>
      <c r="Q802" s="96"/>
      <c r="R802" s="96"/>
      <c r="S802" s="96"/>
      <c r="T802" s="96"/>
      <c r="U802" s="96"/>
      <c r="V802" s="96"/>
      <c r="W802" s="96"/>
      <c r="X802" s="96"/>
      <c r="Y802" s="96"/>
      <c r="Z802" s="96"/>
      <c r="AA802" s="96"/>
      <c r="AB802" s="96"/>
      <c r="AC802" s="96"/>
      <c r="AD802" s="96"/>
      <c r="AE802" s="96"/>
      <c r="AF802" s="96"/>
      <c r="AG802" s="96"/>
      <c r="AH802" s="96"/>
      <c r="AI802" s="96"/>
      <c r="AJ802" s="96"/>
      <c r="AK802" s="96"/>
      <c r="AL802" s="96"/>
      <c r="AM802" s="96"/>
      <c r="AN802" s="96"/>
      <c r="AO802" s="96"/>
      <c r="AP802" s="96"/>
    </row>
    <row r="803" spans="1:42" ht="12.75" x14ac:dyDescent="0.2">
      <c r="A803" s="96"/>
      <c r="B803" s="96"/>
      <c r="C803" s="96"/>
      <c r="D803" s="96"/>
      <c r="E803" s="96"/>
      <c r="F803" s="96"/>
      <c r="G803" s="96"/>
      <c r="H803" s="96"/>
      <c r="I803" s="96"/>
      <c r="J803" s="96"/>
      <c r="K803" s="96"/>
      <c r="L803" s="96"/>
      <c r="M803" s="96"/>
      <c r="N803" s="96"/>
      <c r="O803" s="96"/>
      <c r="P803" s="96"/>
      <c r="Q803" s="96"/>
      <c r="R803" s="96"/>
      <c r="S803" s="96"/>
      <c r="T803" s="96"/>
      <c r="U803" s="96"/>
      <c r="V803" s="96"/>
      <c r="W803" s="96"/>
      <c r="X803" s="96"/>
      <c r="Y803" s="96"/>
      <c r="Z803" s="96"/>
      <c r="AA803" s="96"/>
      <c r="AB803" s="96"/>
      <c r="AC803" s="96"/>
      <c r="AD803" s="96"/>
      <c r="AE803" s="96"/>
      <c r="AF803" s="96"/>
      <c r="AG803" s="96"/>
      <c r="AH803" s="96"/>
      <c r="AI803" s="96"/>
      <c r="AJ803" s="96"/>
      <c r="AK803" s="96"/>
      <c r="AL803" s="96"/>
      <c r="AM803" s="96"/>
      <c r="AN803" s="96"/>
      <c r="AO803" s="96"/>
      <c r="AP803" s="96"/>
    </row>
    <row r="804" spans="1:42" ht="12.75" x14ac:dyDescent="0.2">
      <c r="A804" s="96"/>
      <c r="B804" s="96"/>
      <c r="C804" s="96"/>
      <c r="D804" s="96"/>
      <c r="E804" s="96"/>
      <c r="F804" s="96"/>
      <c r="G804" s="96"/>
      <c r="H804" s="96"/>
      <c r="I804" s="96"/>
      <c r="J804" s="96"/>
      <c r="K804" s="96"/>
      <c r="L804" s="96"/>
      <c r="M804" s="96"/>
      <c r="N804" s="96"/>
      <c r="O804" s="96"/>
      <c r="P804" s="96"/>
      <c r="Q804" s="96"/>
      <c r="R804" s="96"/>
      <c r="S804" s="96"/>
      <c r="T804" s="96"/>
      <c r="U804" s="96"/>
      <c r="V804" s="96"/>
      <c r="W804" s="96"/>
      <c r="X804" s="96"/>
      <c r="Y804" s="96"/>
      <c r="Z804" s="96"/>
      <c r="AA804" s="96"/>
      <c r="AB804" s="96"/>
      <c r="AC804" s="96"/>
      <c r="AD804" s="96"/>
      <c r="AE804" s="96"/>
      <c r="AF804" s="96"/>
      <c r="AG804" s="96"/>
      <c r="AH804" s="96"/>
      <c r="AI804" s="96"/>
      <c r="AJ804" s="96"/>
      <c r="AK804" s="96"/>
      <c r="AL804" s="96"/>
      <c r="AM804" s="96"/>
      <c r="AN804" s="96"/>
      <c r="AO804" s="96"/>
      <c r="AP804" s="96"/>
    </row>
    <row r="805" spans="1:42" ht="12.75" x14ac:dyDescent="0.2">
      <c r="A805" s="96"/>
      <c r="B805" s="96"/>
      <c r="C805" s="96"/>
      <c r="D805" s="96"/>
      <c r="E805" s="96"/>
      <c r="F805" s="96"/>
      <c r="G805" s="96"/>
      <c r="H805" s="96"/>
      <c r="I805" s="96"/>
      <c r="J805" s="96"/>
      <c r="K805" s="96"/>
      <c r="L805" s="96"/>
      <c r="M805" s="96"/>
      <c r="N805" s="96"/>
      <c r="O805" s="96"/>
      <c r="P805" s="96"/>
      <c r="Q805" s="96"/>
      <c r="R805" s="96"/>
      <c r="S805" s="96"/>
      <c r="T805" s="96"/>
      <c r="U805" s="96"/>
      <c r="V805" s="96"/>
      <c r="W805" s="96"/>
      <c r="X805" s="96"/>
      <c r="Y805" s="96"/>
      <c r="Z805" s="96"/>
      <c r="AA805" s="96"/>
      <c r="AB805" s="96"/>
      <c r="AC805" s="96"/>
      <c r="AD805" s="96"/>
      <c r="AE805" s="96"/>
      <c r="AF805" s="96"/>
      <c r="AG805" s="96"/>
      <c r="AH805" s="96"/>
      <c r="AI805" s="96"/>
      <c r="AJ805" s="96"/>
      <c r="AK805" s="96"/>
      <c r="AL805" s="96"/>
      <c r="AM805" s="96"/>
      <c r="AN805" s="96"/>
      <c r="AO805" s="96"/>
      <c r="AP805" s="96"/>
    </row>
    <row r="806" spans="1:42" ht="12.75" x14ac:dyDescent="0.2">
      <c r="A806" s="96"/>
      <c r="B806" s="96"/>
      <c r="C806" s="96"/>
      <c r="D806" s="96"/>
      <c r="E806" s="96"/>
      <c r="F806" s="96"/>
      <c r="G806" s="96"/>
      <c r="H806" s="96"/>
      <c r="I806" s="96"/>
      <c r="J806" s="96"/>
      <c r="K806" s="96"/>
      <c r="L806" s="96"/>
      <c r="M806" s="96"/>
      <c r="N806" s="96"/>
      <c r="O806" s="96"/>
      <c r="P806" s="96"/>
      <c r="Q806" s="96"/>
      <c r="R806" s="96"/>
      <c r="S806" s="96"/>
      <c r="T806" s="96"/>
      <c r="U806" s="96"/>
      <c r="V806" s="96"/>
      <c r="W806" s="96"/>
      <c r="X806" s="96"/>
      <c r="Y806" s="96"/>
      <c r="Z806" s="96"/>
      <c r="AA806" s="96"/>
      <c r="AB806" s="96"/>
      <c r="AC806" s="96"/>
      <c r="AD806" s="96"/>
      <c r="AE806" s="96"/>
      <c r="AF806" s="96"/>
      <c r="AG806" s="96"/>
      <c r="AH806" s="96"/>
      <c r="AI806" s="96"/>
      <c r="AJ806" s="96"/>
      <c r="AK806" s="96"/>
      <c r="AL806" s="96"/>
      <c r="AM806" s="96"/>
      <c r="AN806" s="96"/>
      <c r="AO806" s="96"/>
      <c r="AP806" s="96"/>
    </row>
    <row r="807" spans="1:42" ht="12.75" x14ac:dyDescent="0.2">
      <c r="A807" s="96"/>
      <c r="B807" s="96"/>
      <c r="C807" s="96"/>
      <c r="D807" s="96"/>
      <c r="E807" s="96"/>
      <c r="F807" s="96"/>
      <c r="G807" s="96"/>
      <c r="H807" s="96"/>
      <c r="I807" s="96"/>
      <c r="J807" s="96"/>
      <c r="K807" s="96"/>
      <c r="L807" s="96"/>
      <c r="M807" s="96"/>
      <c r="N807" s="96"/>
      <c r="O807" s="96"/>
      <c r="P807" s="96"/>
      <c r="Q807" s="96"/>
      <c r="R807" s="96"/>
      <c r="S807" s="96"/>
      <c r="T807" s="96"/>
      <c r="U807" s="96"/>
      <c r="V807" s="96"/>
      <c r="W807" s="96"/>
      <c r="X807" s="96"/>
      <c r="Y807" s="96"/>
      <c r="Z807" s="96"/>
      <c r="AA807" s="96"/>
      <c r="AB807" s="96"/>
      <c r="AC807" s="96"/>
      <c r="AD807" s="96"/>
      <c r="AE807" s="96"/>
      <c r="AF807" s="96"/>
      <c r="AG807" s="96"/>
      <c r="AH807" s="96"/>
      <c r="AI807" s="96"/>
      <c r="AJ807" s="96"/>
      <c r="AK807" s="96"/>
      <c r="AL807" s="96"/>
      <c r="AM807" s="96"/>
      <c r="AN807" s="96"/>
      <c r="AO807" s="96"/>
      <c r="AP807" s="96"/>
    </row>
    <row r="808" spans="1:42" ht="12.75" x14ac:dyDescent="0.2">
      <c r="A808" s="96"/>
      <c r="B808" s="96"/>
      <c r="C808" s="96"/>
      <c r="D808" s="96"/>
      <c r="E808" s="96"/>
      <c r="F808" s="96"/>
      <c r="G808" s="96"/>
      <c r="H808" s="96"/>
      <c r="I808" s="96"/>
      <c r="J808" s="96"/>
      <c r="K808" s="96"/>
      <c r="L808" s="96"/>
      <c r="M808" s="96"/>
      <c r="N808" s="96"/>
      <c r="O808" s="96"/>
      <c r="P808" s="96"/>
      <c r="Q808" s="96"/>
      <c r="R808" s="96"/>
      <c r="S808" s="96"/>
      <c r="T808" s="96"/>
      <c r="U808" s="96"/>
      <c r="V808" s="96"/>
      <c r="W808" s="96"/>
      <c r="X808" s="96"/>
      <c r="Y808" s="96"/>
      <c r="Z808" s="96"/>
      <c r="AA808" s="96"/>
      <c r="AB808" s="96"/>
      <c r="AC808" s="96"/>
      <c r="AD808" s="96"/>
      <c r="AE808" s="96"/>
      <c r="AF808" s="96"/>
      <c r="AG808" s="96"/>
      <c r="AH808" s="96"/>
      <c r="AI808" s="96"/>
      <c r="AJ808" s="96"/>
      <c r="AK808" s="96"/>
      <c r="AL808" s="96"/>
      <c r="AM808" s="96"/>
      <c r="AN808" s="96"/>
      <c r="AO808" s="96"/>
      <c r="AP808" s="96"/>
    </row>
    <row r="809" spans="1:42" ht="12.75" x14ac:dyDescent="0.2">
      <c r="A809" s="96"/>
      <c r="B809" s="96"/>
      <c r="C809" s="96"/>
      <c r="D809" s="96"/>
      <c r="E809" s="96"/>
      <c r="F809" s="96"/>
      <c r="G809" s="96"/>
      <c r="H809" s="96"/>
      <c r="I809" s="96"/>
      <c r="J809" s="96"/>
      <c r="K809" s="96"/>
      <c r="L809" s="96"/>
      <c r="M809" s="96"/>
      <c r="N809" s="96"/>
      <c r="O809" s="96"/>
      <c r="P809" s="96"/>
      <c r="Q809" s="96"/>
      <c r="R809" s="96"/>
      <c r="S809" s="96"/>
      <c r="T809" s="96"/>
      <c r="U809" s="96"/>
      <c r="V809" s="96"/>
      <c r="W809" s="96"/>
      <c r="X809" s="96"/>
      <c r="Y809" s="96"/>
      <c r="Z809" s="96"/>
      <c r="AA809" s="96"/>
      <c r="AB809" s="96"/>
      <c r="AC809" s="96"/>
      <c r="AD809" s="96"/>
      <c r="AE809" s="96"/>
      <c r="AF809" s="96"/>
      <c r="AG809" s="96"/>
      <c r="AH809" s="96"/>
      <c r="AI809" s="96"/>
      <c r="AJ809" s="96"/>
      <c r="AK809" s="96"/>
      <c r="AL809" s="96"/>
      <c r="AM809" s="96"/>
      <c r="AN809" s="96"/>
      <c r="AO809" s="96"/>
      <c r="AP809" s="96"/>
    </row>
    <row r="810" spans="1:42" ht="12.75" x14ac:dyDescent="0.2">
      <c r="A810" s="96"/>
      <c r="B810" s="96"/>
      <c r="C810" s="96"/>
      <c r="D810" s="96"/>
      <c r="E810" s="96"/>
      <c r="F810" s="96"/>
      <c r="G810" s="96"/>
      <c r="H810" s="96"/>
      <c r="I810" s="96"/>
      <c r="J810" s="96"/>
      <c r="K810" s="96"/>
      <c r="L810" s="96"/>
      <c r="M810" s="96"/>
      <c r="N810" s="96"/>
      <c r="O810" s="96"/>
      <c r="P810" s="96"/>
      <c r="Q810" s="96"/>
      <c r="R810" s="96"/>
      <c r="S810" s="96"/>
      <c r="T810" s="96"/>
      <c r="U810" s="96"/>
      <c r="V810" s="96"/>
      <c r="W810" s="96"/>
      <c r="X810" s="96"/>
      <c r="Y810" s="96"/>
      <c r="Z810" s="96"/>
      <c r="AA810" s="96"/>
      <c r="AB810" s="96"/>
      <c r="AC810" s="96"/>
      <c r="AD810" s="96"/>
      <c r="AE810" s="96"/>
      <c r="AF810" s="96"/>
      <c r="AG810" s="96"/>
      <c r="AH810" s="96"/>
      <c r="AI810" s="96"/>
      <c r="AJ810" s="96"/>
      <c r="AK810" s="96"/>
      <c r="AL810" s="96"/>
      <c r="AM810" s="96"/>
      <c r="AN810" s="96"/>
      <c r="AO810" s="96"/>
      <c r="AP810" s="96"/>
    </row>
    <row r="811" spans="1:42" ht="12.75" x14ac:dyDescent="0.2">
      <c r="A811" s="96"/>
      <c r="B811" s="96"/>
      <c r="C811" s="96"/>
      <c r="D811" s="96"/>
      <c r="E811" s="96"/>
      <c r="F811" s="96"/>
      <c r="G811" s="96"/>
      <c r="H811" s="96"/>
      <c r="I811" s="96"/>
      <c r="J811" s="96"/>
      <c r="K811" s="96"/>
      <c r="L811" s="96"/>
      <c r="M811" s="96"/>
      <c r="N811" s="96"/>
      <c r="O811" s="96"/>
      <c r="P811" s="96"/>
      <c r="Q811" s="96"/>
      <c r="R811" s="96"/>
      <c r="S811" s="96"/>
      <c r="T811" s="96"/>
      <c r="U811" s="96"/>
      <c r="V811" s="96"/>
      <c r="W811" s="96"/>
      <c r="X811" s="96"/>
      <c r="Y811" s="96"/>
      <c r="Z811" s="96"/>
      <c r="AA811" s="96"/>
      <c r="AB811" s="96"/>
      <c r="AC811" s="96"/>
      <c r="AD811" s="96"/>
      <c r="AE811" s="96"/>
      <c r="AF811" s="96"/>
      <c r="AG811" s="96"/>
      <c r="AH811" s="96"/>
      <c r="AI811" s="96"/>
      <c r="AJ811" s="96"/>
      <c r="AK811" s="96"/>
      <c r="AL811" s="96"/>
      <c r="AM811" s="96"/>
      <c r="AN811" s="96"/>
      <c r="AO811" s="96"/>
      <c r="AP811" s="96"/>
    </row>
    <row r="812" spans="1:42" ht="12.75" x14ac:dyDescent="0.2">
      <c r="A812" s="96"/>
      <c r="B812" s="96"/>
      <c r="C812" s="96"/>
      <c r="D812" s="96"/>
      <c r="E812" s="96"/>
      <c r="F812" s="96"/>
      <c r="G812" s="96"/>
      <c r="H812" s="96"/>
      <c r="I812" s="96"/>
      <c r="J812" s="96"/>
      <c r="K812" s="96"/>
      <c r="L812" s="96"/>
      <c r="M812" s="96"/>
      <c r="N812" s="96"/>
      <c r="O812" s="96"/>
      <c r="P812" s="96"/>
      <c r="Q812" s="96"/>
      <c r="R812" s="96"/>
      <c r="S812" s="96"/>
      <c r="T812" s="96"/>
      <c r="U812" s="96"/>
      <c r="V812" s="96"/>
      <c r="W812" s="96"/>
      <c r="X812" s="96"/>
      <c r="Y812" s="96"/>
      <c r="Z812" s="96"/>
      <c r="AA812" s="96"/>
      <c r="AB812" s="96"/>
      <c r="AC812" s="96"/>
      <c r="AD812" s="96"/>
      <c r="AE812" s="96"/>
      <c r="AF812" s="96"/>
      <c r="AG812" s="96"/>
      <c r="AH812" s="96"/>
      <c r="AI812" s="96"/>
      <c r="AJ812" s="96"/>
      <c r="AK812" s="96"/>
      <c r="AL812" s="96"/>
      <c r="AM812" s="96"/>
      <c r="AN812" s="96"/>
      <c r="AO812" s="96"/>
      <c r="AP812" s="96"/>
    </row>
    <row r="813" spans="1:42" ht="12.75" x14ac:dyDescent="0.2">
      <c r="A813" s="96"/>
      <c r="B813" s="96"/>
      <c r="C813" s="96"/>
      <c r="D813" s="96"/>
      <c r="E813" s="96"/>
      <c r="F813" s="96"/>
      <c r="G813" s="96"/>
      <c r="H813" s="96"/>
      <c r="I813" s="96"/>
      <c r="J813" s="96"/>
      <c r="K813" s="96"/>
      <c r="L813" s="96"/>
      <c r="M813" s="96"/>
      <c r="N813" s="96"/>
      <c r="O813" s="96"/>
      <c r="P813" s="96"/>
      <c r="Q813" s="96"/>
      <c r="R813" s="96"/>
      <c r="S813" s="96"/>
      <c r="T813" s="96"/>
      <c r="U813" s="96"/>
      <c r="V813" s="96"/>
      <c r="W813" s="96"/>
      <c r="X813" s="96"/>
      <c r="Y813" s="96"/>
      <c r="Z813" s="96"/>
      <c r="AA813" s="96"/>
      <c r="AB813" s="96"/>
      <c r="AC813" s="96"/>
      <c r="AD813" s="96"/>
      <c r="AE813" s="96"/>
      <c r="AF813" s="96"/>
      <c r="AG813" s="96"/>
      <c r="AH813" s="96"/>
      <c r="AI813" s="96"/>
      <c r="AJ813" s="96"/>
      <c r="AK813" s="96"/>
      <c r="AL813" s="96"/>
      <c r="AM813" s="96"/>
      <c r="AN813" s="96"/>
      <c r="AO813" s="96"/>
      <c r="AP813" s="96"/>
    </row>
    <row r="814" spans="1:42" ht="12.75" x14ac:dyDescent="0.2">
      <c r="A814" s="96"/>
      <c r="B814" s="96"/>
      <c r="C814" s="96"/>
      <c r="D814" s="96"/>
      <c r="E814" s="96"/>
      <c r="F814" s="96"/>
      <c r="G814" s="96"/>
      <c r="H814" s="96"/>
      <c r="I814" s="96"/>
      <c r="J814" s="96"/>
      <c r="K814" s="96"/>
      <c r="L814" s="96"/>
      <c r="M814" s="96"/>
      <c r="N814" s="96"/>
      <c r="O814" s="96"/>
      <c r="P814" s="96"/>
      <c r="Q814" s="96"/>
      <c r="R814" s="96"/>
      <c r="S814" s="96"/>
      <c r="T814" s="96"/>
      <c r="U814" s="96"/>
      <c r="V814" s="96"/>
      <c r="W814" s="96"/>
      <c r="X814" s="96"/>
      <c r="Y814" s="96"/>
      <c r="Z814" s="96"/>
      <c r="AA814" s="96"/>
      <c r="AB814" s="96"/>
      <c r="AC814" s="96"/>
      <c r="AD814" s="96"/>
      <c r="AE814" s="96"/>
      <c r="AF814" s="96"/>
      <c r="AG814" s="96"/>
      <c r="AH814" s="96"/>
      <c r="AI814" s="96"/>
      <c r="AJ814" s="96"/>
      <c r="AK814" s="96"/>
      <c r="AL814" s="96"/>
      <c r="AM814" s="96"/>
      <c r="AN814" s="96"/>
      <c r="AO814" s="96"/>
      <c r="AP814" s="96"/>
    </row>
    <row r="815" spans="1:42" ht="12.75" x14ac:dyDescent="0.2">
      <c r="A815" s="96"/>
      <c r="B815" s="96"/>
      <c r="C815" s="96"/>
      <c r="D815" s="96"/>
      <c r="E815" s="96"/>
      <c r="F815" s="96"/>
      <c r="G815" s="96"/>
      <c r="H815" s="96"/>
      <c r="I815" s="96"/>
      <c r="J815" s="96"/>
      <c r="K815" s="96"/>
      <c r="L815" s="96"/>
      <c r="M815" s="96"/>
      <c r="N815" s="96"/>
      <c r="O815" s="96"/>
      <c r="P815" s="96"/>
      <c r="Q815" s="96"/>
      <c r="R815" s="96"/>
      <c r="S815" s="96"/>
      <c r="T815" s="96"/>
      <c r="U815" s="96"/>
      <c r="V815" s="96"/>
      <c r="W815" s="96"/>
      <c r="X815" s="96"/>
      <c r="Y815" s="96"/>
      <c r="Z815" s="96"/>
      <c r="AA815" s="96"/>
      <c r="AB815" s="96"/>
      <c r="AC815" s="96"/>
      <c r="AD815" s="96"/>
      <c r="AE815" s="96"/>
      <c r="AF815" s="96"/>
      <c r="AG815" s="96"/>
      <c r="AH815" s="96"/>
      <c r="AI815" s="96"/>
      <c r="AJ815" s="96"/>
      <c r="AK815" s="96"/>
      <c r="AL815" s="96"/>
      <c r="AM815" s="96"/>
      <c r="AN815" s="96"/>
      <c r="AO815" s="96"/>
      <c r="AP815" s="96"/>
    </row>
    <row r="816" spans="1:42" ht="12.75" x14ac:dyDescent="0.2">
      <c r="A816" s="96"/>
      <c r="B816" s="96"/>
      <c r="C816" s="96"/>
      <c r="D816" s="96"/>
      <c r="E816" s="96"/>
      <c r="F816" s="96"/>
      <c r="G816" s="96"/>
      <c r="H816" s="96"/>
      <c r="I816" s="96"/>
      <c r="J816" s="96"/>
      <c r="K816" s="96"/>
      <c r="L816" s="96"/>
      <c r="M816" s="96"/>
      <c r="N816" s="96"/>
      <c r="O816" s="96"/>
      <c r="P816" s="96"/>
      <c r="Q816" s="96"/>
      <c r="R816" s="96"/>
      <c r="S816" s="96"/>
      <c r="T816" s="96"/>
      <c r="U816" s="96"/>
      <c r="V816" s="96"/>
      <c r="W816" s="96"/>
      <c r="X816" s="96"/>
      <c r="Y816" s="96"/>
      <c r="Z816" s="96"/>
      <c r="AA816" s="96"/>
      <c r="AB816" s="96"/>
      <c r="AC816" s="96"/>
      <c r="AD816" s="96"/>
      <c r="AE816" s="96"/>
      <c r="AF816" s="96"/>
      <c r="AG816" s="96"/>
      <c r="AH816" s="96"/>
      <c r="AI816" s="96"/>
      <c r="AJ816" s="96"/>
      <c r="AK816" s="96"/>
      <c r="AL816" s="96"/>
      <c r="AM816" s="96"/>
      <c r="AN816" s="96"/>
      <c r="AO816" s="96"/>
      <c r="AP816" s="96"/>
    </row>
    <row r="817" spans="1:42" ht="12.75" x14ac:dyDescent="0.2">
      <c r="A817" s="96"/>
      <c r="B817" s="96"/>
      <c r="C817" s="96"/>
      <c r="D817" s="96"/>
      <c r="E817" s="96"/>
      <c r="F817" s="96"/>
      <c r="G817" s="96"/>
      <c r="H817" s="96"/>
      <c r="I817" s="96"/>
      <c r="J817" s="96"/>
      <c r="K817" s="96"/>
      <c r="L817" s="96"/>
      <c r="M817" s="96"/>
      <c r="N817" s="96"/>
      <c r="O817" s="96"/>
      <c r="P817" s="96"/>
      <c r="Q817" s="96"/>
      <c r="R817" s="96"/>
      <c r="S817" s="96"/>
      <c r="T817" s="96"/>
      <c r="U817" s="96"/>
      <c r="V817" s="96"/>
      <c r="W817" s="96"/>
      <c r="X817" s="96"/>
      <c r="Y817" s="96"/>
      <c r="Z817" s="96"/>
      <c r="AA817" s="96"/>
      <c r="AB817" s="96"/>
      <c r="AC817" s="96"/>
      <c r="AD817" s="96"/>
      <c r="AE817" s="96"/>
      <c r="AF817" s="96"/>
      <c r="AG817" s="96"/>
      <c r="AH817" s="96"/>
      <c r="AI817" s="96"/>
      <c r="AJ817" s="96"/>
      <c r="AK817" s="96"/>
      <c r="AL817" s="96"/>
      <c r="AM817" s="96"/>
      <c r="AN817" s="96"/>
      <c r="AO817" s="96"/>
      <c r="AP817" s="96"/>
    </row>
    <row r="818" spans="1:42" ht="12.75" x14ac:dyDescent="0.2">
      <c r="A818" s="96"/>
      <c r="B818" s="96"/>
      <c r="C818" s="96"/>
      <c r="D818" s="96"/>
      <c r="E818" s="96"/>
      <c r="F818" s="96"/>
      <c r="G818" s="96"/>
      <c r="H818" s="96"/>
      <c r="I818" s="96"/>
      <c r="J818" s="96"/>
      <c r="K818" s="96"/>
      <c r="L818" s="96"/>
      <c r="M818" s="96"/>
      <c r="N818" s="96"/>
      <c r="O818" s="96"/>
      <c r="P818" s="96"/>
      <c r="Q818" s="96"/>
      <c r="R818" s="96"/>
      <c r="S818" s="96"/>
      <c r="T818" s="96"/>
      <c r="U818" s="96"/>
      <c r="V818" s="96"/>
      <c r="W818" s="96"/>
      <c r="X818" s="96"/>
      <c r="Y818" s="96"/>
      <c r="Z818" s="96"/>
      <c r="AA818" s="96"/>
      <c r="AB818" s="96"/>
      <c r="AC818" s="96"/>
      <c r="AD818" s="96"/>
      <c r="AE818" s="96"/>
      <c r="AF818" s="96"/>
      <c r="AG818" s="96"/>
      <c r="AH818" s="96"/>
      <c r="AI818" s="96"/>
      <c r="AJ818" s="96"/>
      <c r="AK818" s="96"/>
      <c r="AL818" s="96"/>
      <c r="AM818" s="96"/>
      <c r="AN818" s="96"/>
      <c r="AO818" s="96"/>
      <c r="AP818" s="96"/>
    </row>
    <row r="819" spans="1:42" ht="12.75" x14ac:dyDescent="0.2">
      <c r="A819" s="96"/>
      <c r="B819" s="96"/>
      <c r="C819" s="96"/>
      <c r="D819" s="96"/>
      <c r="E819" s="96"/>
      <c r="F819" s="96"/>
      <c r="G819" s="96"/>
      <c r="H819" s="96"/>
      <c r="I819" s="96"/>
      <c r="J819" s="96"/>
      <c r="K819" s="96"/>
      <c r="L819" s="96"/>
      <c r="M819" s="96"/>
      <c r="N819" s="96"/>
      <c r="O819" s="96"/>
      <c r="P819" s="96"/>
      <c r="Q819" s="96"/>
      <c r="R819" s="96"/>
      <c r="S819" s="96"/>
      <c r="T819" s="96"/>
      <c r="U819" s="96"/>
      <c r="V819" s="96"/>
      <c r="W819" s="96"/>
      <c r="X819" s="96"/>
      <c r="Y819" s="96"/>
      <c r="Z819" s="96"/>
      <c r="AA819" s="96"/>
      <c r="AB819" s="96"/>
      <c r="AC819" s="96"/>
      <c r="AD819" s="96"/>
      <c r="AE819" s="96"/>
      <c r="AF819" s="96"/>
      <c r="AG819" s="96"/>
      <c r="AH819" s="96"/>
      <c r="AI819" s="96"/>
      <c r="AJ819" s="96"/>
      <c r="AK819" s="96"/>
      <c r="AL819" s="96"/>
      <c r="AM819" s="96"/>
      <c r="AN819" s="96"/>
      <c r="AO819" s="96"/>
      <c r="AP819" s="96"/>
    </row>
    <row r="820" spans="1:42" ht="12.75" x14ac:dyDescent="0.2">
      <c r="A820" s="96"/>
      <c r="B820" s="96"/>
      <c r="C820" s="96"/>
      <c r="D820" s="96"/>
      <c r="E820" s="96"/>
      <c r="F820" s="96"/>
      <c r="G820" s="96"/>
      <c r="H820" s="96"/>
      <c r="I820" s="96"/>
      <c r="J820" s="96"/>
      <c r="K820" s="96"/>
      <c r="L820" s="96"/>
      <c r="M820" s="96"/>
      <c r="N820" s="96"/>
      <c r="O820" s="96"/>
      <c r="P820" s="96"/>
      <c r="Q820" s="96"/>
      <c r="R820" s="96"/>
      <c r="S820" s="96"/>
      <c r="T820" s="96"/>
      <c r="U820" s="96"/>
      <c r="V820" s="96"/>
      <c r="W820" s="96"/>
      <c r="X820" s="96"/>
      <c r="Y820" s="96"/>
      <c r="Z820" s="96"/>
      <c r="AA820" s="96"/>
      <c r="AB820" s="96"/>
      <c r="AC820" s="96"/>
      <c r="AD820" s="96"/>
      <c r="AE820" s="96"/>
      <c r="AF820" s="96"/>
      <c r="AG820" s="96"/>
      <c r="AH820" s="96"/>
      <c r="AI820" s="96"/>
      <c r="AJ820" s="96"/>
      <c r="AK820" s="96"/>
      <c r="AL820" s="96"/>
      <c r="AM820" s="96"/>
      <c r="AN820" s="96"/>
      <c r="AO820" s="96"/>
      <c r="AP820" s="96"/>
    </row>
    <row r="821" spans="1:42" ht="12.75" x14ac:dyDescent="0.2">
      <c r="A821" s="96"/>
      <c r="B821" s="96"/>
      <c r="C821" s="96"/>
      <c r="D821" s="96"/>
      <c r="E821" s="96"/>
      <c r="F821" s="96"/>
      <c r="G821" s="96"/>
      <c r="H821" s="96"/>
      <c r="I821" s="96"/>
      <c r="J821" s="96"/>
      <c r="K821" s="96"/>
      <c r="L821" s="96"/>
      <c r="M821" s="96"/>
      <c r="N821" s="96"/>
      <c r="O821" s="96"/>
      <c r="P821" s="96"/>
      <c r="Q821" s="96"/>
      <c r="R821" s="96"/>
      <c r="S821" s="96"/>
      <c r="T821" s="96"/>
      <c r="U821" s="96"/>
      <c r="V821" s="96"/>
      <c r="W821" s="96"/>
      <c r="X821" s="96"/>
      <c r="Y821" s="96"/>
      <c r="Z821" s="96"/>
      <c r="AA821" s="96"/>
      <c r="AB821" s="96"/>
      <c r="AC821" s="96"/>
      <c r="AD821" s="96"/>
      <c r="AE821" s="96"/>
      <c r="AF821" s="96"/>
      <c r="AG821" s="96"/>
      <c r="AH821" s="96"/>
      <c r="AI821" s="96"/>
      <c r="AJ821" s="96"/>
      <c r="AK821" s="96"/>
      <c r="AL821" s="96"/>
      <c r="AM821" s="96"/>
      <c r="AN821" s="96"/>
      <c r="AO821" s="96"/>
      <c r="AP821" s="96"/>
    </row>
    <row r="822" spans="1:42" ht="12.75" x14ac:dyDescent="0.2">
      <c r="A822" s="96"/>
      <c r="B822" s="96"/>
      <c r="C822" s="96"/>
      <c r="D822" s="96"/>
      <c r="E822" s="96"/>
      <c r="F822" s="96"/>
      <c r="G822" s="96"/>
      <c r="H822" s="96"/>
      <c r="I822" s="96"/>
      <c r="J822" s="96"/>
      <c r="K822" s="96"/>
      <c r="L822" s="96"/>
      <c r="M822" s="96"/>
      <c r="N822" s="96"/>
      <c r="O822" s="96"/>
      <c r="P822" s="96"/>
      <c r="Q822" s="96"/>
      <c r="R822" s="96"/>
      <c r="S822" s="96"/>
      <c r="T822" s="96"/>
      <c r="U822" s="96"/>
      <c r="V822" s="96"/>
      <c r="W822" s="96"/>
      <c r="X822" s="96"/>
      <c r="Y822" s="96"/>
      <c r="Z822" s="96"/>
      <c r="AA822" s="96"/>
      <c r="AB822" s="96"/>
      <c r="AC822" s="96"/>
      <c r="AD822" s="96"/>
      <c r="AE822" s="96"/>
      <c r="AF822" s="96"/>
      <c r="AG822" s="96"/>
      <c r="AH822" s="96"/>
      <c r="AI822" s="96"/>
      <c r="AJ822" s="96"/>
      <c r="AK822" s="96"/>
      <c r="AL822" s="96"/>
      <c r="AM822" s="96"/>
      <c r="AN822" s="96"/>
      <c r="AO822" s="96"/>
      <c r="AP822" s="96"/>
    </row>
    <row r="823" spans="1:42" ht="12.75" x14ac:dyDescent="0.2">
      <c r="A823" s="96"/>
      <c r="B823" s="96"/>
      <c r="C823" s="96"/>
      <c r="D823" s="96"/>
      <c r="E823" s="96"/>
      <c r="F823" s="96"/>
      <c r="G823" s="96"/>
      <c r="H823" s="96"/>
      <c r="I823" s="96"/>
      <c r="J823" s="96"/>
      <c r="K823" s="96"/>
      <c r="L823" s="96"/>
      <c r="M823" s="96"/>
      <c r="N823" s="96"/>
      <c r="O823" s="96"/>
      <c r="P823" s="96"/>
      <c r="Q823" s="96"/>
      <c r="R823" s="96"/>
      <c r="S823" s="96"/>
      <c r="T823" s="96"/>
      <c r="U823" s="96"/>
      <c r="V823" s="96"/>
      <c r="W823" s="96"/>
      <c r="X823" s="96"/>
      <c r="Y823" s="96"/>
      <c r="Z823" s="96"/>
      <c r="AA823" s="96"/>
      <c r="AB823" s="96"/>
      <c r="AC823" s="96"/>
      <c r="AD823" s="96"/>
      <c r="AE823" s="96"/>
      <c r="AF823" s="96"/>
      <c r="AG823" s="96"/>
      <c r="AH823" s="96"/>
      <c r="AI823" s="96"/>
      <c r="AJ823" s="96"/>
      <c r="AK823" s="96"/>
      <c r="AL823" s="96"/>
      <c r="AM823" s="96"/>
      <c r="AN823" s="96"/>
      <c r="AO823" s="96"/>
      <c r="AP823" s="96"/>
    </row>
    <row r="824" spans="1:42" ht="12.75" x14ac:dyDescent="0.2">
      <c r="A824" s="96"/>
      <c r="B824" s="96"/>
      <c r="C824" s="96"/>
      <c r="D824" s="96"/>
      <c r="E824" s="96"/>
      <c r="F824" s="96"/>
      <c r="G824" s="96"/>
      <c r="H824" s="96"/>
      <c r="I824" s="96"/>
      <c r="J824" s="96"/>
      <c r="K824" s="96"/>
      <c r="L824" s="96"/>
      <c r="M824" s="96"/>
      <c r="N824" s="96"/>
      <c r="O824" s="96"/>
      <c r="P824" s="96"/>
      <c r="Q824" s="96"/>
      <c r="R824" s="96"/>
      <c r="S824" s="96"/>
      <c r="T824" s="96"/>
      <c r="U824" s="96"/>
      <c r="V824" s="96"/>
      <c r="W824" s="96"/>
      <c r="X824" s="96"/>
      <c r="Y824" s="96"/>
      <c r="Z824" s="96"/>
      <c r="AA824" s="96"/>
      <c r="AB824" s="96"/>
      <c r="AC824" s="96"/>
      <c r="AD824" s="96"/>
      <c r="AE824" s="96"/>
      <c r="AF824" s="96"/>
      <c r="AG824" s="96"/>
      <c r="AH824" s="96"/>
      <c r="AI824" s="96"/>
      <c r="AJ824" s="96"/>
      <c r="AK824" s="96"/>
      <c r="AL824" s="96"/>
      <c r="AM824" s="96"/>
      <c r="AN824" s="96"/>
      <c r="AO824" s="96"/>
      <c r="AP824" s="96"/>
    </row>
    <row r="825" spans="1:42" ht="12.75" x14ac:dyDescent="0.2">
      <c r="A825" s="96"/>
      <c r="B825" s="96"/>
      <c r="C825" s="96"/>
      <c r="D825" s="96"/>
      <c r="E825" s="96"/>
      <c r="F825" s="96"/>
      <c r="G825" s="96"/>
      <c r="H825" s="96"/>
      <c r="I825" s="96"/>
      <c r="J825" s="96"/>
      <c r="K825" s="96"/>
      <c r="L825" s="96"/>
      <c r="M825" s="96"/>
      <c r="N825" s="96"/>
      <c r="O825" s="96"/>
      <c r="P825" s="96"/>
      <c r="Q825" s="96"/>
      <c r="R825" s="96"/>
      <c r="S825" s="96"/>
      <c r="T825" s="96"/>
      <c r="U825" s="96"/>
      <c r="V825" s="96"/>
      <c r="W825" s="96"/>
      <c r="X825" s="96"/>
      <c r="Y825" s="96"/>
      <c r="Z825" s="96"/>
      <c r="AA825" s="96"/>
      <c r="AB825" s="96"/>
      <c r="AC825" s="96"/>
      <c r="AD825" s="96"/>
      <c r="AE825" s="96"/>
      <c r="AF825" s="96"/>
      <c r="AG825" s="96"/>
      <c r="AH825" s="96"/>
      <c r="AI825" s="96"/>
      <c r="AJ825" s="96"/>
      <c r="AK825" s="96"/>
      <c r="AL825" s="96"/>
      <c r="AM825" s="96"/>
      <c r="AN825" s="96"/>
      <c r="AO825" s="96"/>
      <c r="AP825" s="96"/>
    </row>
    <row r="826" spans="1:42" ht="12.75" x14ac:dyDescent="0.2">
      <c r="A826" s="96"/>
      <c r="B826" s="96"/>
      <c r="C826" s="96"/>
      <c r="D826" s="96"/>
      <c r="E826" s="96"/>
      <c r="F826" s="96"/>
      <c r="G826" s="96"/>
      <c r="H826" s="96"/>
      <c r="I826" s="96"/>
      <c r="J826" s="96"/>
      <c r="K826" s="96"/>
      <c r="L826" s="96"/>
      <c r="M826" s="96"/>
      <c r="N826" s="96"/>
      <c r="O826" s="96"/>
      <c r="P826" s="96"/>
      <c r="Q826" s="96"/>
      <c r="R826" s="96"/>
      <c r="S826" s="96"/>
      <c r="T826" s="96"/>
      <c r="U826" s="96"/>
      <c r="V826" s="96"/>
      <c r="W826" s="96"/>
      <c r="X826" s="96"/>
      <c r="Y826" s="96"/>
      <c r="Z826" s="96"/>
      <c r="AA826" s="96"/>
      <c r="AB826" s="96"/>
      <c r="AC826" s="96"/>
      <c r="AD826" s="96"/>
      <c r="AE826" s="96"/>
      <c r="AF826" s="96"/>
      <c r="AG826" s="96"/>
      <c r="AH826" s="96"/>
      <c r="AI826" s="96"/>
      <c r="AJ826" s="96"/>
      <c r="AK826" s="96"/>
      <c r="AL826" s="96"/>
      <c r="AM826" s="96"/>
      <c r="AN826" s="96"/>
      <c r="AO826" s="96"/>
      <c r="AP826" s="96"/>
    </row>
    <row r="827" spans="1:42" ht="12.75" x14ac:dyDescent="0.2">
      <c r="A827" s="96"/>
      <c r="B827" s="96"/>
      <c r="C827" s="96"/>
      <c r="D827" s="96"/>
      <c r="E827" s="96"/>
      <c r="F827" s="96"/>
      <c r="G827" s="96"/>
      <c r="H827" s="96"/>
      <c r="I827" s="96"/>
      <c r="J827" s="96"/>
      <c r="K827" s="96"/>
      <c r="L827" s="96"/>
      <c r="M827" s="96"/>
      <c r="N827" s="96"/>
      <c r="O827" s="96"/>
      <c r="P827" s="96"/>
      <c r="Q827" s="96"/>
      <c r="R827" s="96"/>
      <c r="S827" s="96"/>
      <c r="T827" s="96"/>
      <c r="U827" s="96"/>
      <c r="V827" s="96"/>
      <c r="W827" s="96"/>
      <c r="X827" s="96"/>
      <c r="Y827" s="96"/>
      <c r="Z827" s="96"/>
      <c r="AA827" s="96"/>
      <c r="AB827" s="96"/>
      <c r="AC827" s="96"/>
      <c r="AD827" s="96"/>
      <c r="AE827" s="96"/>
      <c r="AF827" s="96"/>
      <c r="AG827" s="96"/>
      <c r="AH827" s="96"/>
      <c r="AI827" s="96"/>
      <c r="AJ827" s="96"/>
      <c r="AK827" s="96"/>
      <c r="AL827" s="96"/>
      <c r="AM827" s="96"/>
      <c r="AN827" s="96"/>
      <c r="AO827" s="96"/>
      <c r="AP827" s="96"/>
    </row>
    <row r="828" spans="1:42" ht="12.75" x14ac:dyDescent="0.2">
      <c r="A828" s="96"/>
      <c r="B828" s="96"/>
      <c r="C828" s="96"/>
      <c r="D828" s="96"/>
      <c r="E828" s="96"/>
      <c r="F828" s="96"/>
      <c r="G828" s="96"/>
      <c r="H828" s="96"/>
      <c r="I828" s="96"/>
      <c r="J828" s="96"/>
      <c r="K828" s="96"/>
      <c r="L828" s="96"/>
      <c r="M828" s="96"/>
      <c r="N828" s="96"/>
      <c r="O828" s="96"/>
      <c r="P828" s="96"/>
      <c r="Q828" s="96"/>
      <c r="R828" s="96"/>
      <c r="S828" s="96"/>
      <c r="T828" s="96"/>
      <c r="U828" s="96"/>
      <c r="V828" s="96"/>
      <c r="W828" s="96"/>
      <c r="X828" s="96"/>
      <c r="Y828" s="96"/>
      <c r="Z828" s="96"/>
      <c r="AA828" s="96"/>
      <c r="AB828" s="96"/>
      <c r="AC828" s="96"/>
      <c r="AD828" s="96"/>
      <c r="AE828" s="96"/>
      <c r="AF828" s="96"/>
      <c r="AG828" s="96"/>
      <c r="AH828" s="96"/>
      <c r="AI828" s="96"/>
      <c r="AJ828" s="96"/>
      <c r="AK828" s="96"/>
      <c r="AL828" s="96"/>
      <c r="AM828" s="96"/>
      <c r="AN828" s="96"/>
      <c r="AO828" s="96"/>
      <c r="AP828" s="96"/>
    </row>
    <row r="829" spans="1:42" ht="12.75" x14ac:dyDescent="0.2">
      <c r="A829" s="96"/>
      <c r="B829" s="96"/>
      <c r="C829" s="96"/>
      <c r="D829" s="96"/>
      <c r="E829" s="96"/>
      <c r="F829" s="96"/>
      <c r="G829" s="96"/>
      <c r="H829" s="96"/>
      <c r="I829" s="96"/>
      <c r="J829" s="96"/>
      <c r="K829" s="96"/>
      <c r="L829" s="96"/>
      <c r="M829" s="96"/>
      <c r="N829" s="96"/>
      <c r="O829" s="96"/>
      <c r="P829" s="96"/>
      <c r="Q829" s="96"/>
      <c r="R829" s="96"/>
      <c r="S829" s="96"/>
      <c r="T829" s="96"/>
      <c r="U829" s="96"/>
      <c r="V829" s="96"/>
      <c r="W829" s="96"/>
      <c r="X829" s="96"/>
      <c r="Y829" s="96"/>
      <c r="Z829" s="96"/>
      <c r="AA829" s="96"/>
      <c r="AB829" s="96"/>
      <c r="AC829" s="96"/>
      <c r="AD829" s="96"/>
      <c r="AE829" s="96"/>
      <c r="AF829" s="96"/>
      <c r="AG829" s="96"/>
      <c r="AH829" s="96"/>
      <c r="AI829" s="96"/>
      <c r="AJ829" s="96"/>
      <c r="AK829" s="96"/>
      <c r="AL829" s="96"/>
      <c r="AM829" s="96"/>
      <c r="AN829" s="96"/>
      <c r="AO829" s="96"/>
      <c r="AP829" s="96"/>
    </row>
    <row r="830" spans="1:42" ht="12.75" x14ac:dyDescent="0.2">
      <c r="A830" s="96"/>
      <c r="B830" s="96"/>
      <c r="C830" s="96"/>
      <c r="D830" s="96"/>
      <c r="E830" s="96"/>
      <c r="F830" s="96"/>
      <c r="G830" s="96"/>
      <c r="H830" s="96"/>
      <c r="I830" s="96"/>
      <c r="J830" s="96"/>
      <c r="K830" s="96"/>
      <c r="L830" s="96"/>
      <c r="M830" s="96"/>
      <c r="N830" s="96"/>
      <c r="O830" s="96"/>
      <c r="P830" s="96"/>
      <c r="Q830" s="96"/>
      <c r="R830" s="96"/>
      <c r="S830" s="96"/>
      <c r="T830" s="96"/>
      <c r="U830" s="96"/>
      <c r="V830" s="96"/>
      <c r="W830" s="96"/>
      <c r="X830" s="96"/>
      <c r="Y830" s="96"/>
      <c r="Z830" s="96"/>
      <c r="AA830" s="96"/>
      <c r="AB830" s="96"/>
      <c r="AC830" s="96"/>
      <c r="AD830" s="96"/>
      <c r="AE830" s="96"/>
      <c r="AF830" s="96"/>
      <c r="AG830" s="96"/>
      <c r="AH830" s="96"/>
      <c r="AI830" s="96"/>
      <c r="AJ830" s="96"/>
      <c r="AK830" s="96"/>
      <c r="AL830" s="96"/>
      <c r="AM830" s="96"/>
      <c r="AN830" s="96"/>
      <c r="AO830" s="96"/>
      <c r="AP830" s="96"/>
    </row>
    <row r="831" spans="1:42" ht="12.75" x14ac:dyDescent="0.2">
      <c r="A831" s="96"/>
      <c r="B831" s="96"/>
      <c r="C831" s="96"/>
      <c r="D831" s="96"/>
      <c r="E831" s="96"/>
      <c r="F831" s="96"/>
      <c r="G831" s="96"/>
      <c r="H831" s="96"/>
      <c r="I831" s="96"/>
      <c r="J831" s="96"/>
      <c r="K831" s="96"/>
      <c r="L831" s="96"/>
      <c r="M831" s="96"/>
      <c r="N831" s="96"/>
      <c r="O831" s="96"/>
      <c r="P831" s="96"/>
      <c r="Q831" s="96"/>
      <c r="R831" s="96"/>
      <c r="S831" s="96"/>
      <c r="T831" s="96"/>
      <c r="U831" s="96"/>
      <c r="V831" s="96"/>
      <c r="W831" s="96"/>
      <c r="X831" s="96"/>
      <c r="Y831" s="96"/>
      <c r="Z831" s="96"/>
      <c r="AA831" s="96"/>
      <c r="AB831" s="96"/>
      <c r="AC831" s="96"/>
      <c r="AD831" s="96"/>
      <c r="AE831" s="96"/>
      <c r="AF831" s="96"/>
      <c r="AG831" s="96"/>
      <c r="AH831" s="96"/>
      <c r="AI831" s="96"/>
      <c r="AJ831" s="96"/>
      <c r="AK831" s="96"/>
      <c r="AL831" s="96"/>
      <c r="AM831" s="96"/>
      <c r="AN831" s="96"/>
      <c r="AO831" s="96"/>
      <c r="AP831" s="96"/>
    </row>
    <row r="832" spans="1:42" ht="12.75" x14ac:dyDescent="0.2">
      <c r="A832" s="96"/>
      <c r="B832" s="96"/>
      <c r="C832" s="96"/>
      <c r="D832" s="96"/>
      <c r="E832" s="96"/>
      <c r="F832" s="96"/>
      <c r="G832" s="96"/>
      <c r="H832" s="96"/>
      <c r="I832" s="96"/>
      <c r="J832" s="96"/>
      <c r="K832" s="96"/>
      <c r="L832" s="96"/>
      <c r="M832" s="96"/>
      <c r="N832" s="96"/>
      <c r="O832" s="96"/>
      <c r="P832" s="96"/>
      <c r="Q832" s="96"/>
      <c r="R832" s="96"/>
      <c r="S832" s="96"/>
      <c r="T832" s="96"/>
      <c r="U832" s="96"/>
      <c r="V832" s="96"/>
      <c r="W832" s="96"/>
      <c r="X832" s="96"/>
      <c r="Y832" s="96"/>
      <c r="Z832" s="96"/>
      <c r="AA832" s="96"/>
      <c r="AB832" s="96"/>
      <c r="AC832" s="96"/>
      <c r="AD832" s="96"/>
      <c r="AE832" s="96"/>
      <c r="AF832" s="96"/>
      <c r="AG832" s="96"/>
      <c r="AH832" s="96"/>
      <c r="AI832" s="96"/>
      <c r="AJ832" s="96"/>
      <c r="AK832" s="96"/>
      <c r="AL832" s="96"/>
      <c r="AM832" s="96"/>
      <c r="AN832" s="96"/>
      <c r="AO832" s="96"/>
      <c r="AP832" s="96"/>
    </row>
    <row r="833" spans="1:42" ht="12.75" x14ac:dyDescent="0.2">
      <c r="A833" s="96"/>
      <c r="B833" s="96"/>
      <c r="C833" s="96"/>
      <c r="D833" s="96"/>
      <c r="E833" s="96"/>
      <c r="F833" s="96"/>
      <c r="G833" s="96"/>
      <c r="H833" s="96"/>
      <c r="I833" s="96"/>
      <c r="J833" s="96"/>
      <c r="K833" s="96"/>
      <c r="L833" s="96"/>
      <c r="M833" s="96"/>
      <c r="N833" s="96"/>
      <c r="O833" s="96"/>
      <c r="P833" s="96"/>
      <c r="Q833" s="96"/>
      <c r="R833" s="96"/>
      <c r="S833" s="96"/>
      <c r="T833" s="96"/>
      <c r="U833" s="96"/>
      <c r="V833" s="96"/>
      <c r="W833" s="96"/>
      <c r="X833" s="96"/>
      <c r="Y833" s="96"/>
      <c r="Z833" s="96"/>
      <c r="AA833" s="96"/>
      <c r="AB833" s="96"/>
      <c r="AC833" s="96"/>
      <c r="AD833" s="96"/>
      <c r="AE833" s="96"/>
      <c r="AF833" s="96"/>
      <c r="AG833" s="96"/>
      <c r="AH833" s="96"/>
      <c r="AI833" s="96"/>
      <c r="AJ833" s="96"/>
      <c r="AK833" s="96"/>
      <c r="AL833" s="96"/>
      <c r="AM833" s="96"/>
      <c r="AN833" s="96"/>
      <c r="AO833" s="96"/>
      <c r="AP833" s="96"/>
    </row>
    <row r="834" spans="1:42" ht="12.75" x14ac:dyDescent="0.2">
      <c r="A834" s="96"/>
      <c r="B834" s="96"/>
      <c r="C834" s="96"/>
      <c r="D834" s="96"/>
      <c r="E834" s="96"/>
      <c r="F834" s="96"/>
      <c r="G834" s="96"/>
      <c r="H834" s="96"/>
      <c r="I834" s="96"/>
      <c r="J834" s="96"/>
      <c r="K834" s="96"/>
      <c r="L834" s="96"/>
      <c r="M834" s="96"/>
      <c r="N834" s="96"/>
      <c r="O834" s="96"/>
      <c r="P834" s="96"/>
      <c r="Q834" s="96"/>
      <c r="R834" s="96"/>
      <c r="S834" s="96"/>
      <c r="T834" s="96"/>
      <c r="U834" s="96"/>
      <c r="V834" s="96"/>
      <c r="W834" s="96"/>
      <c r="X834" s="96"/>
      <c r="Y834" s="96"/>
      <c r="Z834" s="96"/>
      <c r="AA834" s="96"/>
      <c r="AB834" s="96"/>
      <c r="AC834" s="96"/>
      <c r="AD834" s="96"/>
      <c r="AE834" s="96"/>
      <c r="AF834" s="96"/>
      <c r="AG834" s="96"/>
      <c r="AH834" s="96"/>
      <c r="AI834" s="96"/>
      <c r="AJ834" s="96"/>
      <c r="AK834" s="96"/>
      <c r="AL834" s="96"/>
      <c r="AM834" s="96"/>
      <c r="AN834" s="96"/>
      <c r="AO834" s="96"/>
      <c r="AP834" s="96"/>
    </row>
    <row r="835" spans="1:42" ht="12.75" x14ac:dyDescent="0.2">
      <c r="A835" s="96"/>
      <c r="B835" s="96"/>
      <c r="C835" s="96"/>
      <c r="D835" s="96"/>
      <c r="E835" s="96"/>
      <c r="F835" s="96"/>
      <c r="G835" s="96"/>
      <c r="H835" s="96"/>
      <c r="I835" s="96"/>
      <c r="J835" s="96"/>
      <c r="K835" s="96"/>
      <c r="L835" s="96"/>
      <c r="M835" s="96"/>
      <c r="N835" s="96"/>
      <c r="O835" s="96"/>
      <c r="P835" s="96"/>
      <c r="Q835" s="96"/>
      <c r="R835" s="96"/>
      <c r="S835" s="96"/>
      <c r="T835" s="96"/>
      <c r="U835" s="96"/>
      <c r="V835" s="96"/>
      <c r="W835" s="96"/>
      <c r="X835" s="96"/>
      <c r="Y835" s="96"/>
      <c r="Z835" s="96"/>
      <c r="AA835" s="96"/>
      <c r="AB835" s="96"/>
      <c r="AC835" s="96"/>
      <c r="AD835" s="96"/>
      <c r="AE835" s="96"/>
      <c r="AF835" s="96"/>
      <c r="AG835" s="96"/>
      <c r="AH835" s="96"/>
      <c r="AI835" s="96"/>
      <c r="AJ835" s="96"/>
      <c r="AK835" s="96"/>
      <c r="AL835" s="96"/>
      <c r="AM835" s="96"/>
      <c r="AN835" s="96"/>
      <c r="AO835" s="96"/>
      <c r="AP835" s="96"/>
    </row>
    <row r="836" spans="1:42" ht="12.75" x14ac:dyDescent="0.2">
      <c r="A836" s="96"/>
      <c r="B836" s="96"/>
      <c r="C836" s="96"/>
      <c r="D836" s="96"/>
      <c r="E836" s="96"/>
      <c r="F836" s="96"/>
      <c r="G836" s="96"/>
      <c r="H836" s="96"/>
      <c r="I836" s="96"/>
      <c r="J836" s="96"/>
      <c r="K836" s="96"/>
      <c r="L836" s="96"/>
      <c r="M836" s="96"/>
      <c r="N836" s="96"/>
      <c r="O836" s="96"/>
      <c r="P836" s="96"/>
      <c r="Q836" s="96"/>
      <c r="R836" s="96"/>
      <c r="S836" s="96"/>
      <c r="T836" s="96"/>
      <c r="U836" s="96"/>
      <c r="V836" s="96"/>
      <c r="W836" s="96"/>
      <c r="X836" s="96"/>
      <c r="Y836" s="96"/>
      <c r="Z836" s="96"/>
      <c r="AA836" s="96"/>
      <c r="AB836" s="96"/>
      <c r="AC836" s="96"/>
      <c r="AD836" s="96"/>
      <c r="AE836" s="96"/>
      <c r="AF836" s="96"/>
      <c r="AG836" s="96"/>
      <c r="AH836" s="96"/>
      <c r="AI836" s="96"/>
      <c r="AJ836" s="96"/>
      <c r="AK836" s="96"/>
      <c r="AL836" s="96"/>
      <c r="AM836" s="96"/>
      <c r="AN836" s="96"/>
      <c r="AO836" s="96"/>
      <c r="AP836" s="96"/>
    </row>
    <row r="837" spans="1:42" ht="12.75" x14ac:dyDescent="0.2">
      <c r="A837" s="96"/>
      <c r="B837" s="96"/>
      <c r="C837" s="96"/>
      <c r="D837" s="96"/>
      <c r="E837" s="96"/>
      <c r="F837" s="96"/>
      <c r="G837" s="96"/>
      <c r="H837" s="96"/>
      <c r="I837" s="96"/>
      <c r="J837" s="96"/>
      <c r="K837" s="96"/>
      <c r="L837" s="96"/>
      <c r="M837" s="96"/>
      <c r="N837" s="96"/>
      <c r="O837" s="96"/>
      <c r="P837" s="96"/>
      <c r="Q837" s="96"/>
      <c r="R837" s="96"/>
      <c r="S837" s="96"/>
      <c r="T837" s="96"/>
      <c r="U837" s="96"/>
      <c r="V837" s="96"/>
      <c r="W837" s="96"/>
      <c r="X837" s="96"/>
      <c r="Y837" s="96"/>
      <c r="Z837" s="96"/>
      <c r="AA837" s="96"/>
      <c r="AB837" s="96"/>
      <c r="AC837" s="96"/>
      <c r="AD837" s="96"/>
      <c r="AE837" s="96"/>
      <c r="AF837" s="96"/>
      <c r="AG837" s="96"/>
      <c r="AH837" s="96"/>
      <c r="AI837" s="96"/>
      <c r="AJ837" s="96"/>
      <c r="AK837" s="96"/>
      <c r="AL837" s="96"/>
      <c r="AM837" s="96"/>
      <c r="AN837" s="96"/>
      <c r="AO837" s="96"/>
      <c r="AP837" s="96"/>
    </row>
    <row r="838" spans="1:42" ht="12.75" x14ac:dyDescent="0.2">
      <c r="A838" s="96"/>
      <c r="B838" s="96"/>
      <c r="C838" s="96"/>
      <c r="D838" s="96"/>
      <c r="E838" s="96"/>
      <c r="F838" s="96"/>
      <c r="G838" s="96"/>
      <c r="H838" s="96"/>
      <c r="I838" s="96"/>
      <c r="J838" s="96"/>
      <c r="K838" s="96"/>
      <c r="L838" s="96"/>
      <c r="M838" s="96"/>
      <c r="N838" s="96"/>
      <c r="O838" s="96"/>
      <c r="P838" s="96"/>
      <c r="Q838" s="96"/>
      <c r="R838" s="96"/>
      <c r="S838" s="96"/>
      <c r="T838" s="96"/>
      <c r="U838" s="96"/>
      <c r="V838" s="96"/>
      <c r="W838" s="96"/>
      <c r="X838" s="96"/>
      <c r="Y838" s="96"/>
      <c r="Z838" s="96"/>
      <c r="AA838" s="96"/>
      <c r="AB838" s="96"/>
      <c r="AC838" s="96"/>
      <c r="AD838" s="96"/>
      <c r="AE838" s="96"/>
      <c r="AF838" s="96"/>
      <c r="AG838" s="96"/>
      <c r="AH838" s="96"/>
      <c r="AI838" s="96"/>
      <c r="AJ838" s="96"/>
      <c r="AK838" s="96"/>
      <c r="AL838" s="96"/>
      <c r="AM838" s="96"/>
      <c r="AN838" s="96"/>
      <c r="AO838" s="96"/>
      <c r="AP838" s="96"/>
    </row>
    <row r="839" spans="1:42" ht="12.75" x14ac:dyDescent="0.2">
      <c r="A839" s="96"/>
      <c r="B839" s="96"/>
      <c r="C839" s="96"/>
      <c r="D839" s="96"/>
      <c r="E839" s="96"/>
      <c r="F839" s="96"/>
      <c r="G839" s="96"/>
      <c r="H839" s="96"/>
      <c r="I839" s="96"/>
      <c r="J839" s="96"/>
      <c r="K839" s="96"/>
      <c r="L839" s="96"/>
      <c r="M839" s="96"/>
      <c r="N839" s="96"/>
      <c r="O839" s="96"/>
      <c r="P839" s="96"/>
      <c r="Q839" s="96"/>
      <c r="R839" s="96"/>
      <c r="S839" s="96"/>
      <c r="T839" s="96"/>
      <c r="U839" s="96"/>
      <c r="V839" s="96"/>
      <c r="W839" s="96"/>
      <c r="X839" s="96"/>
      <c r="Y839" s="96"/>
      <c r="Z839" s="96"/>
      <c r="AA839" s="96"/>
      <c r="AB839" s="96"/>
      <c r="AC839" s="96"/>
      <c r="AD839" s="96"/>
      <c r="AE839" s="96"/>
      <c r="AF839" s="96"/>
      <c r="AG839" s="96"/>
      <c r="AH839" s="96"/>
      <c r="AI839" s="96"/>
      <c r="AJ839" s="96"/>
      <c r="AK839" s="96"/>
      <c r="AL839" s="96"/>
      <c r="AM839" s="96"/>
      <c r="AN839" s="96"/>
      <c r="AO839" s="96"/>
      <c r="AP839" s="96"/>
    </row>
    <row r="840" spans="1:42" ht="12.75" x14ac:dyDescent="0.2">
      <c r="A840" s="96"/>
      <c r="B840" s="96"/>
      <c r="C840" s="96"/>
      <c r="D840" s="96"/>
      <c r="E840" s="96"/>
      <c r="F840" s="96"/>
      <c r="G840" s="96"/>
      <c r="H840" s="96"/>
      <c r="I840" s="96"/>
      <c r="J840" s="96"/>
      <c r="K840" s="96"/>
      <c r="L840" s="96"/>
      <c r="M840" s="96"/>
      <c r="N840" s="96"/>
      <c r="O840" s="96"/>
      <c r="P840" s="96"/>
      <c r="Q840" s="96"/>
      <c r="R840" s="96"/>
      <c r="S840" s="96"/>
      <c r="T840" s="96"/>
      <c r="U840" s="96"/>
      <c r="V840" s="96"/>
      <c r="W840" s="96"/>
      <c r="X840" s="96"/>
      <c r="Y840" s="96"/>
      <c r="Z840" s="96"/>
      <c r="AA840" s="96"/>
      <c r="AB840" s="96"/>
      <c r="AC840" s="96"/>
      <c r="AD840" s="96"/>
      <c r="AE840" s="96"/>
      <c r="AF840" s="96"/>
      <c r="AG840" s="96"/>
      <c r="AH840" s="96"/>
      <c r="AI840" s="96"/>
      <c r="AJ840" s="96"/>
      <c r="AK840" s="96"/>
      <c r="AL840" s="96"/>
      <c r="AM840" s="96"/>
      <c r="AN840" s="96"/>
      <c r="AO840" s="96"/>
      <c r="AP840" s="96"/>
    </row>
    <row r="841" spans="1:42" ht="12.75" x14ac:dyDescent="0.2">
      <c r="A841" s="96"/>
      <c r="B841" s="96"/>
      <c r="C841" s="96"/>
      <c r="D841" s="96"/>
      <c r="E841" s="96"/>
      <c r="F841" s="96"/>
      <c r="G841" s="96"/>
      <c r="H841" s="96"/>
      <c r="I841" s="96"/>
      <c r="J841" s="96"/>
      <c r="K841" s="96"/>
      <c r="L841" s="96"/>
      <c r="M841" s="96"/>
      <c r="N841" s="96"/>
      <c r="O841" s="96"/>
      <c r="P841" s="96"/>
      <c r="Q841" s="96"/>
      <c r="R841" s="96"/>
      <c r="S841" s="96"/>
      <c r="T841" s="96"/>
      <c r="U841" s="96"/>
      <c r="V841" s="96"/>
      <c r="W841" s="96"/>
      <c r="X841" s="96"/>
      <c r="Y841" s="96"/>
      <c r="Z841" s="96"/>
      <c r="AA841" s="96"/>
      <c r="AB841" s="96"/>
      <c r="AC841" s="96"/>
      <c r="AD841" s="96"/>
      <c r="AE841" s="96"/>
      <c r="AF841" s="96"/>
      <c r="AG841" s="96"/>
      <c r="AH841" s="96"/>
      <c r="AI841" s="96"/>
      <c r="AJ841" s="96"/>
      <c r="AK841" s="96"/>
      <c r="AL841" s="96"/>
      <c r="AM841" s="96"/>
      <c r="AN841" s="96"/>
      <c r="AO841" s="96"/>
      <c r="AP841" s="96"/>
    </row>
    <row r="842" spans="1:42" ht="12.75" x14ac:dyDescent="0.2">
      <c r="A842" s="96"/>
      <c r="B842" s="96"/>
      <c r="C842" s="96"/>
      <c r="D842" s="96"/>
      <c r="E842" s="96"/>
      <c r="F842" s="96"/>
      <c r="G842" s="96"/>
      <c r="H842" s="96"/>
      <c r="I842" s="96"/>
      <c r="J842" s="96"/>
      <c r="K842" s="96"/>
      <c r="L842" s="96"/>
      <c r="M842" s="96"/>
      <c r="N842" s="96"/>
      <c r="O842" s="96"/>
      <c r="P842" s="96"/>
      <c r="Q842" s="96"/>
      <c r="R842" s="96"/>
      <c r="S842" s="96"/>
      <c r="T842" s="96"/>
      <c r="U842" s="96"/>
      <c r="V842" s="96"/>
      <c r="W842" s="96"/>
      <c r="X842" s="96"/>
      <c r="Y842" s="96"/>
      <c r="Z842" s="96"/>
      <c r="AA842" s="96"/>
      <c r="AB842" s="96"/>
      <c r="AC842" s="96"/>
      <c r="AD842" s="96"/>
      <c r="AE842" s="96"/>
      <c r="AF842" s="96"/>
      <c r="AG842" s="96"/>
      <c r="AH842" s="96"/>
      <c r="AI842" s="96"/>
      <c r="AJ842" s="96"/>
      <c r="AK842" s="96"/>
      <c r="AL842" s="96"/>
      <c r="AM842" s="96"/>
      <c r="AN842" s="96"/>
      <c r="AO842" s="96"/>
      <c r="AP842" s="96"/>
    </row>
    <row r="843" spans="1:42" ht="12.75" x14ac:dyDescent="0.2">
      <c r="A843" s="96"/>
      <c r="B843" s="96"/>
      <c r="C843" s="96"/>
      <c r="D843" s="96"/>
      <c r="E843" s="96"/>
      <c r="F843" s="96"/>
      <c r="G843" s="96"/>
      <c r="H843" s="96"/>
      <c r="I843" s="96"/>
      <c r="J843" s="96"/>
      <c r="K843" s="96"/>
      <c r="L843" s="96"/>
      <c r="M843" s="96"/>
      <c r="N843" s="96"/>
      <c r="O843" s="96"/>
      <c r="P843" s="96"/>
      <c r="Q843" s="96"/>
      <c r="R843" s="96"/>
      <c r="S843" s="96"/>
      <c r="T843" s="96"/>
      <c r="U843" s="96"/>
      <c r="V843" s="96"/>
      <c r="W843" s="96"/>
      <c r="X843" s="96"/>
      <c r="Y843" s="96"/>
      <c r="Z843" s="96"/>
      <c r="AA843" s="96"/>
      <c r="AB843" s="96"/>
      <c r="AC843" s="96"/>
      <c r="AD843" s="96"/>
      <c r="AE843" s="96"/>
      <c r="AF843" s="96"/>
      <c r="AG843" s="96"/>
      <c r="AH843" s="96"/>
      <c r="AI843" s="96"/>
      <c r="AJ843" s="96"/>
      <c r="AK843" s="96"/>
      <c r="AL843" s="96"/>
      <c r="AM843" s="96"/>
      <c r="AN843" s="96"/>
      <c r="AO843" s="96"/>
      <c r="AP843" s="96"/>
    </row>
    <row r="844" spans="1:42" ht="12.75" x14ac:dyDescent="0.2">
      <c r="A844" s="96"/>
      <c r="B844" s="96"/>
      <c r="C844" s="96"/>
      <c r="D844" s="96"/>
      <c r="E844" s="96"/>
      <c r="F844" s="96"/>
      <c r="G844" s="96"/>
      <c r="H844" s="96"/>
      <c r="I844" s="96"/>
      <c r="J844" s="96"/>
      <c r="K844" s="96"/>
      <c r="L844" s="96"/>
      <c r="M844" s="96"/>
      <c r="N844" s="96"/>
      <c r="O844" s="96"/>
      <c r="P844" s="96"/>
      <c r="Q844" s="96"/>
      <c r="R844" s="96"/>
      <c r="S844" s="96"/>
      <c r="T844" s="96"/>
      <c r="U844" s="96"/>
      <c r="V844" s="96"/>
      <c r="W844" s="96"/>
      <c r="X844" s="96"/>
      <c r="Y844" s="96"/>
      <c r="Z844" s="96"/>
      <c r="AA844" s="96"/>
      <c r="AB844" s="96"/>
      <c r="AC844" s="96"/>
      <c r="AD844" s="96"/>
      <c r="AE844" s="96"/>
      <c r="AF844" s="96"/>
      <c r="AG844" s="96"/>
      <c r="AH844" s="96"/>
      <c r="AI844" s="96"/>
      <c r="AJ844" s="96"/>
      <c r="AK844" s="96"/>
      <c r="AL844" s="96"/>
      <c r="AM844" s="96"/>
      <c r="AN844" s="96"/>
      <c r="AO844" s="96"/>
      <c r="AP844" s="96"/>
    </row>
    <row r="845" spans="1:42" ht="12.75" x14ac:dyDescent="0.2">
      <c r="A845" s="96"/>
      <c r="B845" s="96"/>
      <c r="C845" s="96"/>
      <c r="D845" s="96"/>
      <c r="E845" s="96"/>
      <c r="F845" s="96"/>
      <c r="G845" s="96"/>
      <c r="H845" s="96"/>
      <c r="I845" s="96"/>
      <c r="J845" s="96"/>
      <c r="K845" s="96"/>
      <c r="L845" s="96"/>
      <c r="M845" s="96"/>
      <c r="N845" s="96"/>
      <c r="O845" s="96"/>
      <c r="P845" s="96"/>
      <c r="Q845" s="96"/>
      <c r="R845" s="96"/>
      <c r="S845" s="96"/>
      <c r="T845" s="96"/>
      <c r="U845" s="96"/>
      <c r="V845" s="96"/>
      <c r="W845" s="96"/>
      <c r="X845" s="96"/>
      <c r="Y845" s="96"/>
      <c r="Z845" s="96"/>
      <c r="AA845" s="96"/>
      <c r="AB845" s="96"/>
      <c r="AC845" s="96"/>
      <c r="AD845" s="96"/>
      <c r="AE845" s="96"/>
      <c r="AF845" s="96"/>
      <c r="AG845" s="96"/>
      <c r="AH845" s="96"/>
      <c r="AI845" s="96"/>
      <c r="AJ845" s="96"/>
      <c r="AK845" s="96"/>
      <c r="AL845" s="96"/>
      <c r="AM845" s="96"/>
      <c r="AN845" s="96"/>
      <c r="AO845" s="96"/>
      <c r="AP845" s="96"/>
    </row>
    <row r="846" spans="1:42" ht="12.75" x14ac:dyDescent="0.2">
      <c r="A846" s="96"/>
      <c r="B846" s="96"/>
      <c r="C846" s="96"/>
      <c r="D846" s="96"/>
      <c r="E846" s="96"/>
      <c r="F846" s="96"/>
      <c r="G846" s="96"/>
      <c r="H846" s="96"/>
      <c r="I846" s="96"/>
      <c r="J846" s="96"/>
      <c r="K846" s="96"/>
      <c r="L846" s="96"/>
      <c r="M846" s="96"/>
      <c r="N846" s="96"/>
      <c r="O846" s="96"/>
      <c r="P846" s="96"/>
      <c r="Q846" s="96"/>
      <c r="R846" s="96"/>
      <c r="S846" s="96"/>
      <c r="T846" s="96"/>
      <c r="U846" s="96"/>
      <c r="V846" s="96"/>
      <c r="W846" s="96"/>
      <c r="X846" s="96"/>
      <c r="Y846" s="96"/>
      <c r="Z846" s="96"/>
      <c r="AA846" s="96"/>
      <c r="AB846" s="96"/>
      <c r="AC846" s="96"/>
      <c r="AD846" s="96"/>
      <c r="AE846" s="96"/>
      <c r="AF846" s="96"/>
      <c r="AG846" s="96"/>
      <c r="AH846" s="96"/>
      <c r="AI846" s="96"/>
      <c r="AJ846" s="96"/>
      <c r="AK846" s="96"/>
      <c r="AL846" s="96"/>
      <c r="AM846" s="96"/>
      <c r="AN846" s="96"/>
      <c r="AO846" s="96"/>
      <c r="AP846" s="96"/>
    </row>
    <row r="847" spans="1:42" ht="12.75" x14ac:dyDescent="0.2">
      <c r="A847" s="96"/>
      <c r="B847" s="96"/>
      <c r="C847" s="96"/>
      <c r="D847" s="96"/>
      <c r="E847" s="96"/>
      <c r="F847" s="96"/>
      <c r="G847" s="96"/>
      <c r="H847" s="96"/>
      <c r="I847" s="96"/>
      <c r="J847" s="96"/>
      <c r="K847" s="96"/>
      <c r="L847" s="96"/>
      <c r="M847" s="96"/>
      <c r="N847" s="96"/>
      <c r="O847" s="96"/>
      <c r="P847" s="96"/>
      <c r="Q847" s="96"/>
      <c r="R847" s="96"/>
      <c r="S847" s="96"/>
      <c r="T847" s="96"/>
      <c r="U847" s="96"/>
      <c r="V847" s="96"/>
      <c r="W847" s="96"/>
      <c r="X847" s="96"/>
      <c r="Y847" s="96"/>
      <c r="Z847" s="96"/>
      <c r="AA847" s="96"/>
      <c r="AB847" s="96"/>
      <c r="AC847" s="96"/>
      <c r="AD847" s="96"/>
      <c r="AE847" s="96"/>
      <c r="AF847" s="96"/>
      <c r="AG847" s="96"/>
      <c r="AH847" s="96"/>
      <c r="AI847" s="96"/>
      <c r="AJ847" s="96"/>
      <c r="AK847" s="96"/>
      <c r="AL847" s="96"/>
      <c r="AM847" s="96"/>
      <c r="AN847" s="96"/>
      <c r="AO847" s="96"/>
      <c r="AP847" s="96"/>
    </row>
    <row r="848" spans="1:42" ht="12.75" x14ac:dyDescent="0.2">
      <c r="A848" s="96"/>
      <c r="B848" s="96"/>
      <c r="C848" s="96"/>
      <c r="D848" s="96"/>
      <c r="E848" s="96"/>
      <c r="F848" s="96"/>
      <c r="G848" s="96"/>
      <c r="H848" s="96"/>
      <c r="I848" s="96"/>
      <c r="J848" s="96"/>
      <c r="K848" s="96"/>
      <c r="L848" s="96"/>
      <c r="M848" s="96"/>
      <c r="N848" s="96"/>
      <c r="O848" s="96"/>
      <c r="P848" s="96"/>
      <c r="Q848" s="96"/>
      <c r="R848" s="96"/>
      <c r="S848" s="96"/>
      <c r="T848" s="96"/>
      <c r="U848" s="96"/>
      <c r="V848" s="96"/>
      <c r="W848" s="96"/>
      <c r="X848" s="96"/>
      <c r="Y848" s="96"/>
      <c r="Z848" s="96"/>
      <c r="AA848" s="96"/>
      <c r="AB848" s="96"/>
      <c r="AC848" s="96"/>
      <c r="AD848" s="96"/>
      <c r="AE848" s="96"/>
      <c r="AF848" s="96"/>
      <c r="AG848" s="96"/>
      <c r="AH848" s="96"/>
      <c r="AI848" s="96"/>
      <c r="AJ848" s="96"/>
      <c r="AK848" s="96"/>
      <c r="AL848" s="96"/>
      <c r="AM848" s="96"/>
      <c r="AN848" s="96"/>
      <c r="AO848" s="96"/>
      <c r="AP848" s="96"/>
    </row>
    <row r="849" spans="1:42" ht="12.75" x14ac:dyDescent="0.2">
      <c r="A849" s="96"/>
      <c r="B849" s="96"/>
      <c r="C849" s="96"/>
      <c r="D849" s="96"/>
      <c r="E849" s="96"/>
      <c r="F849" s="96"/>
      <c r="G849" s="96"/>
      <c r="H849" s="96"/>
      <c r="I849" s="96"/>
      <c r="J849" s="96"/>
      <c r="K849" s="96"/>
      <c r="L849" s="96"/>
      <c r="M849" s="96"/>
      <c r="N849" s="96"/>
      <c r="O849" s="96"/>
      <c r="P849" s="96"/>
      <c r="Q849" s="96"/>
      <c r="R849" s="96"/>
      <c r="S849" s="96"/>
      <c r="T849" s="96"/>
      <c r="U849" s="96"/>
      <c r="V849" s="96"/>
      <c r="W849" s="96"/>
      <c r="X849" s="96"/>
      <c r="Y849" s="96"/>
      <c r="Z849" s="96"/>
      <c r="AA849" s="96"/>
      <c r="AB849" s="96"/>
      <c r="AC849" s="96"/>
      <c r="AD849" s="96"/>
      <c r="AE849" s="96"/>
      <c r="AF849" s="96"/>
      <c r="AG849" s="96"/>
      <c r="AH849" s="96"/>
      <c r="AI849" s="96"/>
      <c r="AJ849" s="96"/>
      <c r="AK849" s="96"/>
      <c r="AL849" s="96"/>
      <c r="AM849" s="96"/>
      <c r="AN849" s="96"/>
      <c r="AO849" s="96"/>
      <c r="AP849" s="96"/>
    </row>
    <row r="850" spans="1:42" ht="12.75" x14ac:dyDescent="0.2">
      <c r="A850" s="96"/>
      <c r="B850" s="96"/>
      <c r="C850" s="96"/>
      <c r="D850" s="96"/>
      <c r="E850" s="96"/>
      <c r="F850" s="96"/>
      <c r="G850" s="96"/>
      <c r="H850" s="96"/>
      <c r="I850" s="96"/>
      <c r="J850" s="96"/>
      <c r="K850" s="96"/>
      <c r="L850" s="96"/>
      <c r="M850" s="96"/>
      <c r="N850" s="96"/>
      <c r="O850" s="96"/>
      <c r="P850" s="96"/>
      <c r="Q850" s="96"/>
      <c r="R850" s="96"/>
      <c r="S850" s="96"/>
      <c r="T850" s="96"/>
      <c r="U850" s="96"/>
      <c r="V850" s="96"/>
      <c r="W850" s="96"/>
      <c r="X850" s="96"/>
      <c r="Y850" s="96"/>
      <c r="Z850" s="96"/>
      <c r="AA850" s="96"/>
      <c r="AB850" s="96"/>
      <c r="AC850" s="96"/>
      <c r="AD850" s="96"/>
      <c r="AE850" s="96"/>
      <c r="AF850" s="96"/>
      <c r="AG850" s="96"/>
      <c r="AH850" s="96"/>
      <c r="AI850" s="96"/>
      <c r="AJ850" s="96"/>
      <c r="AK850" s="96"/>
      <c r="AL850" s="96"/>
      <c r="AM850" s="96"/>
      <c r="AN850" s="96"/>
      <c r="AO850" s="96"/>
      <c r="AP850" s="96"/>
    </row>
    <row r="851" spans="1:42" ht="12.75" x14ac:dyDescent="0.2">
      <c r="A851" s="96"/>
      <c r="B851" s="96"/>
      <c r="C851" s="96"/>
      <c r="D851" s="96"/>
      <c r="E851" s="96"/>
      <c r="F851" s="96"/>
      <c r="G851" s="96"/>
      <c r="H851" s="96"/>
      <c r="I851" s="96"/>
      <c r="J851" s="96"/>
      <c r="K851" s="96"/>
      <c r="L851" s="96"/>
      <c r="M851" s="96"/>
      <c r="N851" s="96"/>
      <c r="O851" s="96"/>
      <c r="P851" s="96"/>
      <c r="Q851" s="96"/>
      <c r="R851" s="96"/>
      <c r="S851" s="96"/>
      <c r="T851" s="96"/>
      <c r="U851" s="96"/>
      <c r="V851" s="96"/>
      <c r="W851" s="96"/>
      <c r="X851" s="96"/>
      <c r="Y851" s="96"/>
      <c r="Z851" s="96"/>
      <c r="AA851" s="96"/>
      <c r="AB851" s="96"/>
      <c r="AC851" s="96"/>
      <c r="AD851" s="96"/>
      <c r="AE851" s="96"/>
      <c r="AF851" s="96"/>
      <c r="AG851" s="96"/>
      <c r="AH851" s="96"/>
      <c r="AI851" s="96"/>
      <c r="AJ851" s="96"/>
      <c r="AK851" s="96"/>
      <c r="AL851" s="96"/>
      <c r="AM851" s="96"/>
      <c r="AN851" s="96"/>
      <c r="AO851" s="96"/>
      <c r="AP851" s="96"/>
    </row>
    <row r="852" spans="1:42" ht="12.75" x14ac:dyDescent="0.2">
      <c r="A852" s="96"/>
      <c r="B852" s="96"/>
      <c r="C852" s="96"/>
      <c r="D852" s="96"/>
      <c r="E852" s="96"/>
      <c r="F852" s="96"/>
      <c r="G852" s="96"/>
      <c r="H852" s="96"/>
      <c r="I852" s="96"/>
      <c r="J852" s="96"/>
      <c r="K852" s="96"/>
      <c r="L852" s="96"/>
      <c r="M852" s="96"/>
      <c r="N852" s="96"/>
      <c r="O852" s="96"/>
      <c r="P852" s="96"/>
      <c r="Q852" s="96"/>
      <c r="R852" s="96"/>
      <c r="S852" s="96"/>
      <c r="T852" s="96"/>
      <c r="U852" s="96"/>
      <c r="V852" s="96"/>
      <c r="W852" s="96"/>
      <c r="X852" s="96"/>
      <c r="Y852" s="96"/>
      <c r="Z852" s="96"/>
      <c r="AA852" s="96"/>
      <c r="AB852" s="96"/>
      <c r="AC852" s="96"/>
      <c r="AD852" s="96"/>
      <c r="AE852" s="96"/>
      <c r="AF852" s="96"/>
      <c r="AG852" s="96"/>
      <c r="AH852" s="96"/>
      <c r="AI852" s="96"/>
      <c r="AJ852" s="96"/>
      <c r="AK852" s="96"/>
      <c r="AL852" s="96"/>
      <c r="AM852" s="96"/>
      <c r="AN852" s="96"/>
      <c r="AO852" s="96"/>
      <c r="AP852" s="96"/>
    </row>
    <row r="853" spans="1:42" ht="12.75" x14ac:dyDescent="0.2">
      <c r="A853" s="96"/>
      <c r="B853" s="96"/>
      <c r="C853" s="96"/>
      <c r="D853" s="96"/>
      <c r="E853" s="96"/>
      <c r="F853" s="96"/>
      <c r="G853" s="96"/>
      <c r="H853" s="96"/>
      <c r="I853" s="96"/>
      <c r="J853" s="96"/>
      <c r="K853" s="96"/>
      <c r="L853" s="96"/>
      <c r="M853" s="96"/>
      <c r="N853" s="96"/>
      <c r="O853" s="96"/>
      <c r="P853" s="96"/>
      <c r="Q853" s="96"/>
      <c r="R853" s="96"/>
      <c r="S853" s="96"/>
      <c r="T853" s="96"/>
      <c r="U853" s="96"/>
      <c r="V853" s="96"/>
      <c r="W853" s="96"/>
      <c r="X853" s="96"/>
      <c r="Y853" s="96"/>
      <c r="Z853" s="96"/>
      <c r="AA853" s="96"/>
      <c r="AB853" s="96"/>
      <c r="AC853" s="96"/>
      <c r="AD853" s="96"/>
      <c r="AE853" s="96"/>
      <c r="AF853" s="96"/>
      <c r="AG853" s="96"/>
      <c r="AH853" s="96"/>
      <c r="AI853" s="96"/>
      <c r="AJ853" s="96"/>
      <c r="AK853" s="96"/>
      <c r="AL853" s="96"/>
      <c r="AM853" s="96"/>
      <c r="AN853" s="96"/>
      <c r="AO853" s="96"/>
      <c r="AP853" s="96"/>
    </row>
    <row r="854" spans="1:42" ht="12.75" x14ac:dyDescent="0.2">
      <c r="A854" s="96"/>
      <c r="B854" s="96"/>
      <c r="C854" s="96"/>
      <c r="D854" s="96"/>
      <c r="E854" s="96"/>
      <c r="F854" s="96"/>
      <c r="G854" s="96"/>
      <c r="H854" s="96"/>
      <c r="I854" s="96"/>
      <c r="J854" s="96"/>
      <c r="K854" s="96"/>
      <c r="L854" s="96"/>
      <c r="M854" s="96"/>
      <c r="N854" s="96"/>
      <c r="O854" s="96"/>
      <c r="P854" s="96"/>
      <c r="Q854" s="96"/>
      <c r="R854" s="96"/>
      <c r="S854" s="96"/>
      <c r="T854" s="96"/>
      <c r="U854" s="96"/>
      <c r="V854" s="96"/>
      <c r="W854" s="96"/>
      <c r="X854" s="96"/>
      <c r="Y854" s="96"/>
      <c r="Z854" s="96"/>
      <c r="AA854" s="96"/>
      <c r="AB854" s="96"/>
      <c r="AC854" s="96"/>
      <c r="AD854" s="96"/>
      <c r="AE854" s="96"/>
      <c r="AF854" s="96"/>
      <c r="AG854" s="96"/>
      <c r="AH854" s="96"/>
      <c r="AI854" s="96"/>
      <c r="AJ854" s="96"/>
      <c r="AK854" s="96"/>
      <c r="AL854" s="96"/>
      <c r="AM854" s="96"/>
      <c r="AN854" s="96"/>
      <c r="AO854" s="96"/>
      <c r="AP854" s="96"/>
    </row>
    <row r="855" spans="1:42" ht="12.75" x14ac:dyDescent="0.2">
      <c r="A855" s="96"/>
      <c r="B855" s="96"/>
      <c r="C855" s="96"/>
      <c r="D855" s="96"/>
      <c r="E855" s="96"/>
      <c r="F855" s="96"/>
      <c r="G855" s="96"/>
      <c r="H855" s="96"/>
      <c r="I855" s="96"/>
      <c r="J855" s="96"/>
      <c r="K855" s="96"/>
      <c r="L855" s="96"/>
      <c r="M855" s="96"/>
      <c r="N855" s="96"/>
      <c r="O855" s="96"/>
      <c r="P855" s="96"/>
      <c r="Q855" s="96"/>
      <c r="R855" s="96"/>
      <c r="S855" s="96"/>
      <c r="T855" s="96"/>
      <c r="U855" s="96"/>
      <c r="V855" s="96"/>
      <c r="W855" s="96"/>
      <c r="X855" s="96"/>
      <c r="Y855" s="96"/>
      <c r="Z855" s="96"/>
      <c r="AA855" s="96"/>
      <c r="AB855" s="96"/>
      <c r="AC855" s="96"/>
      <c r="AD855" s="96"/>
      <c r="AE855" s="96"/>
      <c r="AF855" s="96"/>
      <c r="AG855" s="96"/>
      <c r="AH855" s="96"/>
      <c r="AI855" s="96"/>
      <c r="AJ855" s="96"/>
      <c r="AK855" s="96"/>
      <c r="AL855" s="96"/>
      <c r="AM855" s="96"/>
      <c r="AN855" s="96"/>
      <c r="AO855" s="96"/>
      <c r="AP855" s="96"/>
    </row>
    <row r="856" spans="1:42" ht="12.75" x14ac:dyDescent="0.2">
      <c r="A856" s="96"/>
      <c r="B856" s="96"/>
      <c r="C856" s="96"/>
      <c r="D856" s="96"/>
      <c r="E856" s="96"/>
      <c r="F856" s="96"/>
      <c r="G856" s="96"/>
      <c r="H856" s="96"/>
      <c r="I856" s="96"/>
      <c r="J856" s="96"/>
      <c r="K856" s="96"/>
      <c r="L856" s="96"/>
      <c r="M856" s="96"/>
      <c r="N856" s="96"/>
      <c r="O856" s="96"/>
      <c r="P856" s="96"/>
      <c r="Q856" s="96"/>
      <c r="R856" s="96"/>
      <c r="S856" s="96"/>
      <c r="T856" s="96"/>
      <c r="U856" s="96"/>
      <c r="V856" s="96"/>
      <c r="W856" s="96"/>
      <c r="X856" s="96"/>
      <c r="Y856" s="96"/>
      <c r="Z856" s="96"/>
      <c r="AA856" s="96"/>
      <c r="AB856" s="96"/>
      <c r="AC856" s="96"/>
      <c r="AD856" s="96"/>
      <c r="AE856" s="96"/>
      <c r="AF856" s="96"/>
      <c r="AG856" s="96"/>
      <c r="AH856" s="96"/>
      <c r="AI856" s="96"/>
      <c r="AJ856" s="96"/>
      <c r="AK856" s="96"/>
      <c r="AL856" s="96"/>
      <c r="AM856" s="96"/>
      <c r="AN856" s="96"/>
      <c r="AO856" s="96"/>
      <c r="AP856" s="96"/>
    </row>
    <row r="857" spans="1:42" ht="12.75" x14ac:dyDescent="0.2">
      <c r="A857" s="96"/>
      <c r="B857" s="96"/>
      <c r="C857" s="96"/>
      <c r="D857" s="96"/>
      <c r="E857" s="96"/>
      <c r="F857" s="96"/>
      <c r="G857" s="96"/>
      <c r="H857" s="96"/>
      <c r="I857" s="96"/>
      <c r="J857" s="96"/>
      <c r="K857" s="96"/>
      <c r="L857" s="96"/>
      <c r="M857" s="96"/>
      <c r="N857" s="96"/>
      <c r="O857" s="96"/>
      <c r="P857" s="96"/>
      <c r="Q857" s="96"/>
      <c r="R857" s="96"/>
      <c r="S857" s="96"/>
      <c r="T857" s="96"/>
      <c r="U857" s="96"/>
      <c r="V857" s="96"/>
      <c r="W857" s="96"/>
      <c r="X857" s="96"/>
      <c r="Y857" s="96"/>
      <c r="Z857" s="96"/>
      <c r="AA857" s="96"/>
      <c r="AB857" s="96"/>
      <c r="AC857" s="96"/>
      <c r="AD857" s="96"/>
      <c r="AE857" s="96"/>
      <c r="AF857" s="96"/>
      <c r="AG857" s="96"/>
      <c r="AH857" s="96"/>
      <c r="AI857" s="96"/>
      <c r="AJ857" s="96"/>
      <c r="AK857" s="96"/>
      <c r="AL857" s="96"/>
      <c r="AM857" s="96"/>
      <c r="AN857" s="96"/>
      <c r="AO857" s="96"/>
      <c r="AP857" s="96"/>
    </row>
    <row r="858" spans="1:42" ht="12.75" x14ac:dyDescent="0.2">
      <c r="A858" s="96"/>
      <c r="B858" s="96"/>
      <c r="C858" s="96"/>
      <c r="D858" s="96"/>
      <c r="E858" s="96"/>
      <c r="F858" s="96"/>
      <c r="G858" s="96"/>
      <c r="H858" s="96"/>
      <c r="I858" s="96"/>
      <c r="J858" s="96"/>
      <c r="K858" s="96"/>
      <c r="L858" s="96"/>
      <c r="M858" s="96"/>
      <c r="N858" s="96"/>
      <c r="O858" s="96"/>
      <c r="P858" s="96"/>
      <c r="Q858" s="96"/>
      <c r="R858" s="96"/>
      <c r="S858" s="96"/>
      <c r="T858" s="96"/>
      <c r="U858" s="96"/>
      <c r="V858" s="96"/>
      <c r="W858" s="96"/>
      <c r="X858" s="96"/>
      <c r="Y858" s="96"/>
      <c r="Z858" s="96"/>
      <c r="AA858" s="96"/>
      <c r="AB858" s="96"/>
      <c r="AC858" s="96"/>
      <c r="AD858" s="96"/>
      <c r="AE858" s="96"/>
      <c r="AF858" s="96"/>
      <c r="AG858" s="96"/>
      <c r="AH858" s="96"/>
      <c r="AI858" s="96"/>
      <c r="AJ858" s="96"/>
      <c r="AK858" s="96"/>
      <c r="AL858" s="96"/>
      <c r="AM858" s="96"/>
      <c r="AN858" s="96"/>
      <c r="AO858" s="96"/>
      <c r="AP858" s="96"/>
    </row>
    <row r="859" spans="1:42" ht="12.75" x14ac:dyDescent="0.2">
      <c r="A859" s="96"/>
      <c r="B859" s="96"/>
      <c r="C859" s="96"/>
      <c r="D859" s="96"/>
      <c r="E859" s="96"/>
      <c r="F859" s="96"/>
      <c r="G859" s="96"/>
      <c r="H859" s="96"/>
      <c r="I859" s="96"/>
      <c r="J859" s="96"/>
      <c r="K859" s="96"/>
      <c r="L859" s="96"/>
      <c r="M859" s="96"/>
      <c r="N859" s="96"/>
      <c r="O859" s="96"/>
      <c r="P859" s="96"/>
      <c r="Q859" s="96"/>
      <c r="R859" s="96"/>
      <c r="S859" s="96"/>
      <c r="T859" s="96"/>
      <c r="U859" s="96"/>
      <c r="V859" s="96"/>
      <c r="W859" s="96"/>
      <c r="X859" s="96"/>
      <c r="Y859" s="96"/>
      <c r="Z859" s="96"/>
      <c r="AA859" s="96"/>
      <c r="AB859" s="96"/>
      <c r="AC859" s="96"/>
      <c r="AD859" s="96"/>
      <c r="AE859" s="96"/>
      <c r="AF859" s="96"/>
      <c r="AG859" s="96"/>
      <c r="AH859" s="96"/>
      <c r="AI859" s="96"/>
      <c r="AJ859" s="96"/>
      <c r="AK859" s="96"/>
      <c r="AL859" s="96"/>
      <c r="AM859" s="96"/>
      <c r="AN859" s="96"/>
      <c r="AO859" s="96"/>
      <c r="AP859" s="96"/>
    </row>
    <row r="860" spans="1:42" ht="12.75" x14ac:dyDescent="0.2">
      <c r="A860" s="96"/>
      <c r="B860" s="96"/>
      <c r="C860" s="96"/>
      <c r="D860" s="96"/>
      <c r="E860" s="96"/>
      <c r="F860" s="96"/>
      <c r="G860" s="96"/>
      <c r="H860" s="96"/>
      <c r="I860" s="96"/>
      <c r="J860" s="96"/>
      <c r="K860" s="96"/>
      <c r="L860" s="96"/>
      <c r="M860" s="96"/>
      <c r="N860" s="96"/>
      <c r="O860" s="96"/>
      <c r="P860" s="96"/>
      <c r="Q860" s="96"/>
      <c r="R860" s="96"/>
      <c r="S860" s="96"/>
      <c r="T860" s="96"/>
      <c r="U860" s="96"/>
      <c r="V860" s="96"/>
      <c r="W860" s="96"/>
      <c r="X860" s="96"/>
      <c r="Y860" s="96"/>
      <c r="Z860" s="96"/>
      <c r="AA860" s="96"/>
      <c r="AB860" s="96"/>
      <c r="AC860" s="96"/>
      <c r="AD860" s="96"/>
      <c r="AE860" s="96"/>
      <c r="AF860" s="96"/>
      <c r="AG860" s="96"/>
      <c r="AH860" s="96"/>
      <c r="AI860" s="96"/>
      <c r="AJ860" s="96"/>
      <c r="AK860" s="96"/>
      <c r="AL860" s="96"/>
      <c r="AM860" s="96"/>
      <c r="AN860" s="96"/>
      <c r="AO860" s="96"/>
      <c r="AP860" s="96"/>
    </row>
    <row r="861" spans="1:42" ht="12.75" x14ac:dyDescent="0.2">
      <c r="A861" s="96"/>
      <c r="B861" s="96"/>
      <c r="C861" s="96"/>
      <c r="D861" s="96"/>
      <c r="E861" s="96"/>
      <c r="F861" s="96"/>
      <c r="G861" s="96"/>
      <c r="H861" s="96"/>
      <c r="I861" s="96"/>
      <c r="J861" s="96"/>
      <c r="K861" s="96"/>
      <c r="L861" s="96"/>
      <c r="M861" s="96"/>
      <c r="N861" s="96"/>
      <c r="O861" s="96"/>
      <c r="P861" s="96"/>
      <c r="Q861" s="96"/>
      <c r="R861" s="96"/>
      <c r="S861" s="96"/>
      <c r="T861" s="96"/>
      <c r="U861" s="96"/>
      <c r="V861" s="96"/>
      <c r="W861" s="96"/>
      <c r="X861" s="96"/>
      <c r="Y861" s="96"/>
      <c r="Z861" s="96"/>
      <c r="AA861" s="96"/>
      <c r="AB861" s="96"/>
      <c r="AC861" s="96"/>
      <c r="AD861" s="96"/>
      <c r="AE861" s="96"/>
      <c r="AF861" s="96"/>
      <c r="AG861" s="96"/>
      <c r="AH861" s="96"/>
      <c r="AI861" s="96"/>
      <c r="AJ861" s="96"/>
      <c r="AK861" s="96"/>
      <c r="AL861" s="96"/>
      <c r="AM861" s="96"/>
      <c r="AN861" s="96"/>
      <c r="AO861" s="96"/>
      <c r="AP861" s="96"/>
    </row>
    <row r="862" spans="1:42" ht="12.75" x14ac:dyDescent="0.2">
      <c r="A862" s="96"/>
      <c r="B862" s="96"/>
      <c r="C862" s="96"/>
      <c r="D862" s="96"/>
      <c r="E862" s="96"/>
      <c r="F862" s="96"/>
      <c r="G862" s="96"/>
      <c r="H862" s="96"/>
      <c r="I862" s="96"/>
      <c r="J862" s="96"/>
      <c r="K862" s="96"/>
      <c r="L862" s="96"/>
      <c r="M862" s="96"/>
      <c r="N862" s="96"/>
      <c r="O862" s="96"/>
      <c r="P862" s="96"/>
      <c r="Q862" s="96"/>
      <c r="R862" s="96"/>
      <c r="S862" s="96"/>
      <c r="T862" s="96"/>
      <c r="U862" s="96"/>
      <c r="V862" s="96"/>
      <c r="W862" s="96"/>
      <c r="X862" s="96"/>
      <c r="Y862" s="96"/>
      <c r="Z862" s="96"/>
      <c r="AA862" s="96"/>
      <c r="AB862" s="96"/>
      <c r="AC862" s="96"/>
      <c r="AD862" s="96"/>
      <c r="AE862" s="96"/>
      <c r="AF862" s="96"/>
      <c r="AG862" s="96"/>
      <c r="AH862" s="96"/>
      <c r="AI862" s="96"/>
      <c r="AJ862" s="96"/>
      <c r="AK862" s="96"/>
      <c r="AL862" s="96"/>
      <c r="AM862" s="96"/>
      <c r="AN862" s="96"/>
      <c r="AO862" s="96"/>
      <c r="AP862" s="96"/>
    </row>
    <row r="863" spans="1:42" ht="12.75" x14ac:dyDescent="0.2">
      <c r="A863" s="96"/>
      <c r="B863" s="96"/>
      <c r="C863" s="96"/>
      <c r="D863" s="96"/>
      <c r="E863" s="96"/>
      <c r="F863" s="96"/>
      <c r="G863" s="96"/>
      <c r="H863" s="96"/>
      <c r="I863" s="96"/>
      <c r="J863" s="96"/>
      <c r="K863" s="96"/>
      <c r="L863" s="96"/>
      <c r="M863" s="96"/>
      <c r="N863" s="96"/>
      <c r="O863" s="96"/>
      <c r="P863" s="96"/>
      <c r="Q863" s="96"/>
      <c r="R863" s="96"/>
      <c r="S863" s="96"/>
      <c r="T863" s="96"/>
      <c r="U863" s="96"/>
      <c r="V863" s="96"/>
      <c r="W863" s="96"/>
      <c r="X863" s="96"/>
      <c r="Y863" s="96"/>
      <c r="Z863" s="96"/>
      <c r="AA863" s="96"/>
      <c r="AB863" s="96"/>
      <c r="AC863" s="96"/>
      <c r="AD863" s="96"/>
      <c r="AE863" s="96"/>
      <c r="AF863" s="96"/>
      <c r="AG863" s="96"/>
      <c r="AH863" s="96"/>
      <c r="AI863" s="96"/>
      <c r="AJ863" s="96"/>
      <c r="AK863" s="96"/>
      <c r="AL863" s="96"/>
      <c r="AM863" s="96"/>
      <c r="AN863" s="96"/>
      <c r="AO863" s="96"/>
      <c r="AP863" s="96"/>
    </row>
    <row r="864" spans="1:42" ht="12.75" x14ac:dyDescent="0.2">
      <c r="A864" s="96"/>
      <c r="B864" s="96"/>
      <c r="C864" s="96"/>
      <c r="D864" s="96"/>
      <c r="E864" s="96"/>
      <c r="F864" s="96"/>
      <c r="G864" s="96"/>
      <c r="H864" s="96"/>
      <c r="I864" s="96"/>
      <c r="J864" s="96"/>
      <c r="K864" s="96"/>
      <c r="L864" s="96"/>
      <c r="M864" s="96"/>
      <c r="N864" s="96"/>
      <c r="O864" s="96"/>
      <c r="P864" s="96"/>
      <c r="Q864" s="96"/>
      <c r="R864" s="96"/>
      <c r="S864" s="96"/>
      <c r="T864" s="96"/>
      <c r="U864" s="96"/>
      <c r="V864" s="96"/>
      <c r="W864" s="96"/>
      <c r="X864" s="96"/>
      <c r="Y864" s="96"/>
      <c r="Z864" s="96"/>
      <c r="AA864" s="96"/>
      <c r="AB864" s="96"/>
      <c r="AC864" s="96"/>
      <c r="AD864" s="96"/>
      <c r="AE864" s="96"/>
      <c r="AF864" s="96"/>
      <c r="AG864" s="96"/>
      <c r="AH864" s="96"/>
      <c r="AI864" s="96"/>
      <c r="AJ864" s="96"/>
      <c r="AK864" s="96"/>
      <c r="AL864" s="96"/>
      <c r="AM864" s="96"/>
      <c r="AN864" s="96"/>
      <c r="AO864" s="96"/>
      <c r="AP864" s="96"/>
    </row>
    <row r="865" spans="1:42" ht="12.75" x14ac:dyDescent="0.2">
      <c r="A865" s="96"/>
      <c r="B865" s="96"/>
      <c r="C865" s="96"/>
      <c r="D865" s="96"/>
      <c r="E865" s="96"/>
      <c r="F865" s="96"/>
      <c r="G865" s="96"/>
      <c r="H865" s="96"/>
      <c r="I865" s="96"/>
      <c r="J865" s="96"/>
      <c r="K865" s="96"/>
      <c r="L865" s="96"/>
      <c r="M865" s="96"/>
      <c r="N865" s="96"/>
      <c r="O865" s="96"/>
      <c r="P865" s="96"/>
      <c r="Q865" s="96"/>
      <c r="R865" s="96"/>
      <c r="S865" s="96"/>
      <c r="T865" s="96"/>
      <c r="U865" s="96"/>
      <c r="V865" s="96"/>
      <c r="W865" s="96"/>
      <c r="X865" s="96"/>
      <c r="Y865" s="96"/>
      <c r="Z865" s="96"/>
      <c r="AA865" s="96"/>
      <c r="AB865" s="96"/>
      <c r="AC865" s="96"/>
      <c r="AD865" s="96"/>
      <c r="AE865" s="96"/>
      <c r="AF865" s="96"/>
      <c r="AG865" s="96"/>
      <c r="AH865" s="96"/>
      <c r="AI865" s="96"/>
      <c r="AJ865" s="96"/>
      <c r="AK865" s="96"/>
      <c r="AL865" s="96"/>
      <c r="AM865" s="96"/>
      <c r="AN865" s="96"/>
      <c r="AO865" s="96"/>
      <c r="AP865" s="96"/>
    </row>
    <row r="866" spans="1:42" ht="12.75" x14ac:dyDescent="0.2">
      <c r="A866" s="96"/>
      <c r="B866" s="96"/>
      <c r="C866" s="96"/>
      <c r="D866" s="96"/>
      <c r="E866" s="96"/>
      <c r="F866" s="96"/>
      <c r="G866" s="96"/>
      <c r="H866" s="96"/>
      <c r="I866" s="96"/>
      <c r="J866" s="96"/>
      <c r="K866" s="96"/>
      <c r="L866" s="96"/>
      <c r="M866" s="96"/>
      <c r="N866" s="96"/>
      <c r="O866" s="96"/>
      <c r="P866" s="96"/>
      <c r="Q866" s="96"/>
      <c r="R866" s="96"/>
      <c r="S866" s="96"/>
      <c r="T866" s="96"/>
      <c r="U866" s="96"/>
      <c r="V866" s="96"/>
      <c r="W866" s="96"/>
      <c r="X866" s="96"/>
      <c r="Y866" s="96"/>
      <c r="Z866" s="96"/>
      <c r="AA866" s="96"/>
      <c r="AB866" s="96"/>
      <c r="AC866" s="96"/>
      <c r="AD866" s="96"/>
      <c r="AE866" s="96"/>
      <c r="AF866" s="96"/>
      <c r="AG866" s="96"/>
      <c r="AH866" s="96"/>
      <c r="AI866" s="96"/>
      <c r="AJ866" s="96"/>
      <c r="AK866" s="96"/>
      <c r="AL866" s="96"/>
      <c r="AM866" s="96"/>
      <c r="AN866" s="96"/>
      <c r="AO866" s="96"/>
      <c r="AP866" s="96"/>
    </row>
    <row r="867" spans="1:42" ht="12.75" x14ac:dyDescent="0.2">
      <c r="A867" s="96"/>
      <c r="B867" s="96"/>
      <c r="C867" s="96"/>
      <c r="D867" s="96"/>
      <c r="E867" s="96"/>
      <c r="F867" s="96"/>
      <c r="G867" s="96"/>
      <c r="H867" s="96"/>
      <c r="I867" s="96"/>
      <c r="J867" s="96"/>
      <c r="K867" s="96"/>
      <c r="L867" s="96"/>
      <c r="M867" s="96"/>
      <c r="N867" s="96"/>
      <c r="O867" s="96"/>
      <c r="P867" s="96"/>
      <c r="Q867" s="96"/>
      <c r="R867" s="96"/>
      <c r="S867" s="96"/>
      <c r="T867" s="96"/>
      <c r="U867" s="96"/>
      <c r="V867" s="96"/>
      <c r="W867" s="96"/>
      <c r="X867" s="96"/>
      <c r="Y867" s="96"/>
      <c r="Z867" s="96"/>
      <c r="AA867" s="96"/>
      <c r="AB867" s="96"/>
      <c r="AC867" s="96"/>
      <c r="AD867" s="96"/>
      <c r="AE867" s="96"/>
      <c r="AF867" s="96"/>
      <c r="AG867" s="96"/>
      <c r="AH867" s="96"/>
      <c r="AI867" s="96"/>
      <c r="AJ867" s="96"/>
      <c r="AK867" s="96"/>
      <c r="AL867" s="96"/>
      <c r="AM867" s="96"/>
      <c r="AN867" s="96"/>
      <c r="AO867" s="96"/>
      <c r="AP867" s="96"/>
    </row>
    <row r="868" spans="1:42" ht="12.75" x14ac:dyDescent="0.2">
      <c r="A868" s="96"/>
      <c r="B868" s="96"/>
      <c r="C868" s="96"/>
      <c r="D868" s="96"/>
      <c r="E868" s="96"/>
      <c r="F868" s="96"/>
      <c r="G868" s="96"/>
      <c r="H868" s="96"/>
      <c r="I868" s="96"/>
      <c r="J868" s="96"/>
      <c r="K868" s="96"/>
      <c r="L868" s="96"/>
      <c r="M868" s="96"/>
      <c r="N868" s="96"/>
      <c r="O868" s="96"/>
      <c r="P868" s="96"/>
      <c r="Q868" s="96"/>
      <c r="R868" s="96"/>
      <c r="S868" s="96"/>
      <c r="T868" s="96"/>
      <c r="U868" s="96"/>
      <c r="V868" s="96"/>
      <c r="W868" s="96"/>
      <c r="X868" s="96"/>
      <c r="Y868" s="96"/>
      <c r="Z868" s="96"/>
      <c r="AA868" s="96"/>
      <c r="AB868" s="96"/>
      <c r="AC868" s="96"/>
      <c r="AD868" s="96"/>
      <c r="AE868" s="96"/>
      <c r="AF868" s="96"/>
      <c r="AG868" s="96"/>
      <c r="AH868" s="96"/>
      <c r="AI868" s="96"/>
      <c r="AJ868" s="96"/>
      <c r="AK868" s="96"/>
      <c r="AL868" s="96"/>
      <c r="AM868" s="96"/>
      <c r="AN868" s="96"/>
      <c r="AO868" s="96"/>
      <c r="AP868" s="96"/>
    </row>
    <row r="869" spans="1:42" ht="12.75" x14ac:dyDescent="0.2">
      <c r="A869" s="96"/>
      <c r="B869" s="96"/>
      <c r="C869" s="96"/>
      <c r="D869" s="96"/>
      <c r="E869" s="96"/>
      <c r="F869" s="96"/>
      <c r="G869" s="96"/>
      <c r="H869" s="96"/>
      <c r="I869" s="96"/>
      <c r="J869" s="96"/>
      <c r="K869" s="96"/>
      <c r="L869" s="96"/>
      <c r="M869" s="96"/>
      <c r="N869" s="96"/>
      <c r="O869" s="96"/>
      <c r="P869" s="96"/>
      <c r="Q869" s="96"/>
      <c r="R869" s="96"/>
      <c r="S869" s="96"/>
      <c r="T869" s="96"/>
      <c r="U869" s="96"/>
      <c r="V869" s="96"/>
      <c r="W869" s="96"/>
      <c r="X869" s="96"/>
      <c r="Y869" s="96"/>
      <c r="Z869" s="96"/>
      <c r="AA869" s="96"/>
      <c r="AB869" s="96"/>
      <c r="AC869" s="96"/>
      <c r="AD869" s="96"/>
      <c r="AE869" s="96"/>
      <c r="AF869" s="96"/>
      <c r="AG869" s="96"/>
      <c r="AH869" s="96"/>
      <c r="AI869" s="96"/>
      <c r="AJ869" s="96"/>
      <c r="AK869" s="96"/>
      <c r="AL869" s="96"/>
      <c r="AM869" s="96"/>
      <c r="AN869" s="96"/>
      <c r="AO869" s="96"/>
      <c r="AP869" s="96"/>
    </row>
    <row r="870" spans="1:42" ht="12.75" x14ac:dyDescent="0.2">
      <c r="A870" s="96"/>
      <c r="B870" s="96"/>
      <c r="C870" s="96"/>
      <c r="D870" s="96"/>
      <c r="E870" s="96"/>
      <c r="F870" s="96"/>
      <c r="G870" s="96"/>
      <c r="H870" s="96"/>
      <c r="I870" s="96"/>
      <c r="J870" s="96"/>
      <c r="K870" s="96"/>
      <c r="L870" s="96"/>
      <c r="M870" s="96"/>
      <c r="N870" s="96"/>
      <c r="O870" s="96"/>
      <c r="P870" s="96"/>
      <c r="Q870" s="96"/>
      <c r="R870" s="96"/>
      <c r="S870" s="96"/>
      <c r="T870" s="96"/>
      <c r="U870" s="96"/>
      <c r="V870" s="96"/>
      <c r="W870" s="96"/>
      <c r="X870" s="96"/>
      <c r="Y870" s="96"/>
      <c r="Z870" s="96"/>
      <c r="AA870" s="96"/>
      <c r="AB870" s="96"/>
      <c r="AC870" s="96"/>
      <c r="AD870" s="96"/>
      <c r="AE870" s="96"/>
      <c r="AF870" s="96"/>
      <c r="AG870" s="96"/>
      <c r="AH870" s="96"/>
      <c r="AI870" s="96"/>
      <c r="AJ870" s="96"/>
      <c r="AK870" s="96"/>
      <c r="AL870" s="96"/>
      <c r="AM870" s="96"/>
      <c r="AN870" s="96"/>
      <c r="AO870" s="96"/>
      <c r="AP870" s="96"/>
    </row>
    <row r="871" spans="1:42" ht="12.75" x14ac:dyDescent="0.2">
      <c r="A871" s="96"/>
      <c r="B871" s="96"/>
      <c r="C871" s="96"/>
      <c r="D871" s="96"/>
      <c r="E871" s="96"/>
      <c r="F871" s="96"/>
      <c r="G871" s="96"/>
      <c r="H871" s="96"/>
      <c r="I871" s="96"/>
      <c r="J871" s="96"/>
      <c r="K871" s="96"/>
      <c r="L871" s="96"/>
      <c r="M871" s="96"/>
      <c r="N871" s="96"/>
      <c r="O871" s="96"/>
      <c r="P871" s="96"/>
      <c r="Q871" s="96"/>
      <c r="R871" s="96"/>
      <c r="S871" s="96"/>
      <c r="T871" s="96"/>
      <c r="U871" s="96"/>
      <c r="V871" s="96"/>
      <c r="W871" s="96"/>
      <c r="X871" s="96"/>
      <c r="Y871" s="96"/>
      <c r="Z871" s="96"/>
      <c r="AA871" s="96"/>
      <c r="AB871" s="96"/>
      <c r="AC871" s="96"/>
      <c r="AD871" s="96"/>
      <c r="AE871" s="96"/>
      <c r="AF871" s="96"/>
      <c r="AG871" s="96"/>
      <c r="AH871" s="96"/>
      <c r="AI871" s="96"/>
      <c r="AJ871" s="96"/>
      <c r="AK871" s="96"/>
      <c r="AL871" s="96"/>
      <c r="AM871" s="96"/>
      <c r="AN871" s="96"/>
      <c r="AO871" s="96"/>
      <c r="AP871" s="96"/>
    </row>
    <row r="872" spans="1:42" ht="12.75" x14ac:dyDescent="0.2">
      <c r="A872" s="96"/>
      <c r="B872" s="96"/>
      <c r="C872" s="96"/>
      <c r="D872" s="96"/>
      <c r="E872" s="96"/>
      <c r="F872" s="96"/>
      <c r="G872" s="96"/>
      <c r="H872" s="96"/>
      <c r="I872" s="96"/>
      <c r="J872" s="96"/>
      <c r="K872" s="96"/>
      <c r="L872" s="96"/>
      <c r="M872" s="96"/>
      <c r="N872" s="96"/>
      <c r="O872" s="96"/>
      <c r="P872" s="96"/>
      <c r="Q872" s="96"/>
      <c r="R872" s="96"/>
      <c r="S872" s="96"/>
      <c r="T872" s="96"/>
      <c r="U872" s="96"/>
      <c r="V872" s="96"/>
      <c r="W872" s="96"/>
      <c r="X872" s="96"/>
      <c r="Y872" s="96"/>
      <c r="Z872" s="96"/>
      <c r="AA872" s="96"/>
      <c r="AB872" s="96"/>
      <c r="AC872" s="96"/>
      <c r="AD872" s="96"/>
      <c r="AE872" s="96"/>
      <c r="AF872" s="96"/>
      <c r="AG872" s="96"/>
      <c r="AH872" s="96"/>
      <c r="AI872" s="96"/>
      <c r="AJ872" s="96"/>
      <c r="AK872" s="96"/>
      <c r="AL872" s="96"/>
      <c r="AM872" s="96"/>
      <c r="AN872" s="96"/>
      <c r="AO872" s="96"/>
      <c r="AP872" s="96"/>
    </row>
    <row r="873" spans="1:42" ht="12.75" x14ac:dyDescent="0.2">
      <c r="A873" s="96"/>
      <c r="B873" s="96"/>
      <c r="C873" s="96"/>
      <c r="D873" s="96"/>
      <c r="E873" s="96"/>
      <c r="F873" s="96"/>
      <c r="G873" s="96"/>
      <c r="H873" s="96"/>
      <c r="I873" s="96"/>
      <c r="J873" s="96"/>
      <c r="K873" s="96"/>
      <c r="L873" s="96"/>
      <c r="M873" s="96"/>
      <c r="N873" s="96"/>
      <c r="O873" s="96"/>
      <c r="P873" s="96"/>
      <c r="Q873" s="96"/>
      <c r="R873" s="96"/>
      <c r="S873" s="96"/>
      <c r="T873" s="96"/>
      <c r="U873" s="96"/>
      <c r="V873" s="96"/>
      <c r="W873" s="96"/>
      <c r="X873" s="96"/>
      <c r="Y873" s="96"/>
      <c r="Z873" s="96"/>
      <c r="AA873" s="96"/>
      <c r="AB873" s="96"/>
      <c r="AC873" s="96"/>
      <c r="AD873" s="96"/>
      <c r="AE873" s="96"/>
      <c r="AF873" s="96"/>
      <c r="AG873" s="96"/>
      <c r="AH873" s="96"/>
      <c r="AI873" s="96"/>
      <c r="AJ873" s="96"/>
      <c r="AK873" s="96"/>
      <c r="AL873" s="96"/>
      <c r="AM873" s="96"/>
      <c r="AN873" s="96"/>
      <c r="AO873" s="96"/>
      <c r="AP873" s="96"/>
    </row>
    <row r="874" spans="1:42" ht="12.75" x14ac:dyDescent="0.2">
      <c r="A874" s="96"/>
      <c r="B874" s="96"/>
      <c r="C874" s="96"/>
      <c r="D874" s="96"/>
      <c r="E874" s="96"/>
      <c r="F874" s="96"/>
      <c r="G874" s="96"/>
      <c r="H874" s="96"/>
      <c r="I874" s="96"/>
      <c r="J874" s="96"/>
      <c r="K874" s="96"/>
      <c r="L874" s="96"/>
      <c r="M874" s="96"/>
      <c r="N874" s="96"/>
      <c r="O874" s="96"/>
      <c r="P874" s="96"/>
      <c r="Q874" s="96"/>
      <c r="R874" s="96"/>
      <c r="S874" s="96"/>
      <c r="T874" s="96"/>
      <c r="U874" s="96"/>
      <c r="V874" s="96"/>
      <c r="W874" s="96"/>
      <c r="X874" s="96"/>
      <c r="Y874" s="96"/>
      <c r="Z874" s="96"/>
      <c r="AA874" s="96"/>
      <c r="AB874" s="96"/>
      <c r="AC874" s="96"/>
      <c r="AD874" s="96"/>
      <c r="AE874" s="96"/>
      <c r="AF874" s="96"/>
      <c r="AG874" s="96"/>
      <c r="AH874" s="96"/>
      <c r="AI874" s="96"/>
      <c r="AJ874" s="96"/>
      <c r="AK874" s="96"/>
      <c r="AL874" s="96"/>
      <c r="AM874" s="96"/>
      <c r="AN874" s="96"/>
      <c r="AO874" s="96"/>
      <c r="AP874" s="96"/>
    </row>
    <row r="875" spans="1:42" ht="12.75" x14ac:dyDescent="0.2">
      <c r="A875" s="96"/>
      <c r="B875" s="96"/>
      <c r="C875" s="96"/>
      <c r="D875" s="96"/>
      <c r="E875" s="96"/>
      <c r="F875" s="96"/>
      <c r="G875" s="96"/>
      <c r="H875" s="96"/>
      <c r="I875" s="96"/>
      <c r="J875" s="96"/>
      <c r="K875" s="96"/>
      <c r="L875" s="96"/>
      <c r="M875" s="96"/>
      <c r="N875" s="96"/>
      <c r="O875" s="96"/>
      <c r="P875" s="96"/>
      <c r="Q875" s="96"/>
      <c r="R875" s="96"/>
      <c r="S875" s="96"/>
      <c r="T875" s="96"/>
      <c r="U875" s="96"/>
      <c r="V875" s="96"/>
      <c r="W875" s="96"/>
      <c r="X875" s="96"/>
      <c r="Y875" s="96"/>
      <c r="Z875" s="96"/>
      <c r="AA875" s="96"/>
      <c r="AB875" s="96"/>
      <c r="AC875" s="96"/>
      <c r="AD875" s="96"/>
      <c r="AE875" s="96"/>
      <c r="AF875" s="96"/>
      <c r="AG875" s="96"/>
      <c r="AH875" s="96"/>
      <c r="AI875" s="96"/>
      <c r="AJ875" s="96"/>
      <c r="AK875" s="96"/>
      <c r="AL875" s="96"/>
      <c r="AM875" s="96"/>
      <c r="AN875" s="96"/>
      <c r="AO875" s="96"/>
      <c r="AP875" s="96"/>
    </row>
    <row r="876" spans="1:42" ht="12.75" x14ac:dyDescent="0.2">
      <c r="A876" s="96"/>
      <c r="B876" s="96"/>
      <c r="C876" s="96"/>
      <c r="D876" s="96"/>
      <c r="E876" s="96"/>
      <c r="F876" s="96"/>
      <c r="G876" s="96"/>
      <c r="H876" s="96"/>
      <c r="I876" s="96"/>
      <c r="J876" s="96"/>
      <c r="K876" s="96"/>
      <c r="L876" s="96"/>
      <c r="M876" s="96"/>
      <c r="N876" s="96"/>
      <c r="O876" s="96"/>
      <c r="P876" s="96"/>
      <c r="Q876" s="96"/>
      <c r="R876" s="96"/>
      <c r="S876" s="96"/>
      <c r="T876" s="96"/>
      <c r="U876" s="96"/>
      <c r="V876" s="96"/>
      <c r="W876" s="96"/>
      <c r="X876" s="96"/>
      <c r="Y876" s="96"/>
      <c r="Z876" s="96"/>
      <c r="AA876" s="96"/>
      <c r="AB876" s="96"/>
      <c r="AC876" s="96"/>
      <c r="AD876" s="96"/>
      <c r="AE876" s="96"/>
      <c r="AF876" s="96"/>
      <c r="AG876" s="96"/>
      <c r="AH876" s="96"/>
      <c r="AI876" s="96"/>
      <c r="AJ876" s="96"/>
      <c r="AK876" s="96"/>
      <c r="AL876" s="96"/>
      <c r="AM876" s="96"/>
      <c r="AN876" s="96"/>
      <c r="AO876" s="96"/>
      <c r="AP876" s="96"/>
    </row>
    <row r="877" spans="1:42" ht="12.75" x14ac:dyDescent="0.2">
      <c r="A877" s="96"/>
      <c r="B877" s="96"/>
      <c r="C877" s="96"/>
      <c r="D877" s="96"/>
      <c r="E877" s="96"/>
      <c r="F877" s="96"/>
      <c r="G877" s="96"/>
      <c r="H877" s="96"/>
      <c r="I877" s="96"/>
      <c r="J877" s="96"/>
      <c r="K877" s="96"/>
      <c r="L877" s="96"/>
      <c r="M877" s="96"/>
      <c r="N877" s="96"/>
      <c r="O877" s="96"/>
      <c r="P877" s="96"/>
      <c r="Q877" s="96"/>
      <c r="R877" s="96"/>
      <c r="S877" s="96"/>
      <c r="T877" s="96"/>
      <c r="U877" s="96"/>
      <c r="V877" s="96"/>
      <c r="W877" s="96"/>
      <c r="X877" s="96"/>
      <c r="Y877" s="96"/>
      <c r="Z877" s="96"/>
      <c r="AA877" s="96"/>
      <c r="AB877" s="96"/>
      <c r="AC877" s="96"/>
      <c r="AD877" s="96"/>
      <c r="AE877" s="96"/>
      <c r="AF877" s="96"/>
      <c r="AG877" s="96"/>
      <c r="AH877" s="96"/>
      <c r="AI877" s="96"/>
      <c r="AJ877" s="96"/>
      <c r="AK877" s="96"/>
      <c r="AL877" s="96"/>
      <c r="AM877" s="96"/>
      <c r="AN877" s="96"/>
      <c r="AO877" s="96"/>
      <c r="AP877" s="96"/>
    </row>
    <row r="878" spans="1:42" ht="12.75" x14ac:dyDescent="0.2">
      <c r="A878" s="96"/>
      <c r="B878" s="96"/>
      <c r="C878" s="96"/>
      <c r="D878" s="96"/>
      <c r="E878" s="96"/>
      <c r="F878" s="96"/>
      <c r="G878" s="96"/>
      <c r="H878" s="96"/>
      <c r="I878" s="96"/>
      <c r="J878" s="96"/>
      <c r="K878" s="96"/>
      <c r="L878" s="96"/>
      <c r="M878" s="96"/>
      <c r="N878" s="96"/>
      <c r="O878" s="96"/>
      <c r="P878" s="96"/>
      <c r="Q878" s="96"/>
      <c r="R878" s="96"/>
      <c r="S878" s="96"/>
      <c r="T878" s="96"/>
      <c r="U878" s="96"/>
      <c r="V878" s="96"/>
      <c r="W878" s="96"/>
      <c r="X878" s="96"/>
      <c r="Y878" s="96"/>
      <c r="Z878" s="96"/>
      <c r="AA878" s="96"/>
      <c r="AB878" s="96"/>
      <c r="AC878" s="96"/>
      <c r="AD878" s="96"/>
      <c r="AE878" s="96"/>
      <c r="AF878" s="96"/>
      <c r="AG878" s="96"/>
      <c r="AH878" s="96"/>
      <c r="AI878" s="96"/>
      <c r="AJ878" s="96"/>
      <c r="AK878" s="96"/>
      <c r="AL878" s="96"/>
      <c r="AM878" s="96"/>
      <c r="AN878" s="96"/>
      <c r="AO878" s="96"/>
      <c r="AP878" s="96"/>
    </row>
    <row r="879" spans="1:42" ht="12.75" x14ac:dyDescent="0.2">
      <c r="A879" s="96"/>
      <c r="B879" s="96"/>
      <c r="C879" s="96"/>
      <c r="D879" s="96"/>
      <c r="E879" s="96"/>
      <c r="F879" s="96"/>
      <c r="G879" s="96"/>
      <c r="H879" s="96"/>
      <c r="I879" s="96"/>
      <c r="J879" s="96"/>
      <c r="K879" s="96"/>
      <c r="L879" s="96"/>
      <c r="M879" s="96"/>
      <c r="N879" s="96"/>
      <c r="O879" s="96"/>
      <c r="P879" s="96"/>
      <c r="Q879" s="96"/>
      <c r="R879" s="96"/>
      <c r="S879" s="96"/>
      <c r="T879" s="96"/>
      <c r="U879" s="96"/>
      <c r="V879" s="96"/>
      <c r="W879" s="96"/>
      <c r="X879" s="96"/>
      <c r="Y879" s="96"/>
      <c r="Z879" s="96"/>
      <c r="AA879" s="96"/>
      <c r="AB879" s="96"/>
      <c r="AC879" s="96"/>
      <c r="AD879" s="96"/>
      <c r="AE879" s="96"/>
      <c r="AF879" s="96"/>
      <c r="AG879" s="96"/>
      <c r="AH879" s="96"/>
      <c r="AI879" s="96"/>
      <c r="AJ879" s="96"/>
      <c r="AK879" s="96"/>
      <c r="AL879" s="96"/>
      <c r="AM879" s="96"/>
      <c r="AN879" s="96"/>
      <c r="AO879" s="96"/>
      <c r="AP879" s="96"/>
    </row>
  </sheetData>
  <autoFilter ref="A6:AP58" xr:uid="{9F60E5DA-5A09-409C-A40A-912AB6DAE6AE}"/>
  <customSheetViews>
    <customSheetView guid="{7DCFD654-E807-4A5E-B29D-B8AE41CF9F3B}" filter="1" showAutoFilter="1">
      <pageMargins left="0.7" right="0.7" top="0.75" bottom="0.75" header="0.3" footer="0.3"/>
      <autoFilter ref="A6:BE111" xr:uid="{00000000-0000-0000-0000-000000000000}"/>
      <extLst>
        <ext uri="GoogleSheetsCustomDataVersion1">
          <go:sheetsCustomData xmlns:go="http://customooxmlschemas.google.com/" filterViewId="987670075"/>
        </ext>
      </extLst>
    </customSheetView>
    <customSheetView guid="{D584FC54-0184-4629-93F6-CFDB9FB45133}" filter="1" showAutoFilter="1">
      <pageMargins left="0.7" right="0.7" top="0.75" bottom="0.75" header="0.3" footer="0.3"/>
      <autoFilter ref="A6:BE111" xr:uid="{00000000-0000-0000-0000-000000000000}">
        <filterColumn colId="43">
          <filters>
            <filter val="Adriana Estupiñan - Subgerente de Planeación y Proyectos"/>
            <filter val="Adriana Estupiñán - Subgerente de Planeación y Proyectos_x000a_Maryuri Zabala - Profesional III"/>
            <filter val="Rafael Camargo - Director de Recursos Físicos y Negocios"/>
            <filter val="Técnico 3"/>
          </filters>
        </filterColumn>
      </autoFilter>
      <extLst>
        <ext uri="GoogleSheetsCustomDataVersion1">
          <go:sheetsCustomData xmlns:go="http://customooxmlschemas.google.com/" filterViewId="893858865"/>
        </ext>
      </extLst>
    </customSheetView>
    <customSheetView guid="{85E72898-49DF-4F32-8DDC-158A4FBC7BCD}" filter="1" showAutoFilter="1">
      <pageMargins left="0.7" right="0.7" top="0.75" bottom="0.75" header="0.3" footer="0.3"/>
      <autoFilter ref="A6:BE111" xr:uid="{00000000-0000-0000-0000-000000000000}">
        <filterColumn colId="1">
          <filters>
            <filter val="Servicio al Ciudadano"/>
          </filters>
        </filterColumn>
      </autoFilter>
      <extLst>
        <ext uri="GoogleSheetsCustomDataVersion1">
          <go:sheetsCustomData xmlns:go="http://customooxmlschemas.google.com/" filterViewId="537215437"/>
        </ext>
      </extLst>
    </customSheetView>
    <customSheetView guid="{BA9F5389-5291-489C-9EC7-8C7BA30589B1}" filter="1" showAutoFilter="1">
      <pageMargins left="0.7" right="0.7" top="0.75" bottom="0.75" header="0.3" footer="0.3"/>
      <autoFilter ref="A6:BE111" xr:uid="{00000000-0000-0000-0000-000000000000}">
        <filterColumn colId="43">
          <filters>
            <filter val="Adriana Estupiñan - Subgerente de Planeación y Proyectos"/>
            <filter val="Rafael Camargo - Director de Recursos Físicos y Negocios"/>
            <filter val="Técnico 3"/>
          </filters>
        </filterColumn>
      </autoFilter>
      <extLst>
        <ext uri="GoogleSheetsCustomDataVersion1">
          <go:sheetsCustomData xmlns:go="http://customooxmlschemas.google.com/" filterViewId="400272902"/>
        </ext>
      </extLst>
    </customSheetView>
    <customSheetView guid="{485AD43C-2EFD-4E15-948B-4B1EC0574365}" filter="1" showAutoFilter="1">
      <pageMargins left="0.7" right="0.7" top="0.75" bottom="0.75" header="0.3" footer="0.3"/>
      <autoFilter ref="N121" xr:uid="{00000000-0000-0000-0000-000000000000}"/>
      <extLst>
        <ext uri="GoogleSheetsCustomDataVersion1">
          <go:sheetsCustomData xmlns:go="http://customooxmlschemas.google.com/" filterViewId="1748460300"/>
        </ext>
      </extLst>
    </customSheetView>
    <customSheetView guid="{C7C4C3A1-7A92-464D-B846-072633A66A68}" filter="1" showAutoFilter="1">
      <pageMargins left="0.7" right="0.7" top="0.75" bottom="0.75" header="0.3" footer="0.3"/>
      <autoFilter ref="A6:BE111" xr:uid="{00000000-0000-0000-0000-000000000000}">
        <filterColumn colId="43">
          <filters>
            <filter val="Adriana Estupiñan - Subgerente de Planeación y Proyectos"/>
            <filter val="Adriana Estupiñán - Subgerente de Planeación y Proyectos_x000a_Maryuri Zabala - Profesional III"/>
            <filter val="Rafael Camargo - Director de Recursos Físicos y Negocios"/>
            <filter val="Técnico 3"/>
          </filters>
        </filterColumn>
      </autoFilter>
      <extLst>
        <ext uri="GoogleSheetsCustomDataVersion1">
          <go:sheetsCustomData xmlns:go="http://customooxmlschemas.google.com/" filterViewId="1460549315"/>
        </ext>
      </extLst>
    </customSheetView>
  </customSheetViews>
  <mergeCells count="9">
    <mergeCell ref="A4:N5"/>
    <mergeCell ref="O4:U5"/>
    <mergeCell ref="AM1:AP1"/>
    <mergeCell ref="A2:AL3"/>
    <mergeCell ref="AM2:AP2"/>
    <mergeCell ref="AM3:AP3"/>
    <mergeCell ref="V4:AF5"/>
    <mergeCell ref="AG4:AL5"/>
    <mergeCell ref="AM4:AP5"/>
  </mergeCells>
  <conditionalFormatting sqref="P7:P58 AG7:AG58 S7:S58">
    <cfRule type="cellIs" dxfId="372" priority="1" operator="equal">
      <formula>"Muy Alta"</formula>
    </cfRule>
  </conditionalFormatting>
  <conditionalFormatting sqref="P7:P58 AG7:AG58 S7:S58">
    <cfRule type="cellIs" dxfId="371" priority="2" operator="equal">
      <formula>"Alta"</formula>
    </cfRule>
  </conditionalFormatting>
  <conditionalFormatting sqref="P7:P58 AG7:AG58 S7:S58">
    <cfRule type="cellIs" dxfId="370" priority="3" operator="equal">
      <formula>"Media"</formula>
    </cfRule>
  </conditionalFormatting>
  <conditionalFormatting sqref="P7:P58 AG7:AG58 S7:S58">
    <cfRule type="cellIs" dxfId="369" priority="4" operator="equal">
      <formula>"Baja"</formula>
    </cfRule>
  </conditionalFormatting>
  <conditionalFormatting sqref="P7:P58 AG7:AG58 S7:S58">
    <cfRule type="cellIs" dxfId="368" priority="5" operator="equal">
      <formula>"Muy Baja"</formula>
    </cfRule>
  </conditionalFormatting>
  <conditionalFormatting sqref="S7:S58">
    <cfRule type="containsText" dxfId="367" priority="6" operator="containsText" text="Catastrófico">
      <formula>NOT(ISERROR(SEARCH(("Catastrófico"),(S7))))</formula>
    </cfRule>
  </conditionalFormatting>
  <conditionalFormatting sqref="S7:S58">
    <cfRule type="containsText" dxfId="366" priority="7" operator="containsText" text="Mayor">
      <formula>NOT(ISERROR(SEARCH(("Mayor"),(S7))))</formula>
    </cfRule>
  </conditionalFormatting>
  <conditionalFormatting sqref="S7:S58">
    <cfRule type="containsText" dxfId="365" priority="8" operator="containsText" text="Moderado">
      <formula>NOT(ISERROR(SEARCH(("Moderado"),(S7))))</formula>
    </cfRule>
  </conditionalFormatting>
  <conditionalFormatting sqref="S7:S58">
    <cfRule type="containsText" dxfId="364" priority="9" operator="containsText" text="Menor">
      <formula>NOT(ISERROR(SEARCH(("Menor"),(S7))))</formula>
    </cfRule>
  </conditionalFormatting>
  <conditionalFormatting sqref="S7:S58">
    <cfRule type="containsText" dxfId="363" priority="10" operator="containsText" text="Leve">
      <formula>NOT(ISERROR(SEARCH(("Leve"),(S7))))</formula>
    </cfRule>
  </conditionalFormatting>
  <conditionalFormatting sqref="AG12">
    <cfRule type="cellIs" dxfId="362" priority="16" operator="equal">
      <formula>"Muy Alta"</formula>
    </cfRule>
  </conditionalFormatting>
  <conditionalFormatting sqref="AG12">
    <cfRule type="cellIs" dxfId="361" priority="17" operator="equal">
      <formula>"Alta"</formula>
    </cfRule>
  </conditionalFormatting>
  <conditionalFormatting sqref="AG12">
    <cfRule type="cellIs" dxfId="360" priority="18" operator="equal">
      <formula>"Media"</formula>
    </cfRule>
  </conditionalFormatting>
  <conditionalFormatting sqref="AG12">
    <cfRule type="cellIs" dxfId="359" priority="19" operator="equal">
      <formula>"Baja"</formula>
    </cfRule>
  </conditionalFormatting>
  <conditionalFormatting sqref="AG12">
    <cfRule type="cellIs" dxfId="358" priority="20" operator="equal">
      <formula>"Muy Baja"</formula>
    </cfRule>
  </conditionalFormatting>
  <conditionalFormatting sqref="AI7:AI58">
    <cfRule type="cellIs" dxfId="357" priority="21" operator="equal">
      <formula>"Catastrófico"</formula>
    </cfRule>
  </conditionalFormatting>
  <conditionalFormatting sqref="AI7:AI58">
    <cfRule type="cellIs" dxfId="356" priority="22" operator="equal">
      <formula>"Mayor"</formula>
    </cfRule>
  </conditionalFormatting>
  <conditionalFormatting sqref="AI7:AI58">
    <cfRule type="cellIs" dxfId="355" priority="23" operator="equal">
      <formula>"Moderado"</formula>
    </cfRule>
  </conditionalFormatting>
  <conditionalFormatting sqref="AI7:AI58">
    <cfRule type="cellIs" dxfId="354" priority="24" operator="equal">
      <formula>"Menor"</formula>
    </cfRule>
  </conditionalFormatting>
  <conditionalFormatting sqref="AI7:AI58">
    <cfRule type="cellIs" dxfId="353" priority="25" operator="equal">
      <formula>"Leve"</formula>
    </cfRule>
  </conditionalFormatting>
  <conditionalFormatting sqref="U7:U58 AK7:AK58">
    <cfRule type="cellIs" dxfId="352" priority="26" operator="equal">
      <formula>"Extremo"</formula>
    </cfRule>
  </conditionalFormatting>
  <conditionalFormatting sqref="U7:U58 AK7:AK58">
    <cfRule type="cellIs" dxfId="351" priority="27" operator="equal">
      <formula>"Alto"</formula>
    </cfRule>
  </conditionalFormatting>
  <conditionalFormatting sqref="U7:U58 AK7:AK58">
    <cfRule type="cellIs" dxfId="350" priority="28" operator="equal">
      <formula>"Moderado"</formula>
    </cfRule>
  </conditionalFormatting>
  <conditionalFormatting sqref="U7:U58 AK7:AK58">
    <cfRule type="cellIs" dxfId="349" priority="29" operator="equal">
      <formula>"Bajo"</formula>
    </cfRule>
  </conditionalFormatting>
  <conditionalFormatting sqref="F16:F20 F22:F26 F32:F39 F42 F54:F58 F8:F14">
    <cfRule type="containsText" dxfId="348" priority="30" operator="containsText" text="Oportunidad">
      <formula>NOT(ISERROR(SEARCH(("Oportunidad"),(F8))))</formula>
    </cfRule>
  </conditionalFormatting>
  <conditionalFormatting sqref="F16:F20 F22:F26 F32:F39 F42 F54:F58 F8:F14">
    <cfRule type="containsText" dxfId="347" priority="31" operator="containsText" text="Oportunidad">
      <formula>NOT(ISERROR(SEARCH(("Oportunidad"),(F8))))</formula>
    </cfRule>
  </conditionalFormatting>
  <conditionalFormatting sqref="F16:F20 F22:F26 F32:F39 F42 F54:F58 F8:F14">
    <cfRule type="containsText" dxfId="346" priority="32" operator="containsText" text="Riesgo">
      <formula>NOT(ISERROR(SEARCH(("Riesgo"),(F8))))</formula>
    </cfRule>
  </conditionalFormatting>
  <conditionalFormatting sqref="U12">
    <cfRule type="cellIs" dxfId="345" priority="33" operator="equal">
      <formula>"Extremo"</formula>
    </cfRule>
  </conditionalFormatting>
  <conditionalFormatting sqref="U12">
    <cfRule type="cellIs" dxfId="344" priority="34" operator="equal">
      <formula>"Alto"</formula>
    </cfRule>
  </conditionalFormatting>
  <conditionalFormatting sqref="U12">
    <cfRule type="cellIs" dxfId="343" priority="35" operator="equal">
      <formula>"Moderado"</formula>
    </cfRule>
  </conditionalFormatting>
  <conditionalFormatting sqref="U12">
    <cfRule type="cellIs" dxfId="342" priority="36" operator="equal">
      <formula>"Bajo"</formula>
    </cfRule>
  </conditionalFormatting>
  <conditionalFormatting sqref="AK43:AK58">
    <cfRule type="cellIs" dxfId="341" priority="67" operator="equal">
      <formula>"Alto"</formula>
    </cfRule>
  </conditionalFormatting>
  <conditionalFormatting sqref="F41">
    <cfRule type="containsText" dxfId="340" priority="79" operator="containsText" text="Oportunidad">
      <formula>NOT(ISERROR(SEARCH(("Oportunidad"),(F41))))</formula>
    </cfRule>
  </conditionalFormatting>
  <conditionalFormatting sqref="F41">
    <cfRule type="containsText" dxfId="339" priority="80" operator="containsText" text="Oportunidad">
      <formula>NOT(ISERROR(SEARCH(("Oportunidad"),(F41))))</formula>
    </cfRule>
  </conditionalFormatting>
  <conditionalFormatting sqref="F41">
    <cfRule type="containsText" dxfId="338" priority="81" operator="containsText" text="Riesgo">
      <formula>NOT(ISERROR(SEARCH(("Riesgo"),(F41))))</formula>
    </cfRule>
  </conditionalFormatting>
  <conditionalFormatting sqref="F43">
    <cfRule type="containsText" dxfId="337" priority="114" operator="containsText" text="Oportunidad">
      <formula>NOT(ISERROR(SEARCH(("Oportunidad"),(F43))))</formula>
    </cfRule>
  </conditionalFormatting>
  <conditionalFormatting sqref="F43">
    <cfRule type="containsText" dxfId="336" priority="115" operator="containsText" text="Oportunidad">
      <formula>NOT(ISERROR(SEARCH(("Oportunidad"),(F43))))</formula>
    </cfRule>
  </conditionalFormatting>
  <conditionalFormatting sqref="F43">
    <cfRule type="containsText" dxfId="335" priority="116" operator="containsText" text="Riesgo">
      <formula>NOT(ISERROR(SEARCH(("Riesgo"),(F43))))</formula>
    </cfRule>
  </conditionalFormatting>
  <conditionalFormatting sqref="P7">
    <cfRule type="cellIs" dxfId="334" priority="140" operator="equal">
      <formula>"Muy Alta"</formula>
    </cfRule>
  </conditionalFormatting>
  <conditionalFormatting sqref="P7">
    <cfRule type="cellIs" dxfId="333" priority="141" operator="equal">
      <formula>"Alta"</formula>
    </cfRule>
  </conditionalFormatting>
  <conditionalFormatting sqref="P7">
    <cfRule type="cellIs" dxfId="332" priority="142" operator="equal">
      <formula>"Media"</formula>
    </cfRule>
  </conditionalFormatting>
  <conditionalFormatting sqref="P7">
    <cfRule type="cellIs" dxfId="331" priority="143" operator="equal">
      <formula>"Baja"</formula>
    </cfRule>
  </conditionalFormatting>
  <conditionalFormatting sqref="P7">
    <cfRule type="cellIs" dxfId="330" priority="144" operator="equal">
      <formula>"Muy Baja"</formula>
    </cfRule>
  </conditionalFormatting>
  <conditionalFormatting sqref="S7">
    <cfRule type="containsText" dxfId="329" priority="145" operator="containsText" text="Catastrófico">
      <formula>NOT(ISERROR(SEARCH(("Catastrófico"),(S7))))</formula>
    </cfRule>
  </conditionalFormatting>
  <conditionalFormatting sqref="S7">
    <cfRule type="containsText" dxfId="328" priority="146" operator="containsText" text="Mayor">
      <formula>NOT(ISERROR(SEARCH(("Mayor"),(S7))))</formula>
    </cfRule>
  </conditionalFormatting>
  <conditionalFormatting sqref="S7">
    <cfRule type="containsText" dxfId="327" priority="147" operator="containsText" text="Moderado">
      <formula>NOT(ISERROR(SEARCH(("Moderado"),(S7))))</formula>
    </cfRule>
  </conditionalFormatting>
  <conditionalFormatting sqref="S7">
    <cfRule type="containsText" dxfId="326" priority="148" operator="containsText" text="Menor">
      <formula>NOT(ISERROR(SEARCH(("Menor"),(S7))))</formula>
    </cfRule>
  </conditionalFormatting>
  <conditionalFormatting sqref="S7">
    <cfRule type="containsText" dxfId="325" priority="149" operator="containsText" text="Leve">
      <formula>NOT(ISERROR(SEARCH(("Leve"),(S7))))</formula>
    </cfRule>
  </conditionalFormatting>
  <conditionalFormatting sqref="S7">
    <cfRule type="cellIs" dxfId="324" priority="150" operator="equal">
      <formula>"Muy Alta"</formula>
    </cfRule>
  </conditionalFormatting>
  <conditionalFormatting sqref="S7">
    <cfRule type="cellIs" dxfId="323" priority="151" operator="equal">
      <formula>"Alta"</formula>
    </cfRule>
  </conditionalFormatting>
  <conditionalFormatting sqref="S7">
    <cfRule type="cellIs" dxfId="322" priority="152" operator="equal">
      <formula>"Media"</formula>
    </cfRule>
  </conditionalFormatting>
  <conditionalFormatting sqref="S7">
    <cfRule type="cellIs" dxfId="321" priority="153" operator="equal">
      <formula>"Baja"</formula>
    </cfRule>
  </conditionalFormatting>
  <conditionalFormatting sqref="S7">
    <cfRule type="cellIs" dxfId="320" priority="154" operator="equal">
      <formula>"Muy Baja"</formula>
    </cfRule>
  </conditionalFormatting>
  <conditionalFormatting sqref="F7">
    <cfRule type="containsText" dxfId="319" priority="155" operator="containsText" text="Oportunidad">
      <formula>NOT(ISERROR(SEARCH(("Oportunidad"),(F7))))</formula>
    </cfRule>
  </conditionalFormatting>
  <conditionalFormatting sqref="F7">
    <cfRule type="containsText" dxfId="318" priority="156" operator="containsText" text="Oportunidad">
      <formula>NOT(ISERROR(SEARCH(("Oportunidad"),(F7))))</formula>
    </cfRule>
  </conditionalFormatting>
  <conditionalFormatting sqref="F7">
    <cfRule type="containsText" dxfId="317" priority="157" operator="containsText" text="Riesgo">
      <formula>NOT(ISERROR(SEARCH(("Riesgo"),(F7))))</formula>
    </cfRule>
  </conditionalFormatting>
  <conditionalFormatting sqref="U7">
    <cfRule type="cellIs" dxfId="316" priority="158" operator="equal">
      <formula>"Extremo"</formula>
    </cfRule>
  </conditionalFormatting>
  <conditionalFormatting sqref="U7">
    <cfRule type="cellIs" dxfId="315" priority="159" operator="equal">
      <formula>"Alto"</formula>
    </cfRule>
  </conditionalFormatting>
  <conditionalFormatting sqref="U7">
    <cfRule type="cellIs" dxfId="314" priority="160" operator="equal">
      <formula>"Moderado"</formula>
    </cfRule>
  </conditionalFormatting>
  <conditionalFormatting sqref="U7">
    <cfRule type="cellIs" dxfId="313" priority="161" operator="equal">
      <formula>"Bajo"</formula>
    </cfRule>
  </conditionalFormatting>
  <conditionalFormatting sqref="AG7">
    <cfRule type="cellIs" dxfId="312" priority="162" operator="equal">
      <formula>"Muy Alta"</formula>
    </cfRule>
  </conditionalFormatting>
  <conditionalFormatting sqref="AG7">
    <cfRule type="cellIs" dxfId="311" priority="163" operator="equal">
      <formula>"Alta"</formula>
    </cfRule>
  </conditionalFormatting>
  <conditionalFormatting sqref="AG7">
    <cfRule type="cellIs" dxfId="310" priority="164" operator="equal">
      <formula>"Media"</formula>
    </cfRule>
  </conditionalFormatting>
  <conditionalFormatting sqref="AG7">
    <cfRule type="cellIs" dxfId="309" priority="165" operator="equal">
      <formula>"Baja"</formula>
    </cfRule>
  </conditionalFormatting>
  <conditionalFormatting sqref="AG7">
    <cfRule type="cellIs" dxfId="308" priority="166" operator="equal">
      <formula>"Muy Baja"</formula>
    </cfRule>
  </conditionalFormatting>
  <conditionalFormatting sqref="AI7">
    <cfRule type="cellIs" dxfId="307" priority="167" operator="equal">
      <formula>"Catastrófico"</formula>
    </cfRule>
  </conditionalFormatting>
  <conditionalFormatting sqref="AI7">
    <cfRule type="cellIs" dxfId="306" priority="168" operator="equal">
      <formula>"Mayor"</formula>
    </cfRule>
  </conditionalFormatting>
  <conditionalFormatting sqref="AI7">
    <cfRule type="cellIs" dxfId="305" priority="169" operator="equal">
      <formula>"Moderado"</formula>
    </cfRule>
  </conditionalFormatting>
  <conditionalFormatting sqref="AI7">
    <cfRule type="cellIs" dxfId="304" priority="170" operator="equal">
      <formula>"Menor"</formula>
    </cfRule>
  </conditionalFormatting>
  <conditionalFormatting sqref="AI7">
    <cfRule type="cellIs" dxfId="303" priority="171" operator="equal">
      <formula>"Leve"</formula>
    </cfRule>
  </conditionalFormatting>
  <conditionalFormatting sqref="AK7">
    <cfRule type="cellIs" dxfId="302" priority="172" operator="equal">
      <formula>"Extremo"</formula>
    </cfRule>
  </conditionalFormatting>
  <conditionalFormatting sqref="AK7">
    <cfRule type="cellIs" dxfId="301" priority="173" operator="equal">
      <formula>"Alto"</formula>
    </cfRule>
  </conditionalFormatting>
  <conditionalFormatting sqref="AK7">
    <cfRule type="cellIs" dxfId="300" priority="174" operator="equal">
      <formula>"Moderado"</formula>
    </cfRule>
  </conditionalFormatting>
  <conditionalFormatting sqref="AK7">
    <cfRule type="cellIs" dxfId="299" priority="175" operator="equal">
      <formula>"Bajo"</formula>
    </cfRule>
  </conditionalFormatting>
  <conditionalFormatting sqref="P21">
    <cfRule type="cellIs" dxfId="298" priority="248" operator="equal">
      <formula>"Muy Alta"</formula>
    </cfRule>
  </conditionalFormatting>
  <conditionalFormatting sqref="P21">
    <cfRule type="cellIs" dxfId="297" priority="249" operator="equal">
      <formula>"Alta"</formula>
    </cfRule>
  </conditionalFormatting>
  <conditionalFormatting sqref="P21">
    <cfRule type="cellIs" dxfId="296" priority="250" operator="equal">
      <formula>"Media"</formula>
    </cfRule>
  </conditionalFormatting>
  <conditionalFormatting sqref="P21">
    <cfRule type="cellIs" dxfId="295" priority="251" operator="equal">
      <formula>"Baja"</formula>
    </cfRule>
  </conditionalFormatting>
  <conditionalFormatting sqref="P21">
    <cfRule type="cellIs" dxfId="294" priority="252" operator="equal">
      <formula>"Muy Baja"</formula>
    </cfRule>
  </conditionalFormatting>
  <conditionalFormatting sqref="S21">
    <cfRule type="containsText" dxfId="293" priority="253" operator="containsText" text="Catastrófico">
      <formula>NOT(ISERROR(SEARCH(("Catastrófico"),(S21))))</formula>
    </cfRule>
  </conditionalFormatting>
  <conditionalFormatting sqref="S21">
    <cfRule type="containsText" dxfId="292" priority="254" operator="containsText" text="Mayor">
      <formula>NOT(ISERROR(SEARCH(("Mayor"),(S21))))</formula>
    </cfRule>
  </conditionalFormatting>
  <conditionalFormatting sqref="S21">
    <cfRule type="containsText" dxfId="291" priority="255" operator="containsText" text="Moderado">
      <formula>NOT(ISERROR(SEARCH(("Moderado"),(S21))))</formula>
    </cfRule>
  </conditionalFormatting>
  <conditionalFormatting sqref="S21">
    <cfRule type="containsText" dxfId="290" priority="256" operator="containsText" text="Menor">
      <formula>NOT(ISERROR(SEARCH(("Menor"),(S21))))</formula>
    </cfRule>
  </conditionalFormatting>
  <conditionalFormatting sqref="S21">
    <cfRule type="containsText" dxfId="289" priority="257" operator="containsText" text="Leve">
      <formula>NOT(ISERROR(SEARCH(("Leve"),(S21))))</formula>
    </cfRule>
  </conditionalFormatting>
  <conditionalFormatting sqref="S21">
    <cfRule type="cellIs" dxfId="288" priority="258" operator="equal">
      <formula>"Muy Alta"</formula>
    </cfRule>
  </conditionalFormatting>
  <conditionalFormatting sqref="S21">
    <cfRule type="cellIs" dxfId="287" priority="259" operator="equal">
      <formula>"Alta"</formula>
    </cfRule>
  </conditionalFormatting>
  <conditionalFormatting sqref="S21">
    <cfRule type="cellIs" dxfId="286" priority="260" operator="equal">
      <formula>"Media"</formula>
    </cfRule>
  </conditionalFormatting>
  <conditionalFormatting sqref="S21">
    <cfRule type="cellIs" dxfId="285" priority="261" operator="equal">
      <formula>"Baja"</formula>
    </cfRule>
  </conditionalFormatting>
  <conditionalFormatting sqref="S21">
    <cfRule type="cellIs" dxfId="284" priority="262" operator="equal">
      <formula>"Muy Baja"</formula>
    </cfRule>
  </conditionalFormatting>
  <conditionalFormatting sqref="U21">
    <cfRule type="cellIs" dxfId="283" priority="263" operator="equal">
      <formula>"Extremo"</formula>
    </cfRule>
  </conditionalFormatting>
  <conditionalFormatting sqref="U21">
    <cfRule type="cellIs" dxfId="282" priority="264" operator="equal">
      <formula>"Alto"</formula>
    </cfRule>
  </conditionalFormatting>
  <conditionalFormatting sqref="U21">
    <cfRule type="cellIs" dxfId="281" priority="265" operator="equal">
      <formula>"Moderado"</formula>
    </cfRule>
  </conditionalFormatting>
  <conditionalFormatting sqref="U21">
    <cfRule type="cellIs" dxfId="280" priority="266" operator="equal">
      <formula>"Bajo"</formula>
    </cfRule>
  </conditionalFormatting>
  <conditionalFormatting sqref="AG21">
    <cfRule type="cellIs" dxfId="279" priority="267" operator="equal">
      <formula>"Muy Alta"</formula>
    </cfRule>
  </conditionalFormatting>
  <conditionalFormatting sqref="AG21">
    <cfRule type="cellIs" dxfId="278" priority="268" operator="equal">
      <formula>"Alta"</formula>
    </cfRule>
  </conditionalFormatting>
  <conditionalFormatting sqref="AG21">
    <cfRule type="cellIs" dxfId="277" priority="269" operator="equal">
      <formula>"Media"</formula>
    </cfRule>
  </conditionalFormatting>
  <conditionalFormatting sqref="AG21">
    <cfRule type="cellIs" dxfId="276" priority="270" operator="equal">
      <formula>"Baja"</formula>
    </cfRule>
  </conditionalFormatting>
  <conditionalFormatting sqref="AG21">
    <cfRule type="cellIs" dxfId="275" priority="271" operator="equal">
      <formula>"Muy Baja"</formula>
    </cfRule>
  </conditionalFormatting>
  <conditionalFormatting sqref="AI21">
    <cfRule type="cellIs" dxfId="274" priority="272" operator="equal">
      <formula>"Catastrófico"</formula>
    </cfRule>
  </conditionalFormatting>
  <conditionalFormatting sqref="AI21">
    <cfRule type="cellIs" dxfId="273" priority="273" operator="equal">
      <formula>"Mayor"</formula>
    </cfRule>
  </conditionalFormatting>
  <conditionalFormatting sqref="AI21">
    <cfRule type="cellIs" dxfId="272" priority="274" operator="equal">
      <formula>"Moderado"</formula>
    </cfRule>
  </conditionalFormatting>
  <conditionalFormatting sqref="AI21">
    <cfRule type="cellIs" dxfId="271" priority="275" operator="equal">
      <formula>"Menor"</formula>
    </cfRule>
  </conditionalFormatting>
  <conditionalFormatting sqref="AI21">
    <cfRule type="cellIs" dxfId="270" priority="276" operator="equal">
      <formula>"Leve"</formula>
    </cfRule>
  </conditionalFormatting>
  <conditionalFormatting sqref="AK21">
    <cfRule type="cellIs" dxfId="269" priority="277" operator="equal">
      <formula>"Extremo"</formula>
    </cfRule>
  </conditionalFormatting>
  <conditionalFormatting sqref="AK21">
    <cfRule type="cellIs" dxfId="268" priority="278" operator="equal">
      <formula>"Alto"</formula>
    </cfRule>
  </conditionalFormatting>
  <conditionalFormatting sqref="AK21">
    <cfRule type="cellIs" dxfId="267" priority="279" operator="equal">
      <formula>"Moderado"</formula>
    </cfRule>
  </conditionalFormatting>
  <conditionalFormatting sqref="AK21">
    <cfRule type="cellIs" dxfId="266" priority="280" operator="equal">
      <formula>"Bajo"</formula>
    </cfRule>
  </conditionalFormatting>
  <conditionalFormatting sqref="F21">
    <cfRule type="containsText" dxfId="265" priority="281" operator="containsText" text="Oportunidad">
      <formula>NOT(ISERROR(SEARCH(("Oportunidad"),(F21))))</formula>
    </cfRule>
  </conditionalFormatting>
  <conditionalFormatting sqref="F21">
    <cfRule type="containsText" dxfId="264" priority="282" operator="containsText" text="Oportunidad">
      <formula>NOT(ISERROR(SEARCH(("Oportunidad"),(F21))))</formula>
    </cfRule>
  </conditionalFormatting>
  <conditionalFormatting sqref="F21">
    <cfRule type="containsText" dxfId="263" priority="283" operator="containsText" text="Riesgo">
      <formula>NOT(ISERROR(SEARCH(("Riesgo"),(F21))))</formula>
    </cfRule>
  </conditionalFormatting>
  <conditionalFormatting sqref="S11">
    <cfRule type="containsText" dxfId="262" priority="433" operator="containsText" text="Catastrófico">
      <formula>NOT(ISERROR(SEARCH(("Catastrófico"),(S11))))</formula>
    </cfRule>
  </conditionalFormatting>
  <conditionalFormatting sqref="S11">
    <cfRule type="containsText" dxfId="261" priority="434" operator="containsText" text="Mayor">
      <formula>NOT(ISERROR(SEARCH(("Mayor"),(S11))))</formula>
    </cfRule>
  </conditionalFormatting>
  <conditionalFormatting sqref="S11">
    <cfRule type="containsText" dxfId="260" priority="435" operator="containsText" text="Moderado">
      <formula>NOT(ISERROR(SEARCH(("Moderado"),(S11))))</formula>
    </cfRule>
  </conditionalFormatting>
  <conditionalFormatting sqref="S11">
    <cfRule type="containsText" dxfId="259" priority="436" operator="containsText" text="Menor">
      <formula>NOT(ISERROR(SEARCH(("Menor"),(S11))))</formula>
    </cfRule>
  </conditionalFormatting>
  <conditionalFormatting sqref="S11">
    <cfRule type="containsText" dxfId="258" priority="437" operator="containsText" text="Leve">
      <formula>NOT(ISERROR(SEARCH(("Leve"),(S11))))</formula>
    </cfRule>
  </conditionalFormatting>
  <conditionalFormatting sqref="S11">
    <cfRule type="cellIs" dxfId="257" priority="438" operator="equal">
      <formula>"Muy Alta"</formula>
    </cfRule>
  </conditionalFormatting>
  <conditionalFormatting sqref="S11">
    <cfRule type="cellIs" dxfId="256" priority="439" operator="equal">
      <formula>"Alta"</formula>
    </cfRule>
  </conditionalFormatting>
  <conditionalFormatting sqref="S11">
    <cfRule type="cellIs" dxfId="255" priority="440" operator="equal">
      <formula>"Media"</formula>
    </cfRule>
  </conditionalFormatting>
  <conditionalFormatting sqref="S11">
    <cfRule type="cellIs" dxfId="254" priority="441" operator="equal">
      <formula>"Baja"</formula>
    </cfRule>
  </conditionalFormatting>
  <conditionalFormatting sqref="S11">
    <cfRule type="cellIs" dxfId="253" priority="442" operator="equal">
      <formula>"Muy Baja"</formula>
    </cfRule>
  </conditionalFormatting>
  <conditionalFormatting sqref="U11">
    <cfRule type="cellIs" dxfId="252" priority="443" operator="equal">
      <formula>"Extremo"</formula>
    </cfRule>
  </conditionalFormatting>
  <conditionalFormatting sqref="U11">
    <cfRule type="cellIs" dxfId="251" priority="444" operator="equal">
      <formula>"Alto"</formula>
    </cfRule>
  </conditionalFormatting>
  <conditionalFormatting sqref="U11">
    <cfRule type="cellIs" dxfId="250" priority="445" operator="equal">
      <formula>"Moderado"</formula>
    </cfRule>
  </conditionalFormatting>
  <conditionalFormatting sqref="U11">
    <cfRule type="cellIs" dxfId="249" priority="446" operator="equal">
      <formula>"Bajo"</formula>
    </cfRule>
  </conditionalFormatting>
  <conditionalFormatting sqref="S10:S11">
    <cfRule type="containsText" dxfId="248" priority="478" operator="containsText" text="Catastrófico">
      <formula>NOT(ISERROR(SEARCH(("Catastrófico"),(S10))))</formula>
    </cfRule>
  </conditionalFormatting>
  <conditionalFormatting sqref="S10:S11">
    <cfRule type="containsText" dxfId="247" priority="479" operator="containsText" text="Mayor">
      <formula>NOT(ISERROR(SEARCH(("Mayor"),(S10))))</formula>
    </cfRule>
  </conditionalFormatting>
  <conditionalFormatting sqref="S10:S11">
    <cfRule type="containsText" dxfId="246" priority="480" operator="containsText" text="Moderado">
      <formula>NOT(ISERROR(SEARCH(("Moderado"),(S10))))</formula>
    </cfRule>
  </conditionalFormatting>
  <conditionalFormatting sqref="S10:S11">
    <cfRule type="containsText" dxfId="245" priority="481" operator="containsText" text="Menor">
      <formula>NOT(ISERROR(SEARCH(("Menor"),(S10))))</formula>
    </cfRule>
  </conditionalFormatting>
  <conditionalFormatting sqref="S10:S11">
    <cfRule type="containsText" dxfId="244" priority="482" operator="containsText" text="Leve">
      <formula>NOT(ISERROR(SEARCH(("Leve"),(S10))))</formula>
    </cfRule>
  </conditionalFormatting>
  <conditionalFormatting sqref="S10:S11">
    <cfRule type="cellIs" dxfId="243" priority="483" operator="equal">
      <formula>"Muy Alta"</formula>
    </cfRule>
  </conditionalFormatting>
  <conditionalFormatting sqref="S10:S11">
    <cfRule type="cellIs" dxfId="242" priority="484" operator="equal">
      <formula>"Alta"</formula>
    </cfRule>
  </conditionalFormatting>
  <conditionalFormatting sqref="S10:S11">
    <cfRule type="cellIs" dxfId="241" priority="485" operator="equal">
      <formula>"Media"</formula>
    </cfRule>
  </conditionalFormatting>
  <conditionalFormatting sqref="S10:S11">
    <cfRule type="cellIs" dxfId="240" priority="486" operator="equal">
      <formula>"Baja"</formula>
    </cfRule>
  </conditionalFormatting>
  <conditionalFormatting sqref="S10:S11">
    <cfRule type="cellIs" dxfId="239" priority="487" operator="equal">
      <formula>"Muy Baja"</formula>
    </cfRule>
  </conditionalFormatting>
  <conditionalFormatting sqref="U10:U11">
    <cfRule type="cellIs" dxfId="238" priority="488" operator="equal">
      <formula>"Extremo"</formula>
    </cfRule>
  </conditionalFormatting>
  <conditionalFormatting sqref="U10:U11">
    <cfRule type="cellIs" dxfId="237" priority="489" operator="equal">
      <formula>"Alto"</formula>
    </cfRule>
  </conditionalFormatting>
  <conditionalFormatting sqref="U10:U11">
    <cfRule type="cellIs" dxfId="236" priority="490" operator="equal">
      <formula>"Moderado"</formula>
    </cfRule>
  </conditionalFormatting>
  <conditionalFormatting sqref="U10:U11">
    <cfRule type="cellIs" dxfId="235" priority="491" operator="equal">
      <formula>"Bajo"</formula>
    </cfRule>
  </conditionalFormatting>
  <conditionalFormatting sqref="AG10">
    <cfRule type="cellIs" dxfId="234" priority="492" operator="equal">
      <formula>"Muy Alta"</formula>
    </cfRule>
  </conditionalFormatting>
  <conditionalFormatting sqref="AG10">
    <cfRule type="cellIs" dxfId="233" priority="493" operator="equal">
      <formula>"Alta"</formula>
    </cfRule>
  </conditionalFormatting>
  <conditionalFormatting sqref="AG10">
    <cfRule type="cellIs" dxfId="232" priority="494" operator="equal">
      <formula>"Media"</formula>
    </cfRule>
  </conditionalFormatting>
  <conditionalFormatting sqref="AG10">
    <cfRule type="cellIs" dxfId="231" priority="495" operator="equal">
      <formula>"Baja"</formula>
    </cfRule>
  </conditionalFormatting>
  <conditionalFormatting sqref="AG10">
    <cfRule type="cellIs" dxfId="230" priority="496" operator="equal">
      <formula>"Muy Baja"</formula>
    </cfRule>
  </conditionalFormatting>
  <conditionalFormatting sqref="AG11">
    <cfRule type="cellIs" dxfId="229" priority="497" operator="equal">
      <formula>"Muy Alta"</formula>
    </cfRule>
  </conditionalFormatting>
  <conditionalFormatting sqref="AG11">
    <cfRule type="cellIs" dxfId="228" priority="498" operator="equal">
      <formula>"Alta"</formula>
    </cfRule>
  </conditionalFormatting>
  <conditionalFormatting sqref="AG11">
    <cfRule type="cellIs" dxfId="227" priority="499" operator="equal">
      <formula>"Media"</formula>
    </cfRule>
  </conditionalFormatting>
  <conditionalFormatting sqref="AG11">
    <cfRule type="cellIs" dxfId="226" priority="500" operator="equal">
      <formula>"Baja"</formula>
    </cfRule>
  </conditionalFormatting>
  <conditionalFormatting sqref="AG11">
    <cfRule type="cellIs" dxfId="225" priority="501" operator="equal">
      <formula>"Muy Baja"</formula>
    </cfRule>
  </conditionalFormatting>
  <conditionalFormatting sqref="AI10">
    <cfRule type="cellIs" dxfId="224" priority="502" operator="equal">
      <formula>"Catastrófico"</formula>
    </cfRule>
  </conditionalFormatting>
  <conditionalFormatting sqref="AI10">
    <cfRule type="cellIs" dxfId="223" priority="503" operator="equal">
      <formula>"Mayor"</formula>
    </cfRule>
  </conditionalFormatting>
  <conditionalFormatting sqref="AI10">
    <cfRule type="cellIs" dxfId="222" priority="504" operator="equal">
      <formula>"Moderado"</formula>
    </cfRule>
  </conditionalFormatting>
  <conditionalFormatting sqref="AI10">
    <cfRule type="cellIs" dxfId="221" priority="505" operator="equal">
      <formula>"Menor"</formula>
    </cfRule>
  </conditionalFormatting>
  <conditionalFormatting sqref="AI10">
    <cfRule type="cellIs" dxfId="220" priority="506" operator="equal">
      <formula>"Leve"</formula>
    </cfRule>
  </conditionalFormatting>
  <conditionalFormatting sqref="AI11">
    <cfRule type="cellIs" dxfId="219" priority="507" operator="equal">
      <formula>"Catastrófico"</formula>
    </cfRule>
  </conditionalFormatting>
  <conditionalFormatting sqref="AI11">
    <cfRule type="cellIs" dxfId="218" priority="508" operator="equal">
      <formula>"Mayor"</formula>
    </cfRule>
  </conditionalFormatting>
  <conditionalFormatting sqref="AI11">
    <cfRule type="cellIs" dxfId="217" priority="509" operator="equal">
      <formula>"Moderado"</formula>
    </cfRule>
  </conditionalFormatting>
  <conditionalFormatting sqref="AI11">
    <cfRule type="cellIs" dxfId="216" priority="510" operator="equal">
      <formula>"Menor"</formula>
    </cfRule>
  </conditionalFormatting>
  <conditionalFormatting sqref="AI11">
    <cfRule type="cellIs" dxfId="215" priority="511" operator="equal">
      <formula>"Leve"</formula>
    </cfRule>
  </conditionalFormatting>
  <conditionalFormatting sqref="AK10">
    <cfRule type="cellIs" dxfId="214" priority="512" operator="equal">
      <formula>"Extremo"</formula>
    </cfRule>
  </conditionalFormatting>
  <conditionalFormatting sqref="AK10">
    <cfRule type="cellIs" dxfId="213" priority="513" operator="equal">
      <formula>"Alto"</formula>
    </cfRule>
  </conditionalFormatting>
  <conditionalFormatting sqref="AK10">
    <cfRule type="cellIs" dxfId="212" priority="514" operator="equal">
      <formula>"Moderado"</formula>
    </cfRule>
  </conditionalFormatting>
  <conditionalFormatting sqref="AK10">
    <cfRule type="cellIs" dxfId="211" priority="515" operator="equal">
      <formula>"Bajo"</formula>
    </cfRule>
  </conditionalFormatting>
  <conditionalFormatting sqref="AK11">
    <cfRule type="cellIs" dxfId="210" priority="516" operator="equal">
      <formula>"Extremo"</formula>
    </cfRule>
  </conditionalFormatting>
  <conditionalFormatting sqref="AK11">
    <cfRule type="cellIs" dxfId="209" priority="517" operator="equal">
      <formula>"Alto"</formula>
    </cfRule>
  </conditionalFormatting>
  <conditionalFormatting sqref="AK11">
    <cfRule type="cellIs" dxfId="208" priority="518" operator="equal">
      <formula>"Moderado"</formula>
    </cfRule>
  </conditionalFormatting>
  <conditionalFormatting sqref="AK11">
    <cfRule type="cellIs" dxfId="207" priority="519" operator="equal">
      <formula>"Bajo"</formula>
    </cfRule>
  </conditionalFormatting>
  <conditionalFormatting sqref="P27:P28 P30:P31">
    <cfRule type="cellIs" dxfId="206" priority="590" operator="equal">
      <formula>"Muy Alta"</formula>
    </cfRule>
  </conditionalFormatting>
  <conditionalFormatting sqref="P27:P28 P30:P31">
    <cfRule type="cellIs" dxfId="205" priority="591" operator="equal">
      <formula>"Alta"</formula>
    </cfRule>
  </conditionalFormatting>
  <conditionalFormatting sqref="P27:P28 P30:P31">
    <cfRule type="cellIs" dxfId="204" priority="592" operator="equal">
      <formula>"Media"</formula>
    </cfRule>
  </conditionalFormatting>
  <conditionalFormatting sqref="P27:P28 P30:P31">
    <cfRule type="cellIs" dxfId="203" priority="593" operator="equal">
      <formula>"Baja"</formula>
    </cfRule>
  </conditionalFormatting>
  <conditionalFormatting sqref="P27:P28 P30:P31">
    <cfRule type="cellIs" dxfId="202" priority="594" operator="equal">
      <formula>"Muy Baja"</formula>
    </cfRule>
  </conditionalFormatting>
  <conditionalFormatting sqref="AI27:AI28 AI30:AI31">
    <cfRule type="cellIs" dxfId="201" priority="595" operator="equal">
      <formula>"Catastrófico"</formula>
    </cfRule>
  </conditionalFormatting>
  <conditionalFormatting sqref="AI27:AI28 AI30:AI31">
    <cfRule type="cellIs" dxfId="200" priority="596" operator="equal">
      <formula>"Mayor"</formula>
    </cfRule>
  </conditionalFormatting>
  <conditionalFormatting sqref="AI27:AI28 AI30:AI31">
    <cfRule type="cellIs" dxfId="199" priority="597" operator="equal">
      <formula>"Moderado"</formula>
    </cfRule>
  </conditionalFormatting>
  <conditionalFormatting sqref="AI27:AI28 AI30:AI31">
    <cfRule type="cellIs" dxfId="198" priority="598" operator="equal">
      <formula>"Menor"</formula>
    </cfRule>
  </conditionalFormatting>
  <conditionalFormatting sqref="AI27:AI28 AI30:AI31">
    <cfRule type="cellIs" dxfId="197" priority="599" operator="equal">
      <formula>"Leve"</formula>
    </cfRule>
  </conditionalFormatting>
  <conditionalFormatting sqref="AK27:AK28 AK30:AK31">
    <cfRule type="cellIs" dxfId="196" priority="600" operator="equal">
      <formula>"Extremo"</formula>
    </cfRule>
  </conditionalFormatting>
  <conditionalFormatting sqref="AK27:AK28 AK30:AK31">
    <cfRule type="cellIs" dxfId="195" priority="601" operator="equal">
      <formula>"Alto"</formula>
    </cfRule>
  </conditionalFormatting>
  <conditionalFormatting sqref="AK27:AK28 AK30:AK31">
    <cfRule type="cellIs" dxfId="194" priority="602" operator="equal">
      <formula>"Moderado"</formula>
    </cfRule>
  </conditionalFormatting>
  <conditionalFormatting sqref="AK27:AK28 AK30:AK31">
    <cfRule type="cellIs" dxfId="193" priority="603" operator="equal">
      <formula>"Bajo"</formula>
    </cfRule>
  </conditionalFormatting>
  <conditionalFormatting sqref="F27:F28 F30:F31">
    <cfRule type="containsText" dxfId="192" priority="604" operator="containsText" text="Oportunidad">
      <formula>NOT(ISERROR(SEARCH(("Oportunidad"),(F27))))</formula>
    </cfRule>
  </conditionalFormatting>
  <conditionalFormatting sqref="F27:F28 F30:F31">
    <cfRule type="containsText" dxfId="191" priority="605" operator="containsText" text="Oportunidad">
      <formula>NOT(ISERROR(SEARCH(("Oportunidad"),(F27))))</formula>
    </cfRule>
  </conditionalFormatting>
  <conditionalFormatting sqref="F27:F28 F30:F31">
    <cfRule type="containsText" dxfId="190" priority="606" operator="containsText" text="Riesgo">
      <formula>NOT(ISERROR(SEARCH(("Riesgo"),(F27))))</formula>
    </cfRule>
  </conditionalFormatting>
  <conditionalFormatting sqref="S27:S28 S30:S31">
    <cfRule type="containsText" dxfId="189" priority="607" operator="containsText" text="Catastrófico">
      <formula>NOT(ISERROR(SEARCH(("Catastrófico"),(S27))))</formula>
    </cfRule>
  </conditionalFormatting>
  <conditionalFormatting sqref="S27:S28 S30:S31">
    <cfRule type="containsText" dxfId="188" priority="608" operator="containsText" text="Mayor">
      <formula>NOT(ISERROR(SEARCH(("Mayor"),(S27))))</formula>
    </cfRule>
  </conditionalFormatting>
  <conditionalFormatting sqref="S27:S28 S30:S31">
    <cfRule type="containsText" dxfId="187" priority="609" operator="containsText" text="Moderado">
      <formula>NOT(ISERROR(SEARCH(("Moderado"),(S27))))</formula>
    </cfRule>
  </conditionalFormatting>
  <conditionalFormatting sqref="S27:S28 S30:S31">
    <cfRule type="containsText" dxfId="186" priority="610" operator="containsText" text="Menor">
      <formula>NOT(ISERROR(SEARCH(("Menor"),(S27))))</formula>
    </cfRule>
  </conditionalFormatting>
  <conditionalFormatting sqref="S27:S28 S30:S31">
    <cfRule type="containsText" dxfId="185" priority="611" operator="containsText" text="Leve">
      <formula>NOT(ISERROR(SEARCH(("Leve"),(S27))))</formula>
    </cfRule>
  </conditionalFormatting>
  <conditionalFormatting sqref="S27:S28 S30:S31">
    <cfRule type="cellIs" dxfId="184" priority="612" operator="equal">
      <formula>"Muy Alta"</formula>
    </cfRule>
  </conditionalFormatting>
  <conditionalFormatting sqref="S27:S28 S30:S31">
    <cfRule type="cellIs" dxfId="183" priority="613" operator="equal">
      <formula>"Alta"</formula>
    </cfRule>
  </conditionalFormatting>
  <conditionalFormatting sqref="S27:S28 S30:S31">
    <cfRule type="cellIs" dxfId="182" priority="614" operator="equal">
      <formula>"Media"</formula>
    </cfRule>
  </conditionalFormatting>
  <conditionalFormatting sqref="S27:S28 S30:S31">
    <cfRule type="cellIs" dxfId="181" priority="615" operator="equal">
      <formula>"Baja"</formula>
    </cfRule>
  </conditionalFormatting>
  <conditionalFormatting sqref="S27:S28 S30:S31">
    <cfRule type="cellIs" dxfId="180" priority="616" operator="equal">
      <formula>"Muy Baja"</formula>
    </cfRule>
  </conditionalFormatting>
  <conditionalFormatting sqref="U27:U28 U30:U31">
    <cfRule type="cellIs" dxfId="179" priority="617" operator="equal">
      <formula>"Extremo"</formula>
    </cfRule>
  </conditionalFormatting>
  <conditionalFormatting sqref="U27:U28 U30:U31">
    <cfRule type="cellIs" dxfId="178" priority="618" operator="equal">
      <formula>"Alto"</formula>
    </cfRule>
  </conditionalFormatting>
  <conditionalFormatting sqref="U27:U28 U30:U31">
    <cfRule type="cellIs" dxfId="177" priority="619" operator="equal">
      <formula>"Moderado"</formula>
    </cfRule>
  </conditionalFormatting>
  <conditionalFormatting sqref="U27:U28 U30:U31">
    <cfRule type="cellIs" dxfId="176" priority="620" operator="equal">
      <formula>"Bajo"</formula>
    </cfRule>
  </conditionalFormatting>
  <conditionalFormatting sqref="P28">
    <cfRule type="cellIs" dxfId="175" priority="621" operator="equal">
      <formula>"Muy Alta"</formula>
    </cfRule>
  </conditionalFormatting>
  <conditionalFormatting sqref="P28">
    <cfRule type="cellIs" dxfId="174" priority="622" operator="equal">
      <formula>"Alta"</formula>
    </cfRule>
  </conditionalFormatting>
  <conditionalFormatting sqref="P28">
    <cfRule type="cellIs" dxfId="173" priority="623" operator="equal">
      <formula>"Media"</formula>
    </cfRule>
  </conditionalFormatting>
  <conditionalFormatting sqref="P28">
    <cfRule type="cellIs" dxfId="172" priority="624" operator="equal">
      <formula>"Baja"</formula>
    </cfRule>
  </conditionalFormatting>
  <conditionalFormatting sqref="P28">
    <cfRule type="cellIs" dxfId="171" priority="625" operator="equal">
      <formula>"Muy Baja"</formula>
    </cfRule>
  </conditionalFormatting>
  <conditionalFormatting sqref="AI28">
    <cfRule type="cellIs" dxfId="170" priority="626" operator="equal">
      <formula>"Catastrófico"</formula>
    </cfRule>
  </conditionalFormatting>
  <conditionalFormatting sqref="AI28">
    <cfRule type="cellIs" dxfId="169" priority="627" operator="equal">
      <formula>"Mayor"</formula>
    </cfRule>
  </conditionalFormatting>
  <conditionalFormatting sqref="AI28">
    <cfRule type="cellIs" dxfId="168" priority="628" operator="equal">
      <formula>"Moderado"</formula>
    </cfRule>
  </conditionalFormatting>
  <conditionalFormatting sqref="AI28">
    <cfRule type="cellIs" dxfId="167" priority="629" operator="equal">
      <formula>"Menor"</formula>
    </cfRule>
  </conditionalFormatting>
  <conditionalFormatting sqref="AI28">
    <cfRule type="cellIs" dxfId="166" priority="630" operator="equal">
      <formula>"Leve"</formula>
    </cfRule>
  </conditionalFormatting>
  <conditionalFormatting sqref="AK28">
    <cfRule type="cellIs" dxfId="165" priority="631" operator="equal">
      <formula>"Extremo"</formula>
    </cfRule>
  </conditionalFormatting>
  <conditionalFormatting sqref="AK28">
    <cfRule type="cellIs" dxfId="164" priority="632" operator="equal">
      <formula>"Alto"</formula>
    </cfRule>
  </conditionalFormatting>
  <conditionalFormatting sqref="AK28">
    <cfRule type="cellIs" dxfId="163" priority="633" operator="equal">
      <formula>"Moderado"</formula>
    </cfRule>
  </conditionalFormatting>
  <conditionalFormatting sqref="AK28">
    <cfRule type="cellIs" dxfId="162" priority="634" operator="equal">
      <formula>"Bajo"</formula>
    </cfRule>
  </conditionalFormatting>
  <conditionalFormatting sqref="F28">
    <cfRule type="containsText" dxfId="161" priority="635" operator="containsText" text="Oportunidad">
      <formula>NOT(ISERROR(SEARCH(("Oportunidad"),(F28))))</formula>
    </cfRule>
  </conditionalFormatting>
  <conditionalFormatting sqref="F28">
    <cfRule type="containsText" dxfId="160" priority="636" operator="containsText" text="Oportunidad">
      <formula>NOT(ISERROR(SEARCH(("Oportunidad"),(F28))))</formula>
    </cfRule>
  </conditionalFormatting>
  <conditionalFormatting sqref="F28">
    <cfRule type="containsText" dxfId="159" priority="637" operator="containsText" text="Riesgo">
      <formula>NOT(ISERROR(SEARCH(("Riesgo"),(F28))))</formula>
    </cfRule>
  </conditionalFormatting>
  <conditionalFormatting sqref="S28">
    <cfRule type="containsText" dxfId="158" priority="638" operator="containsText" text="Catastrófico">
      <formula>NOT(ISERROR(SEARCH(("Catastrófico"),(S28))))</formula>
    </cfRule>
  </conditionalFormatting>
  <conditionalFormatting sqref="S28">
    <cfRule type="containsText" dxfId="157" priority="639" operator="containsText" text="Mayor">
      <formula>NOT(ISERROR(SEARCH(("Mayor"),(S28))))</formula>
    </cfRule>
  </conditionalFormatting>
  <conditionalFormatting sqref="S28">
    <cfRule type="containsText" dxfId="156" priority="640" operator="containsText" text="Moderado">
      <formula>NOT(ISERROR(SEARCH(("Moderado"),(S28))))</formula>
    </cfRule>
  </conditionalFormatting>
  <conditionalFormatting sqref="S28">
    <cfRule type="containsText" dxfId="155" priority="641" operator="containsText" text="Menor">
      <formula>NOT(ISERROR(SEARCH(("Menor"),(S28))))</formula>
    </cfRule>
  </conditionalFormatting>
  <conditionalFormatting sqref="S28">
    <cfRule type="containsText" dxfId="154" priority="642" operator="containsText" text="Leve">
      <formula>NOT(ISERROR(SEARCH(("Leve"),(S28))))</formula>
    </cfRule>
  </conditionalFormatting>
  <conditionalFormatting sqref="S28">
    <cfRule type="cellIs" dxfId="153" priority="643" operator="equal">
      <formula>"Muy Alta"</formula>
    </cfRule>
  </conditionalFormatting>
  <conditionalFormatting sqref="S28">
    <cfRule type="cellIs" dxfId="152" priority="644" operator="equal">
      <formula>"Alta"</formula>
    </cfRule>
  </conditionalFormatting>
  <conditionalFormatting sqref="S28">
    <cfRule type="cellIs" dxfId="151" priority="645" operator="equal">
      <formula>"Media"</formula>
    </cfRule>
  </conditionalFormatting>
  <conditionalFormatting sqref="S28">
    <cfRule type="cellIs" dxfId="150" priority="646" operator="equal">
      <formula>"Baja"</formula>
    </cfRule>
  </conditionalFormatting>
  <conditionalFormatting sqref="S28">
    <cfRule type="cellIs" dxfId="149" priority="647" operator="equal">
      <formula>"Muy Baja"</formula>
    </cfRule>
  </conditionalFormatting>
  <conditionalFormatting sqref="U28">
    <cfRule type="cellIs" dxfId="148" priority="648" operator="equal">
      <formula>"Extremo"</formula>
    </cfRule>
  </conditionalFormatting>
  <conditionalFormatting sqref="U28">
    <cfRule type="cellIs" dxfId="147" priority="649" operator="equal">
      <formula>"Alto"</formula>
    </cfRule>
  </conditionalFormatting>
  <conditionalFormatting sqref="U28">
    <cfRule type="cellIs" dxfId="146" priority="650" operator="equal">
      <formula>"Moderado"</formula>
    </cfRule>
  </conditionalFormatting>
  <conditionalFormatting sqref="U28">
    <cfRule type="cellIs" dxfId="145" priority="651" operator="equal">
      <formula>"Bajo"</formula>
    </cfRule>
  </conditionalFormatting>
  <conditionalFormatting sqref="P29">
    <cfRule type="cellIs" dxfId="144" priority="652" operator="equal">
      <formula>"Muy Alta"</formula>
    </cfRule>
  </conditionalFormatting>
  <conditionalFormatting sqref="P29">
    <cfRule type="cellIs" dxfId="143" priority="653" operator="equal">
      <formula>"Alta"</formula>
    </cfRule>
  </conditionalFormatting>
  <conditionalFormatting sqref="P29">
    <cfRule type="cellIs" dxfId="142" priority="654" operator="equal">
      <formula>"Media"</formula>
    </cfRule>
  </conditionalFormatting>
  <conditionalFormatting sqref="P29">
    <cfRule type="cellIs" dxfId="141" priority="655" operator="equal">
      <formula>"Baja"</formula>
    </cfRule>
  </conditionalFormatting>
  <conditionalFormatting sqref="P29">
    <cfRule type="cellIs" dxfId="140" priority="656" operator="equal">
      <formula>"Muy Baja"</formula>
    </cfRule>
  </conditionalFormatting>
  <conditionalFormatting sqref="AI29">
    <cfRule type="cellIs" dxfId="139" priority="657" operator="equal">
      <formula>"Catastrófico"</formula>
    </cfRule>
  </conditionalFormatting>
  <conditionalFormatting sqref="AI29">
    <cfRule type="cellIs" dxfId="138" priority="658" operator="equal">
      <formula>"Mayor"</formula>
    </cfRule>
  </conditionalFormatting>
  <conditionalFormatting sqref="AI29">
    <cfRule type="cellIs" dxfId="137" priority="659" operator="equal">
      <formula>"Moderado"</formula>
    </cfRule>
  </conditionalFormatting>
  <conditionalFormatting sqref="AI29">
    <cfRule type="cellIs" dxfId="136" priority="660" operator="equal">
      <formula>"Menor"</formula>
    </cfRule>
  </conditionalFormatting>
  <conditionalFormatting sqref="AI29">
    <cfRule type="cellIs" dxfId="135" priority="661" operator="equal">
      <formula>"Leve"</formula>
    </cfRule>
  </conditionalFormatting>
  <conditionalFormatting sqref="AK29">
    <cfRule type="cellIs" dxfId="134" priority="662" operator="equal">
      <formula>"Extremo"</formula>
    </cfRule>
  </conditionalFormatting>
  <conditionalFormatting sqref="AK29">
    <cfRule type="cellIs" dxfId="133" priority="663" operator="equal">
      <formula>"Alto"</formula>
    </cfRule>
  </conditionalFormatting>
  <conditionalFormatting sqref="AK29">
    <cfRule type="cellIs" dxfId="132" priority="664" operator="equal">
      <formula>"Moderado"</formula>
    </cfRule>
  </conditionalFormatting>
  <conditionalFormatting sqref="AK29">
    <cfRule type="cellIs" dxfId="131" priority="665" operator="equal">
      <formula>"Bajo"</formula>
    </cfRule>
  </conditionalFormatting>
  <conditionalFormatting sqref="F29">
    <cfRule type="containsText" dxfId="130" priority="666" operator="containsText" text="Oportunidad">
      <formula>NOT(ISERROR(SEARCH(("Oportunidad"),(F29))))</formula>
    </cfRule>
  </conditionalFormatting>
  <conditionalFormatting sqref="F29">
    <cfRule type="containsText" dxfId="129" priority="667" operator="containsText" text="Oportunidad">
      <formula>NOT(ISERROR(SEARCH(("Oportunidad"),(F29))))</formula>
    </cfRule>
  </conditionalFormatting>
  <conditionalFormatting sqref="F29">
    <cfRule type="containsText" dxfId="128" priority="668" operator="containsText" text="Riesgo">
      <formula>NOT(ISERROR(SEARCH(("Riesgo"),(F29))))</formula>
    </cfRule>
  </conditionalFormatting>
  <conditionalFormatting sqref="S29">
    <cfRule type="containsText" dxfId="127" priority="669" operator="containsText" text="Catastrófico">
      <formula>NOT(ISERROR(SEARCH(("Catastrófico"),(S29))))</formula>
    </cfRule>
  </conditionalFormatting>
  <conditionalFormatting sqref="S29">
    <cfRule type="containsText" dxfId="126" priority="670" operator="containsText" text="Mayor">
      <formula>NOT(ISERROR(SEARCH(("Mayor"),(S29))))</formula>
    </cfRule>
  </conditionalFormatting>
  <conditionalFormatting sqref="S29">
    <cfRule type="containsText" dxfId="125" priority="671" operator="containsText" text="Moderado">
      <formula>NOT(ISERROR(SEARCH(("Moderado"),(S29))))</formula>
    </cfRule>
  </conditionalFormatting>
  <conditionalFormatting sqref="S29">
    <cfRule type="containsText" dxfId="124" priority="672" operator="containsText" text="Menor">
      <formula>NOT(ISERROR(SEARCH(("Menor"),(S29))))</formula>
    </cfRule>
  </conditionalFormatting>
  <conditionalFormatting sqref="S29">
    <cfRule type="containsText" dxfId="123" priority="673" operator="containsText" text="Leve">
      <formula>NOT(ISERROR(SEARCH(("Leve"),(S29))))</formula>
    </cfRule>
  </conditionalFormatting>
  <conditionalFormatting sqref="S29">
    <cfRule type="cellIs" dxfId="122" priority="674" operator="equal">
      <formula>"Muy Alta"</formula>
    </cfRule>
  </conditionalFormatting>
  <conditionalFormatting sqref="S29">
    <cfRule type="cellIs" dxfId="121" priority="675" operator="equal">
      <formula>"Alta"</formula>
    </cfRule>
  </conditionalFormatting>
  <conditionalFormatting sqref="S29">
    <cfRule type="cellIs" dxfId="120" priority="676" operator="equal">
      <formula>"Media"</formula>
    </cfRule>
  </conditionalFormatting>
  <conditionalFormatting sqref="S29">
    <cfRule type="cellIs" dxfId="119" priority="677" operator="equal">
      <formula>"Baja"</formula>
    </cfRule>
  </conditionalFormatting>
  <conditionalFormatting sqref="S29">
    <cfRule type="cellIs" dxfId="118" priority="678" operator="equal">
      <formula>"Muy Baja"</formula>
    </cfRule>
  </conditionalFormatting>
  <conditionalFormatting sqref="U29">
    <cfRule type="cellIs" dxfId="117" priority="679" operator="equal">
      <formula>"Extremo"</formula>
    </cfRule>
  </conditionalFormatting>
  <conditionalFormatting sqref="U29">
    <cfRule type="cellIs" dxfId="116" priority="680" operator="equal">
      <formula>"Alto"</formula>
    </cfRule>
  </conditionalFormatting>
  <conditionalFormatting sqref="U29">
    <cfRule type="cellIs" dxfId="115" priority="681" operator="equal">
      <formula>"Moderado"</formula>
    </cfRule>
  </conditionalFormatting>
  <conditionalFormatting sqref="U29">
    <cfRule type="cellIs" dxfId="114" priority="682" operator="equal">
      <formula>"Bajo"</formula>
    </cfRule>
  </conditionalFormatting>
  <conditionalFormatting sqref="P29">
    <cfRule type="cellIs" dxfId="113" priority="683" operator="equal">
      <formula>"Muy Alta"</formula>
    </cfRule>
  </conditionalFormatting>
  <conditionalFormatting sqref="P29">
    <cfRule type="cellIs" dxfId="112" priority="684" operator="equal">
      <formula>"Alta"</formula>
    </cfRule>
  </conditionalFormatting>
  <conditionalFormatting sqref="P29">
    <cfRule type="cellIs" dxfId="111" priority="685" operator="equal">
      <formula>"Media"</formula>
    </cfRule>
  </conditionalFormatting>
  <conditionalFormatting sqref="P29">
    <cfRule type="cellIs" dxfId="110" priority="686" operator="equal">
      <formula>"Baja"</formula>
    </cfRule>
  </conditionalFormatting>
  <conditionalFormatting sqref="P29">
    <cfRule type="cellIs" dxfId="109" priority="687" operator="equal">
      <formula>"Muy Baja"</formula>
    </cfRule>
  </conditionalFormatting>
  <conditionalFormatting sqref="AI29">
    <cfRule type="cellIs" dxfId="108" priority="688" operator="equal">
      <formula>"Catastrófico"</formula>
    </cfRule>
  </conditionalFormatting>
  <conditionalFormatting sqref="AI29">
    <cfRule type="cellIs" dxfId="107" priority="689" operator="equal">
      <formula>"Mayor"</formula>
    </cfRule>
  </conditionalFormatting>
  <conditionalFormatting sqref="AI29">
    <cfRule type="cellIs" dxfId="106" priority="690" operator="equal">
      <formula>"Moderado"</formula>
    </cfRule>
  </conditionalFormatting>
  <conditionalFormatting sqref="AI29">
    <cfRule type="cellIs" dxfId="105" priority="691" operator="equal">
      <formula>"Menor"</formula>
    </cfRule>
  </conditionalFormatting>
  <conditionalFormatting sqref="AI29">
    <cfRule type="cellIs" dxfId="104" priority="692" operator="equal">
      <formula>"Leve"</formula>
    </cfRule>
  </conditionalFormatting>
  <conditionalFormatting sqref="AK29">
    <cfRule type="cellIs" dxfId="103" priority="693" operator="equal">
      <formula>"Extremo"</formula>
    </cfRule>
  </conditionalFormatting>
  <conditionalFormatting sqref="AK29">
    <cfRule type="cellIs" dxfId="102" priority="694" operator="equal">
      <formula>"Alto"</formula>
    </cfRule>
  </conditionalFormatting>
  <conditionalFormatting sqref="AK29">
    <cfRule type="cellIs" dxfId="101" priority="695" operator="equal">
      <formula>"Moderado"</formula>
    </cfRule>
  </conditionalFormatting>
  <conditionalFormatting sqref="AK29">
    <cfRule type="cellIs" dxfId="100" priority="696" operator="equal">
      <formula>"Bajo"</formula>
    </cfRule>
  </conditionalFormatting>
  <conditionalFormatting sqref="F29">
    <cfRule type="containsText" dxfId="99" priority="697" operator="containsText" text="Oportunidad">
      <formula>NOT(ISERROR(SEARCH(("Oportunidad"),(F29))))</formula>
    </cfRule>
  </conditionalFormatting>
  <conditionalFormatting sqref="F29">
    <cfRule type="containsText" dxfId="98" priority="698" operator="containsText" text="Oportunidad">
      <formula>NOT(ISERROR(SEARCH(("Oportunidad"),(F29))))</formula>
    </cfRule>
  </conditionalFormatting>
  <conditionalFormatting sqref="F29">
    <cfRule type="containsText" dxfId="97" priority="699" operator="containsText" text="Riesgo">
      <formula>NOT(ISERROR(SEARCH(("Riesgo"),(F29))))</formula>
    </cfRule>
  </conditionalFormatting>
  <conditionalFormatting sqref="S29">
    <cfRule type="containsText" dxfId="96" priority="700" operator="containsText" text="Catastrófico">
      <formula>NOT(ISERROR(SEARCH(("Catastrófico"),(S29))))</formula>
    </cfRule>
  </conditionalFormatting>
  <conditionalFormatting sqref="S29">
    <cfRule type="containsText" dxfId="95" priority="701" operator="containsText" text="Mayor">
      <formula>NOT(ISERROR(SEARCH(("Mayor"),(S29))))</formula>
    </cfRule>
  </conditionalFormatting>
  <conditionalFormatting sqref="S29">
    <cfRule type="containsText" dxfId="94" priority="702" operator="containsText" text="Moderado">
      <formula>NOT(ISERROR(SEARCH(("Moderado"),(S29))))</formula>
    </cfRule>
  </conditionalFormatting>
  <conditionalFormatting sqref="S29">
    <cfRule type="containsText" dxfId="93" priority="703" operator="containsText" text="Menor">
      <formula>NOT(ISERROR(SEARCH(("Menor"),(S29))))</formula>
    </cfRule>
  </conditionalFormatting>
  <conditionalFormatting sqref="S29">
    <cfRule type="containsText" dxfId="92" priority="704" operator="containsText" text="Leve">
      <formula>NOT(ISERROR(SEARCH(("Leve"),(S29))))</formula>
    </cfRule>
  </conditionalFormatting>
  <conditionalFormatting sqref="S29">
    <cfRule type="cellIs" dxfId="91" priority="705" operator="equal">
      <formula>"Muy Alta"</formula>
    </cfRule>
  </conditionalFormatting>
  <conditionalFormatting sqref="S29">
    <cfRule type="cellIs" dxfId="90" priority="706" operator="equal">
      <formula>"Alta"</formula>
    </cfRule>
  </conditionalFormatting>
  <conditionalFormatting sqref="S29">
    <cfRule type="cellIs" dxfId="89" priority="707" operator="equal">
      <formula>"Media"</formula>
    </cfRule>
  </conditionalFormatting>
  <conditionalFormatting sqref="S29">
    <cfRule type="cellIs" dxfId="88" priority="708" operator="equal">
      <formula>"Baja"</formula>
    </cfRule>
  </conditionalFormatting>
  <conditionalFormatting sqref="S29">
    <cfRule type="cellIs" dxfId="87" priority="709" operator="equal">
      <formula>"Muy Baja"</formula>
    </cfRule>
  </conditionalFormatting>
  <conditionalFormatting sqref="U29">
    <cfRule type="cellIs" dxfId="86" priority="710" operator="equal">
      <formula>"Extremo"</formula>
    </cfRule>
  </conditionalFormatting>
  <conditionalFormatting sqref="U29">
    <cfRule type="cellIs" dxfId="85" priority="711" operator="equal">
      <formula>"Alto"</formula>
    </cfRule>
  </conditionalFormatting>
  <conditionalFormatting sqref="U29">
    <cfRule type="cellIs" dxfId="84" priority="712" operator="equal">
      <formula>"Moderado"</formula>
    </cfRule>
  </conditionalFormatting>
  <conditionalFormatting sqref="U29">
    <cfRule type="cellIs" dxfId="83" priority="713" operator="equal">
      <formula>"Bajo"</formula>
    </cfRule>
  </conditionalFormatting>
  <conditionalFormatting sqref="S15">
    <cfRule type="containsText" dxfId="82" priority="714" operator="containsText" text="Catastrófico">
      <formula>NOT(ISERROR(SEARCH(("Catastrófico"),(S15))))</formula>
    </cfRule>
  </conditionalFormatting>
  <conditionalFormatting sqref="S15">
    <cfRule type="containsText" dxfId="81" priority="715" operator="containsText" text="Mayor">
      <formula>NOT(ISERROR(SEARCH(("Mayor"),(S15))))</formula>
    </cfRule>
  </conditionalFormatting>
  <conditionalFormatting sqref="S15">
    <cfRule type="containsText" dxfId="80" priority="716" operator="containsText" text="Moderado">
      <formula>NOT(ISERROR(SEARCH(("Moderado"),(S15))))</formula>
    </cfRule>
  </conditionalFormatting>
  <conditionalFormatting sqref="S15">
    <cfRule type="containsText" dxfId="79" priority="717" operator="containsText" text="Menor">
      <formula>NOT(ISERROR(SEARCH(("Menor"),(S15))))</formula>
    </cfRule>
  </conditionalFormatting>
  <conditionalFormatting sqref="S15">
    <cfRule type="containsText" dxfId="78" priority="718" operator="containsText" text="Leve">
      <formula>NOT(ISERROR(SEARCH(("Leve"),(S15))))</formula>
    </cfRule>
  </conditionalFormatting>
  <conditionalFormatting sqref="S15">
    <cfRule type="cellIs" dxfId="77" priority="719" operator="equal">
      <formula>"Muy Alta"</formula>
    </cfRule>
  </conditionalFormatting>
  <conditionalFormatting sqref="S15">
    <cfRule type="cellIs" dxfId="76" priority="720" operator="equal">
      <formula>"Alta"</formula>
    </cfRule>
  </conditionalFormatting>
  <conditionalFormatting sqref="S15">
    <cfRule type="cellIs" dxfId="75" priority="721" operator="equal">
      <formula>"Media"</formula>
    </cfRule>
  </conditionalFormatting>
  <conditionalFormatting sqref="S15">
    <cfRule type="cellIs" dxfId="74" priority="722" operator="equal">
      <formula>"Baja"</formula>
    </cfRule>
  </conditionalFormatting>
  <conditionalFormatting sqref="S15">
    <cfRule type="cellIs" dxfId="73" priority="723" operator="equal">
      <formula>"Muy Baja"</formula>
    </cfRule>
  </conditionalFormatting>
  <conditionalFormatting sqref="U15">
    <cfRule type="cellIs" dxfId="72" priority="724" operator="equal">
      <formula>"Extremo"</formula>
    </cfRule>
  </conditionalFormatting>
  <conditionalFormatting sqref="U15">
    <cfRule type="cellIs" dxfId="71" priority="725" operator="equal">
      <formula>"Alto"</formula>
    </cfRule>
  </conditionalFormatting>
  <conditionalFormatting sqref="U15">
    <cfRule type="cellIs" dxfId="70" priority="726" operator="equal">
      <formula>"Moderado"</formula>
    </cfRule>
  </conditionalFormatting>
  <conditionalFormatting sqref="U15">
    <cfRule type="cellIs" dxfId="69" priority="727" operator="equal">
      <formula>"Bajo"</formula>
    </cfRule>
  </conditionalFormatting>
  <conditionalFormatting sqref="F15">
    <cfRule type="containsText" dxfId="68" priority="728" operator="containsText" text="Oportunidad">
      <formula>NOT(ISERROR(SEARCH(("Oportunidad"),(F15))))</formula>
    </cfRule>
  </conditionalFormatting>
  <conditionalFormatting sqref="F15">
    <cfRule type="containsText" dxfId="67" priority="729" operator="containsText" text="Oportunidad">
      <formula>NOT(ISERROR(SEARCH(("Oportunidad"),(F15))))</formula>
    </cfRule>
  </conditionalFormatting>
  <conditionalFormatting sqref="F15">
    <cfRule type="containsText" dxfId="66" priority="730" operator="containsText" text="Riesgo">
      <formula>NOT(ISERROR(SEARCH(("Riesgo"),(F15))))</formula>
    </cfRule>
  </conditionalFormatting>
  <conditionalFormatting sqref="AG16">
    <cfRule type="cellIs" dxfId="65" priority="731" operator="equal">
      <formula>"Muy Alta"</formula>
    </cfRule>
  </conditionalFormatting>
  <conditionalFormatting sqref="AG16">
    <cfRule type="cellIs" dxfId="64" priority="732" operator="equal">
      <formula>"Alta"</formula>
    </cfRule>
  </conditionalFormatting>
  <conditionalFormatting sqref="AG16">
    <cfRule type="cellIs" dxfId="63" priority="733" operator="equal">
      <formula>"Media"</formula>
    </cfRule>
  </conditionalFormatting>
  <conditionalFormatting sqref="AG16">
    <cfRule type="cellIs" dxfId="62" priority="734" operator="equal">
      <formula>"Baja"</formula>
    </cfRule>
  </conditionalFormatting>
  <conditionalFormatting sqref="AG16">
    <cfRule type="cellIs" dxfId="61" priority="735" operator="equal">
      <formula>"Muy Baja"</formula>
    </cfRule>
  </conditionalFormatting>
  <conditionalFormatting sqref="AI16">
    <cfRule type="cellIs" dxfId="60" priority="736" operator="equal">
      <formula>"Catastrófico"</formula>
    </cfRule>
  </conditionalFormatting>
  <conditionalFormatting sqref="AI16">
    <cfRule type="cellIs" dxfId="59" priority="737" operator="equal">
      <formula>"Mayor"</formula>
    </cfRule>
  </conditionalFormatting>
  <conditionalFormatting sqref="AI16">
    <cfRule type="cellIs" dxfId="58" priority="738" operator="equal">
      <formula>"Moderado"</formula>
    </cfRule>
  </conditionalFormatting>
  <conditionalFormatting sqref="AI16">
    <cfRule type="cellIs" dxfId="57" priority="739" operator="equal">
      <formula>"Menor"</formula>
    </cfRule>
  </conditionalFormatting>
  <conditionalFormatting sqref="AI16">
    <cfRule type="cellIs" dxfId="56" priority="740" operator="equal">
      <formula>"Leve"</formula>
    </cfRule>
  </conditionalFormatting>
  <conditionalFormatting sqref="AK16">
    <cfRule type="cellIs" dxfId="55" priority="741" operator="equal">
      <formula>"Extremo"</formula>
    </cfRule>
  </conditionalFormatting>
  <conditionalFormatting sqref="AK16">
    <cfRule type="cellIs" dxfId="54" priority="742" operator="equal">
      <formula>"Alto"</formula>
    </cfRule>
  </conditionalFormatting>
  <conditionalFormatting sqref="AK16">
    <cfRule type="cellIs" dxfId="53" priority="743" operator="equal">
      <formula>"Moderado"</formula>
    </cfRule>
  </conditionalFormatting>
  <conditionalFormatting sqref="AK16">
    <cfRule type="cellIs" dxfId="52" priority="744" operator="equal">
      <formula>"Bajo"</formula>
    </cfRule>
  </conditionalFormatting>
  <conditionalFormatting sqref="AG15">
    <cfRule type="cellIs" dxfId="51" priority="745" operator="equal">
      <formula>"Muy Alta"</formula>
    </cfRule>
  </conditionalFormatting>
  <conditionalFormatting sqref="AG15">
    <cfRule type="cellIs" dxfId="50" priority="746" operator="equal">
      <formula>"Alta"</formula>
    </cfRule>
  </conditionalFormatting>
  <conditionalFormatting sqref="AG15">
    <cfRule type="cellIs" dxfId="49" priority="747" operator="equal">
      <formula>"Media"</formula>
    </cfRule>
  </conditionalFormatting>
  <conditionalFormatting sqref="AG15">
    <cfRule type="cellIs" dxfId="48" priority="748" operator="equal">
      <formula>"Baja"</formula>
    </cfRule>
  </conditionalFormatting>
  <conditionalFormatting sqref="AG15">
    <cfRule type="cellIs" dxfId="47" priority="749" operator="equal">
      <formula>"Muy Baja"</formula>
    </cfRule>
  </conditionalFormatting>
  <conditionalFormatting sqref="AI15">
    <cfRule type="cellIs" dxfId="46" priority="750" operator="equal">
      <formula>"Catastrófico"</formula>
    </cfRule>
  </conditionalFormatting>
  <conditionalFormatting sqref="AI15">
    <cfRule type="cellIs" dxfId="45" priority="751" operator="equal">
      <formula>"Mayor"</formula>
    </cfRule>
  </conditionalFormatting>
  <conditionalFormatting sqref="AI15">
    <cfRule type="cellIs" dxfId="44" priority="752" operator="equal">
      <formula>"Moderado"</formula>
    </cfRule>
  </conditionalFormatting>
  <conditionalFormatting sqref="AI15">
    <cfRule type="cellIs" dxfId="43" priority="753" operator="equal">
      <formula>"Menor"</formula>
    </cfRule>
  </conditionalFormatting>
  <conditionalFormatting sqref="AI15">
    <cfRule type="cellIs" dxfId="42" priority="754" operator="equal">
      <formula>"Leve"</formula>
    </cfRule>
  </conditionalFormatting>
  <conditionalFormatting sqref="AK15">
    <cfRule type="cellIs" dxfId="41" priority="755" operator="equal">
      <formula>"Extremo"</formula>
    </cfRule>
  </conditionalFormatting>
  <conditionalFormatting sqref="AK15">
    <cfRule type="cellIs" dxfId="40" priority="756" operator="equal">
      <formula>"Alto"</formula>
    </cfRule>
  </conditionalFormatting>
  <conditionalFormatting sqref="AK15">
    <cfRule type="cellIs" dxfId="39" priority="757" operator="equal">
      <formula>"Moderado"</formula>
    </cfRule>
  </conditionalFormatting>
  <conditionalFormatting sqref="AK15">
    <cfRule type="cellIs" dxfId="38" priority="758" operator="equal">
      <formula>"Bajo"</formula>
    </cfRule>
  </conditionalFormatting>
  <conditionalFormatting sqref="P15">
    <cfRule type="cellIs" dxfId="37" priority="759" operator="equal">
      <formula>"Muy Alta"</formula>
    </cfRule>
  </conditionalFormatting>
  <conditionalFormatting sqref="P15">
    <cfRule type="cellIs" dxfId="36" priority="760" operator="equal">
      <formula>"Alta"</formula>
    </cfRule>
  </conditionalFormatting>
  <conditionalFormatting sqref="P15">
    <cfRule type="cellIs" dxfId="35" priority="761" operator="equal">
      <formula>"Media"</formula>
    </cfRule>
  </conditionalFormatting>
  <conditionalFormatting sqref="P15">
    <cfRule type="cellIs" dxfId="34" priority="762" operator="equal">
      <formula>"Baja"</formula>
    </cfRule>
  </conditionalFormatting>
  <conditionalFormatting sqref="P15">
    <cfRule type="cellIs" dxfId="33" priority="763" operator="equal">
      <formula>"Muy Baja"</formula>
    </cfRule>
  </conditionalFormatting>
  <conditionalFormatting sqref="P40 P51:P53">
    <cfRule type="cellIs" dxfId="32" priority="788" operator="equal">
      <formula>"Muy Alta"</formula>
    </cfRule>
  </conditionalFormatting>
  <conditionalFormatting sqref="P40 P51:P53">
    <cfRule type="cellIs" dxfId="31" priority="789" operator="equal">
      <formula>"Alta"</formula>
    </cfRule>
  </conditionalFormatting>
  <conditionalFormatting sqref="P40 P51:P53">
    <cfRule type="cellIs" dxfId="30" priority="790" operator="equal">
      <formula>"Media"</formula>
    </cfRule>
  </conditionalFormatting>
  <conditionalFormatting sqref="P40 P51:P53">
    <cfRule type="cellIs" dxfId="29" priority="791" operator="equal">
      <formula>"Baja"</formula>
    </cfRule>
  </conditionalFormatting>
  <conditionalFormatting sqref="P40 P51:P53">
    <cfRule type="cellIs" dxfId="28" priority="792" operator="equal">
      <formula>"Muy Baja"</formula>
    </cfRule>
  </conditionalFormatting>
  <conditionalFormatting sqref="S40 S51:S53">
    <cfRule type="containsText" dxfId="27" priority="793" operator="containsText" text="Catastrófico">
      <formula>NOT(ISERROR(SEARCH(("Catastrófico"),(S40))))</formula>
    </cfRule>
  </conditionalFormatting>
  <conditionalFormatting sqref="S40 S51:S53">
    <cfRule type="containsText" dxfId="26" priority="794" operator="containsText" text="Mayor">
      <formula>NOT(ISERROR(SEARCH(("Mayor"),(S40))))</formula>
    </cfRule>
  </conditionalFormatting>
  <conditionalFormatting sqref="S40 S51:S53">
    <cfRule type="containsText" dxfId="25" priority="795" operator="containsText" text="Moderado">
      <formula>NOT(ISERROR(SEARCH(("Moderado"),(S40))))</formula>
    </cfRule>
  </conditionalFormatting>
  <conditionalFormatting sqref="S40 S51:S53">
    <cfRule type="containsText" dxfId="24" priority="796" operator="containsText" text="Menor">
      <formula>NOT(ISERROR(SEARCH(("Menor"),(S40))))</formula>
    </cfRule>
  </conditionalFormatting>
  <conditionalFormatting sqref="S40 S51:S53">
    <cfRule type="containsText" dxfId="23" priority="797" operator="containsText" text="Leve">
      <formula>NOT(ISERROR(SEARCH(("Leve"),(S40))))</formula>
    </cfRule>
  </conditionalFormatting>
  <conditionalFormatting sqref="S40 S51:S53">
    <cfRule type="cellIs" dxfId="22" priority="798" operator="equal">
      <formula>"Muy Alta"</formula>
    </cfRule>
  </conditionalFormatting>
  <conditionalFormatting sqref="S40 S51:S53">
    <cfRule type="cellIs" dxfId="21" priority="799" operator="equal">
      <formula>"Alta"</formula>
    </cfRule>
  </conditionalFormatting>
  <conditionalFormatting sqref="S40 S51:S53">
    <cfRule type="cellIs" dxfId="20" priority="800" operator="equal">
      <formula>"Media"</formula>
    </cfRule>
  </conditionalFormatting>
  <conditionalFormatting sqref="S40 S51:S53">
    <cfRule type="cellIs" dxfId="19" priority="801" operator="equal">
      <formula>"Baja"</formula>
    </cfRule>
  </conditionalFormatting>
  <conditionalFormatting sqref="S40 S51:S53">
    <cfRule type="cellIs" dxfId="18" priority="802" operator="equal">
      <formula>"Muy Baja"</formula>
    </cfRule>
  </conditionalFormatting>
  <conditionalFormatting sqref="U40 AK40 U51:U53 AK51:AK53">
    <cfRule type="cellIs" dxfId="17" priority="803" operator="equal">
      <formula>"Extremo"</formula>
    </cfRule>
  </conditionalFormatting>
  <conditionalFormatting sqref="U40 AK40 U51:U53 AK51:AK53">
    <cfRule type="cellIs" dxfId="16" priority="804" operator="equal">
      <formula>"Alto"</formula>
    </cfRule>
  </conditionalFormatting>
  <conditionalFormatting sqref="U40 AK40 U51:U53 AK51:AK53">
    <cfRule type="cellIs" dxfId="15" priority="805" operator="equal">
      <formula>"Moderado"</formula>
    </cfRule>
  </conditionalFormatting>
  <conditionalFormatting sqref="U40 AK40 U51:U53 AK51:AK53">
    <cfRule type="cellIs" dxfId="14" priority="806" operator="equal">
      <formula>"Bajo"</formula>
    </cfRule>
  </conditionalFormatting>
  <conditionalFormatting sqref="AI40 AI51:AI53">
    <cfRule type="cellIs" dxfId="13" priority="807" operator="equal">
      <formula>"Catastrófico"</formula>
    </cfRule>
  </conditionalFormatting>
  <conditionalFormatting sqref="AI40 AI51:AI53">
    <cfRule type="cellIs" dxfId="12" priority="808" operator="equal">
      <formula>"Mayor"</formula>
    </cfRule>
  </conditionalFormatting>
  <conditionalFormatting sqref="AI40 AI51:AI53">
    <cfRule type="cellIs" dxfId="11" priority="809" operator="equal">
      <formula>"Moderado"</formula>
    </cfRule>
  </conditionalFormatting>
  <conditionalFormatting sqref="AI40 AI51:AI53">
    <cfRule type="cellIs" dxfId="10" priority="810" operator="equal">
      <formula>"Menor"</formula>
    </cfRule>
  </conditionalFormatting>
  <conditionalFormatting sqref="AI40 AI51:AI53">
    <cfRule type="cellIs" dxfId="9" priority="811" operator="equal">
      <formula>"Leve"</formula>
    </cfRule>
  </conditionalFormatting>
  <conditionalFormatting sqref="F40 F51:F53">
    <cfRule type="containsText" dxfId="8" priority="812" operator="containsText" text="Oportunidad">
      <formula>NOT(ISERROR(SEARCH(("Oportunidad"),(F40))))</formula>
    </cfRule>
  </conditionalFormatting>
  <conditionalFormatting sqref="F40 F51:F53">
    <cfRule type="containsText" dxfId="7" priority="813" operator="containsText" text="Oportunidad">
      <formula>NOT(ISERROR(SEARCH(("Oportunidad"),(F40))))</formula>
    </cfRule>
  </conditionalFormatting>
  <conditionalFormatting sqref="F40 F51:F53">
    <cfRule type="containsText" dxfId="6" priority="814" operator="containsText" text="Riesgo">
      <formula>NOT(ISERROR(SEARCH(("Riesgo"),(F40))))</formula>
    </cfRule>
  </conditionalFormatting>
  <conditionalFormatting sqref="F44">
    <cfRule type="containsText" dxfId="5" priority="848" operator="containsText" text="Oportunidad">
      <formula>NOT(ISERROR(SEARCH(("Oportunidad"),(F44))))</formula>
    </cfRule>
  </conditionalFormatting>
  <conditionalFormatting sqref="F44">
    <cfRule type="containsText" dxfId="4" priority="849" operator="containsText" text="Oportunidad">
      <formula>NOT(ISERROR(SEARCH(("Oportunidad"),(F44))))</formula>
    </cfRule>
  </conditionalFormatting>
  <conditionalFormatting sqref="F44">
    <cfRule type="containsText" dxfId="3" priority="850" operator="containsText" text="Riesgo">
      <formula>NOT(ISERROR(SEARCH(("Riesgo"),(F44))))</formula>
    </cfRule>
  </conditionalFormatting>
  <conditionalFormatting sqref="F45:F50">
    <cfRule type="containsText" dxfId="2" priority="851" operator="containsText" text="Oportunidad">
      <formula>NOT(ISERROR(SEARCH(("Oportunidad"),(F45))))</formula>
    </cfRule>
  </conditionalFormatting>
  <conditionalFormatting sqref="F45:F50">
    <cfRule type="containsText" dxfId="1" priority="852" operator="containsText" text="Oportunidad">
      <formula>NOT(ISERROR(SEARCH(("Oportunidad"),(F45))))</formula>
    </cfRule>
  </conditionalFormatting>
  <conditionalFormatting sqref="F45:F50">
    <cfRule type="containsText" dxfId="0" priority="853" operator="containsText" text="Riesgo">
      <formula>NOT(ISERROR(SEARCH(("Riesgo"),(F45))))</formula>
    </cfRule>
  </conditionalFormatting>
  <dataValidations count="2">
    <dataValidation type="list" allowBlank="1" showErrorMessage="1" sqref="F54:F58 F7:F52" xr:uid="{00000000-0002-0000-0100-00000E000000}">
      <formula1>NATURALEZA</formula1>
    </dataValidation>
    <dataValidation type="list" allowBlank="1" showErrorMessage="1" sqref="E7:E58" xr:uid="{00000000-0002-0000-0100-000004000000}">
      <formula1>"Aplicar herramientas de planificación, para definir el contexto estratégico, con criterios de sostenibilidad económica, social, ambiental y de seguridad de la información, fortaleciendo la participación de los grupos de interés, asegurando la productivida"&amp;"d y competitividad de La Terminal, de forma sistémica e integral.,Consolidar la comunicación como base de la cultura de la gestión organizacional y a su vez apoyar los procesos que garanticen la relación interna y externa de los actores con el fin de posi"&amp;"cionarse claramente en la mente de los mismos, asegurando la interacción para promover la gestión institucional, la conservación del ambiente y la salud y seguridad en el trabajo.,Estructurar las actividades para identificar, estructurar y generar nuevas "&amp;"fuentes de ingresos, rentables económica, social y ambientalmente; así como proveer y garantizar los recursos físicos planeando la administración, aplicación y desarrollo de los mismos.,Aplicar las tecnologías de la información en procura de la disponibil"&amp;"idad, integridad y accesibilidad de la misma. Igualmente, analizar, desarrollar, implementar, mantener y gestionar la tecnología existente y asesorar en la adquisición de la nueva, que brinde soluciones eficaces a las necesidades.,Garantizar la gestión op"&amp;"eracional a través de la infraestructura física de las Terminales y las áreas administradas, propendiendo por el desarrollo, mantenimiento, modernización y nuevos proyectos que complementen la infraestructura física; minimizando los impactos ambientales y"&amp;" promoviendo la seguridad, salud y bienestar de los usuarios.,Garantizar a nuestros clientes, las empresas transportadoras, el uso de las áreas operacionales y acceso a los servicios conexos de las Terminales de manera eficiente, limpia, y segura; recauda"&amp;"ndo integralmente los ingresos derivados de la gestión operacional; conforme los lineamientos de la entidad y legislación aplicable al transporte intermunicipal.,Orientar y garantizar al ciudadano un servicio de calidad y atención conforme a sus necesidad"&amp;"es y expectativas, ofreciendo instalaciones cómodas y seguras, contando con personal competente, con alta vocación de servicio, amabilidad y respeto, de conformidad con la Política Pública de Servicio a la Ciudadanía.,Formular, implementar, verificar y ma"&amp;"ntener los planes, programas y actividades de gestión ambiental para prevenir, mitigar y controlar los aspectos e impactos ambientales en los procesos de la Terminal de Transporte S.A., de acuerdo con los requisitos legales y lineamientos aplicables.,Gara"&amp;"ntizar que los procesos de selección de los proveedores y las adquisiciones de bienes y servicios hechas por la Sociedad, cumplan con los principios de la contratación, las normas legales y los requisitos del Manual de Contratación. Asimismo, asesorar, as"&amp;"istir,representar y defender a La Terminal en asuntos judiciales, jurídicos –administrativosinternos y externos relacionados con las actividades desarrolladas.,Adelantar los trámites tendientes a establecer la responsabilidad disciplinaria de los trabajad"&amp;"ores de la Terminal a través de la función preventiva y /o correctiva, garantizando a los trabajadores el debido proceso y propendiendo por fortalecer los valores institucionales y los objetivos de la entidad.,Lograr una gestión eficiente y efectiva con l"&amp;"a administración, registro y control de los recursos financieros de La Terminal con el fin de promover la rentabilidad, eficiencia organizacional y oportunidad de la información financiera conforme a la normatividad. De igual modo, desarrollar las activid"&amp;"ades administrativas y técnicas, tendientes a la planificar, controlar, almacenar, custodiar, organizar y administrar la documentación e información generada y recibida en virtud de las funciones desarrolladas por la Terminal de Transporte S.A., de acuerd"&amp;"o a la normatividad archivística aplicable vigente.,Garantizar la seguridad a los grupos de interés e instalaciones (ciudadanos, transportadores y usuarios en general) y bienes de propiedad de la Terminal de Transporte S.A; así como coordinar el diseño, a"&amp;"juste e implementación de los planes de atención y prevención de emergencias desde el punto de vista operacional para evitar riesgos y minimizar impactos.,Desarrollar procesos para atraer, gestionar, desarrollar, motivar y retener a los trabajadores, orie"&amp;"ntados a lograr mejores resultados de negocio con la colaboración de cada uno de los empleados de manera que se logre la ejecución de la estrategia. Igualmente, mejorar las condiciones y el medio ambiente de trabajo, así como la salud en el trabajo, que c"&amp;"onlleva la promoción y el mantenimiento del bienestar físico, mental y social de los trabajadores en todas las ocupaciones.,Establecer mecanismos de medición, evaluación y verificación, que permitan la valoración permanente de la eficiencia, eficacia y ef"&amp;"ectividad de los procesos, obteniendo información para la toma de acciones que mejoren el desempeño de la empresa."</formula1>
    </dataValidation>
  </dataValidations>
  <pageMargins left="0.7" right="0.7" top="0.75" bottom="0.75" header="0" footer="0"/>
  <pageSetup paperSize="9" scale="50" orientation="landscape" r:id="rId1"/>
  <drawing r:id="rId2"/>
  <legacyDrawing r:id="rId3"/>
  <extLst>
    <ext xmlns:x14="http://schemas.microsoft.com/office/spreadsheetml/2009/9/main" uri="{CCE6A557-97BC-4b89-ADB6-D9C93CAAB3DF}">
      <x14:dataValidations xmlns:xm="http://schemas.microsoft.com/office/excel/2006/main" count="13">
        <x14:dataValidation type="list" allowBlank="1" showErrorMessage="1" xr:uid="{00000000-0002-0000-0100-000005000000}">
          <x14:formula1>
            <xm:f>LISTAS!$F$71:$F$73</xm:f>
          </x14:formula1>
          <xm:sqref>AB54 AB7:AB52</xm:sqref>
        </x14:dataValidation>
        <x14:dataValidation type="list" allowBlank="1" showErrorMessage="1" xr:uid="{00000000-0002-0000-0100-00000A000000}">
          <x14:formula1>
            <xm:f>LISTAS!$D$59:$D$62</xm:f>
          </x14:formula1>
          <xm:sqref>Y54 Y7:Y52</xm:sqref>
        </x14:dataValidation>
        <x14:dataValidation type="list" allowBlank="1" showErrorMessage="1" xr:uid="{00000000-0002-0000-0100-00000D000000}">
          <x14:formula1>
            <xm:f>LISTAS!$P$5:$P$15</xm:f>
          </x14:formula1>
          <xm:sqref>M54:M56 M7:M51</xm:sqref>
        </x14:dataValidation>
        <x14:dataValidation type="list" allowBlank="1" showErrorMessage="1" xr:uid="{00000000-0002-0000-0100-000002000000}">
          <x14:formula1>
            <xm:f>LISTAS!$I$28:$I$32</xm:f>
          </x14:formula1>
          <xm:sqref>R7:R58</xm:sqref>
        </x14:dataValidation>
        <x14:dataValidation type="list" allowBlank="1" showErrorMessage="1" xr:uid="{00000000-0002-0000-0100-000003000000}">
          <x14:formula1>
            <xm:f>LISTAS!$I$71:$I$78</xm:f>
          </x14:formula1>
          <xm:sqref>AL7:AL58</xm:sqref>
        </x14:dataValidation>
        <x14:dataValidation type="list" allowBlank="1" showErrorMessage="1" xr:uid="{00000000-0002-0000-0100-000007000000}">
          <x14:formula1>
            <xm:f>LISTAS!$F$76:$F$77</xm:f>
          </x14:formula1>
          <xm:sqref>AC7:AC54</xm:sqref>
        </x14:dataValidation>
        <x14:dataValidation type="list" allowBlank="1" showErrorMessage="1" xr:uid="{00000000-0002-0000-0100-000009000000}">
          <x14:formula1>
            <xm:f>LISTAS!$N$5:$N$10</xm:f>
          </x14:formula1>
          <xm:sqref>L7:L58</xm:sqref>
        </x14:dataValidation>
        <x14:dataValidation type="list" allowBlank="1" showErrorMessage="1" xr:uid="{00000000-0002-0000-0100-00000B000000}">
          <x14:formula1>
            <xm:f>LISTAS!$F$66:$F$68</xm:f>
          </x14:formula1>
          <xm:sqref>Z7:Z54</xm:sqref>
        </x14:dataValidation>
        <x14:dataValidation type="list" allowBlank="1" showErrorMessage="1" xr:uid="{00000000-0002-0000-0100-00000F000000}">
          <x14:formula1>
            <xm:f>LISTAS!$D$74:$D$75</xm:f>
          </x14:formula1>
          <xm:sqref>AD7:AD54</xm:sqref>
        </x14:dataValidation>
        <x14:dataValidation type="list" allowBlank="1" showErrorMessage="1" xr:uid="{00000000-0002-0000-0100-000010000000}">
          <x14:formula1>
            <xm:f>LISTAS!$Q$18:$Q$22</xm:f>
          </x14:formula1>
          <xm:sqref>O7:O58</xm:sqref>
        </x14:dataValidation>
        <x14:dataValidation type="list" allowBlank="1" showErrorMessage="1" xr:uid="{00000000-0002-0000-0100-000000000000}">
          <x14:formula1>
            <xm:f>LISTAS!$A$37:$A$40</xm:f>
          </x14:formula1>
          <xm:sqref>C7:C58</xm:sqref>
        </x14:dataValidation>
        <x14:dataValidation type="list" allowBlank="1" showErrorMessage="1" xr:uid="{00000000-0002-0000-0100-000001000000}">
          <x14:formula1>
            <xm:f>LISTAS!$N$54:$N$66</xm:f>
          </x14:formula1>
          <xm:sqref>B7:B58</xm:sqref>
        </x14:dataValidation>
        <x14:dataValidation type="list" allowBlank="1" showErrorMessage="1" xr:uid="{00000000-0002-0000-0100-000008000000}">
          <x14:formula1>
            <xm:f>LISTAS!$I$60:$I$61</xm:f>
          </x14:formula1>
          <xm:sqref>D7:D58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selection activeCell="N15" sqref="N15"/>
    </sheetView>
  </sheetViews>
  <sheetFormatPr baseColWidth="10" defaultColWidth="12.5703125" defaultRowHeight="15" customHeight="1" x14ac:dyDescent="0.2"/>
  <cols>
    <col min="1" max="1" width="11.42578125" customWidth="1"/>
    <col min="2" max="2" width="5" customWidth="1"/>
    <col min="3" max="3" width="12.140625" customWidth="1"/>
    <col min="4" max="8" width="10.5703125" customWidth="1"/>
    <col min="9" max="9" width="4.42578125" customWidth="1"/>
    <col min="10" max="26" width="11.42578125" customWidth="1"/>
  </cols>
  <sheetData>
    <row r="1" spans="1:26" ht="13.5" customHeight="1" x14ac:dyDescent="0.2">
      <c r="A1" s="38"/>
      <c r="B1" s="38"/>
      <c r="C1" s="38"/>
      <c r="D1" s="38"/>
      <c r="E1" s="38"/>
      <c r="F1" s="38"/>
      <c r="G1" s="38"/>
      <c r="H1" s="38"/>
      <c r="I1" s="38"/>
      <c r="J1" s="38"/>
      <c r="K1" s="38"/>
      <c r="L1" s="38"/>
      <c r="M1" s="38"/>
      <c r="N1" s="38"/>
      <c r="O1" s="38"/>
      <c r="P1" s="38"/>
      <c r="Q1" s="38"/>
      <c r="R1" s="38"/>
      <c r="S1" s="38"/>
      <c r="T1" s="38"/>
      <c r="U1" s="38"/>
      <c r="V1" s="38"/>
      <c r="W1" s="38"/>
      <c r="X1" s="38"/>
      <c r="Y1" s="38"/>
      <c r="Z1" s="38"/>
    </row>
    <row r="2" spans="1:26" ht="13.5" customHeight="1" x14ac:dyDescent="0.2">
      <c r="A2" s="38"/>
      <c r="B2" s="38"/>
      <c r="C2" s="38"/>
      <c r="D2" s="38"/>
      <c r="E2" s="38"/>
      <c r="F2" s="38"/>
      <c r="G2" s="38"/>
      <c r="H2" s="38"/>
      <c r="I2" s="38"/>
      <c r="J2" s="38"/>
      <c r="K2" s="38"/>
      <c r="L2" s="38"/>
      <c r="M2" s="38"/>
      <c r="N2" s="38"/>
      <c r="O2" s="38"/>
      <c r="P2" s="38"/>
      <c r="Q2" s="38"/>
      <c r="R2" s="38"/>
      <c r="S2" s="38"/>
      <c r="T2" s="38"/>
      <c r="U2" s="38"/>
      <c r="V2" s="38"/>
      <c r="W2" s="38"/>
      <c r="X2" s="38"/>
      <c r="Y2" s="38"/>
      <c r="Z2" s="38"/>
    </row>
    <row r="3" spans="1:26" ht="13.5" customHeight="1" x14ac:dyDescent="0.2">
      <c r="A3" s="38"/>
      <c r="B3" s="38"/>
      <c r="C3" s="38"/>
      <c r="D3" s="38"/>
      <c r="E3" s="38"/>
      <c r="F3" s="38"/>
      <c r="G3" s="38"/>
      <c r="H3" s="38"/>
      <c r="I3" s="38"/>
      <c r="J3" s="38"/>
      <c r="K3" s="38"/>
      <c r="L3" s="38"/>
      <c r="M3" s="38"/>
      <c r="N3" s="38"/>
      <c r="O3" s="38"/>
      <c r="P3" s="38"/>
      <c r="Q3" s="38"/>
      <c r="R3" s="38"/>
      <c r="S3" s="38"/>
      <c r="T3" s="38"/>
      <c r="U3" s="38"/>
      <c r="V3" s="38"/>
      <c r="W3" s="38"/>
      <c r="X3" s="38"/>
      <c r="Y3" s="38"/>
      <c r="Z3" s="38"/>
    </row>
    <row r="4" spans="1:26" ht="13.5" customHeight="1" x14ac:dyDescent="0.2">
      <c r="A4" s="38"/>
      <c r="B4" s="38"/>
      <c r="C4" s="134" t="s">
        <v>629</v>
      </c>
      <c r="D4" s="119"/>
      <c r="E4" s="119"/>
      <c r="F4" s="119"/>
      <c r="G4" s="119"/>
      <c r="H4" s="119"/>
      <c r="I4" s="38"/>
      <c r="J4" s="38"/>
      <c r="K4" s="38"/>
      <c r="L4" s="38"/>
      <c r="M4" s="38"/>
      <c r="N4" s="38"/>
      <c r="O4" s="38"/>
      <c r="P4" s="38"/>
      <c r="Q4" s="38"/>
      <c r="R4" s="38"/>
      <c r="S4" s="38"/>
      <c r="T4" s="38"/>
      <c r="U4" s="38"/>
      <c r="V4" s="38"/>
      <c r="W4" s="38"/>
      <c r="X4" s="38"/>
      <c r="Y4" s="38"/>
      <c r="Z4" s="38"/>
    </row>
    <row r="5" spans="1:26" ht="13.5" customHeight="1" x14ac:dyDescent="0.2">
      <c r="A5" s="38"/>
      <c r="B5" s="38"/>
      <c r="C5" s="98"/>
      <c r="D5" s="38"/>
      <c r="E5" s="38"/>
      <c r="F5" s="38"/>
      <c r="G5" s="38"/>
      <c r="H5" s="38"/>
      <c r="I5" s="38"/>
      <c r="J5" s="38"/>
      <c r="K5" s="38"/>
      <c r="L5" s="38"/>
      <c r="M5" s="38"/>
      <c r="N5" s="38"/>
      <c r="O5" s="38"/>
      <c r="P5" s="38"/>
      <c r="Q5" s="38"/>
      <c r="R5" s="38"/>
      <c r="S5" s="38"/>
      <c r="T5" s="38"/>
      <c r="U5" s="38"/>
      <c r="V5" s="38"/>
      <c r="W5" s="38"/>
      <c r="X5" s="38"/>
      <c r="Y5" s="38"/>
      <c r="Z5" s="38"/>
    </row>
    <row r="6" spans="1:26" ht="13.5" customHeight="1" x14ac:dyDescent="0.2">
      <c r="A6" s="38"/>
      <c r="B6" s="38"/>
      <c r="C6" s="98"/>
      <c r="D6" s="135" t="s">
        <v>234</v>
      </c>
      <c r="E6" s="122"/>
      <c r="F6" s="122"/>
      <c r="G6" s="122"/>
      <c r="H6" s="123"/>
      <c r="I6" s="38"/>
      <c r="J6" s="38"/>
      <c r="K6" s="38"/>
      <c r="L6" s="38"/>
      <c r="M6" s="38"/>
      <c r="N6" s="38"/>
      <c r="O6" s="38"/>
      <c r="P6" s="38"/>
      <c r="Q6" s="38"/>
      <c r="R6" s="38"/>
      <c r="S6" s="38"/>
      <c r="T6" s="38"/>
      <c r="U6" s="38"/>
      <c r="V6" s="38"/>
      <c r="W6" s="38"/>
      <c r="X6" s="38"/>
      <c r="Y6" s="38"/>
      <c r="Z6" s="38"/>
    </row>
    <row r="7" spans="1:26" ht="13.5" customHeight="1" x14ac:dyDescent="0.2">
      <c r="A7" s="38"/>
      <c r="B7" s="38"/>
      <c r="C7" s="98"/>
      <c r="D7" s="38"/>
      <c r="E7" s="38"/>
      <c r="F7" s="38"/>
      <c r="G7" s="38"/>
      <c r="H7" s="38"/>
      <c r="I7" s="38"/>
      <c r="J7" s="38"/>
      <c r="K7" s="38"/>
      <c r="L7" s="38"/>
      <c r="M7" s="38"/>
      <c r="N7" s="38"/>
      <c r="O7" s="38"/>
      <c r="P7" s="38"/>
      <c r="Q7" s="38"/>
      <c r="R7" s="38"/>
      <c r="S7" s="38"/>
      <c r="T7" s="38"/>
      <c r="U7" s="38"/>
      <c r="V7" s="38"/>
      <c r="W7" s="38"/>
      <c r="X7" s="38"/>
      <c r="Y7" s="38"/>
      <c r="Z7" s="38"/>
    </row>
    <row r="8" spans="1:26" ht="42.75" customHeight="1" x14ac:dyDescent="0.2">
      <c r="A8" s="38"/>
      <c r="B8" s="136" t="s">
        <v>74</v>
      </c>
      <c r="C8" s="99" t="s">
        <v>630</v>
      </c>
      <c r="D8" s="100"/>
      <c r="E8" s="100"/>
      <c r="F8" s="100"/>
      <c r="G8" s="100"/>
      <c r="H8" s="101"/>
      <c r="I8" s="38"/>
      <c r="J8" s="102" t="s">
        <v>631</v>
      </c>
      <c r="K8" s="38"/>
      <c r="L8" s="38"/>
      <c r="M8" s="38"/>
      <c r="N8" s="38"/>
      <c r="O8" s="38"/>
      <c r="P8" s="38"/>
      <c r="Q8" s="38"/>
      <c r="R8" s="38"/>
      <c r="S8" s="38"/>
      <c r="T8" s="38"/>
      <c r="U8" s="38"/>
      <c r="V8" s="38"/>
      <c r="W8" s="38"/>
      <c r="X8" s="38"/>
      <c r="Y8" s="38"/>
      <c r="Z8" s="38"/>
    </row>
    <row r="9" spans="1:26" ht="42.75" customHeight="1" x14ac:dyDescent="0.2">
      <c r="A9" s="38"/>
      <c r="B9" s="137"/>
      <c r="C9" s="99" t="s">
        <v>632</v>
      </c>
      <c r="D9" s="103"/>
      <c r="E9" s="103"/>
      <c r="F9" s="100"/>
      <c r="G9" s="100"/>
      <c r="H9" s="101"/>
      <c r="I9" s="38"/>
      <c r="J9" s="104" t="s">
        <v>633</v>
      </c>
      <c r="K9" s="38"/>
      <c r="L9" s="38"/>
      <c r="M9" s="38"/>
      <c r="N9" s="38"/>
      <c r="O9" s="38"/>
      <c r="P9" s="38"/>
      <c r="Q9" s="38"/>
      <c r="R9" s="38"/>
      <c r="S9" s="38"/>
      <c r="T9" s="38"/>
      <c r="U9" s="38"/>
      <c r="V9" s="38"/>
      <c r="W9" s="38"/>
      <c r="X9" s="38"/>
      <c r="Y9" s="38"/>
      <c r="Z9" s="38"/>
    </row>
    <row r="10" spans="1:26" ht="42.75" customHeight="1" x14ac:dyDescent="0.2">
      <c r="A10" s="38"/>
      <c r="B10" s="137"/>
      <c r="C10" s="99" t="s">
        <v>634</v>
      </c>
      <c r="D10" s="103"/>
      <c r="E10" s="103"/>
      <c r="F10" s="103"/>
      <c r="G10" s="100"/>
      <c r="H10" s="101"/>
      <c r="I10" s="38"/>
      <c r="J10" s="105" t="s">
        <v>65</v>
      </c>
      <c r="K10" s="38"/>
      <c r="L10" s="38"/>
      <c r="M10" s="38"/>
      <c r="N10" s="38"/>
      <c r="O10" s="38"/>
      <c r="P10" s="38"/>
      <c r="Q10" s="38"/>
      <c r="R10" s="38"/>
      <c r="S10" s="38"/>
      <c r="T10" s="38"/>
      <c r="U10" s="38"/>
      <c r="V10" s="38"/>
      <c r="W10" s="38"/>
      <c r="X10" s="38"/>
      <c r="Y10" s="38"/>
      <c r="Z10" s="38"/>
    </row>
    <row r="11" spans="1:26" ht="42.75" customHeight="1" x14ac:dyDescent="0.2">
      <c r="A11" s="38"/>
      <c r="B11" s="137"/>
      <c r="C11" s="99" t="s">
        <v>635</v>
      </c>
      <c r="D11" s="106"/>
      <c r="E11" s="103"/>
      <c r="F11" s="103"/>
      <c r="G11" s="100"/>
      <c r="H11" s="101"/>
      <c r="I11" s="38"/>
      <c r="J11" s="107" t="s">
        <v>636</v>
      </c>
      <c r="K11" s="38"/>
      <c r="L11" s="38"/>
      <c r="M11" s="38"/>
      <c r="N11" s="38"/>
      <c r="O11" s="38"/>
      <c r="P11" s="38"/>
      <c r="Q11" s="38"/>
      <c r="R11" s="38"/>
      <c r="S11" s="38"/>
      <c r="T11" s="38"/>
      <c r="U11" s="38"/>
      <c r="V11" s="38"/>
      <c r="W11" s="38"/>
      <c r="X11" s="38"/>
      <c r="Y11" s="38"/>
      <c r="Z11" s="38"/>
    </row>
    <row r="12" spans="1:26" ht="42.75" customHeight="1" x14ac:dyDescent="0.2">
      <c r="A12" s="38"/>
      <c r="B12" s="138"/>
      <c r="C12" s="99" t="s">
        <v>637</v>
      </c>
      <c r="D12" s="106"/>
      <c r="E12" s="106"/>
      <c r="F12" s="103"/>
      <c r="G12" s="100"/>
      <c r="H12" s="101"/>
      <c r="I12" s="38"/>
      <c r="J12" s="38"/>
      <c r="K12" s="38"/>
      <c r="L12" s="38"/>
      <c r="M12" s="38"/>
      <c r="N12" s="38"/>
      <c r="O12" s="38"/>
      <c r="P12" s="38"/>
      <c r="Q12" s="38"/>
      <c r="R12" s="38"/>
      <c r="S12" s="38"/>
      <c r="T12" s="38"/>
      <c r="U12" s="38"/>
      <c r="V12" s="38"/>
      <c r="W12" s="38"/>
      <c r="X12" s="38"/>
      <c r="Y12" s="38"/>
      <c r="Z12" s="38"/>
    </row>
    <row r="13" spans="1:26" ht="42.75" customHeight="1" x14ac:dyDescent="0.2">
      <c r="A13" s="38"/>
      <c r="B13" s="108"/>
      <c r="C13" s="98"/>
      <c r="D13" s="109" t="s">
        <v>638</v>
      </c>
      <c r="E13" s="109" t="s">
        <v>639</v>
      </c>
      <c r="F13" s="109" t="s">
        <v>640</v>
      </c>
      <c r="G13" s="109" t="s">
        <v>641</v>
      </c>
      <c r="H13" s="109" t="s">
        <v>642</v>
      </c>
      <c r="I13" s="108"/>
      <c r="J13" s="108"/>
      <c r="K13" s="108"/>
      <c r="L13" s="38"/>
      <c r="M13" s="38"/>
      <c r="N13" s="38"/>
      <c r="O13" s="38"/>
      <c r="P13" s="38"/>
      <c r="Q13" s="38"/>
      <c r="R13" s="38"/>
      <c r="S13" s="38"/>
      <c r="T13" s="38"/>
      <c r="U13" s="38"/>
      <c r="V13" s="38"/>
      <c r="W13" s="38"/>
      <c r="X13" s="38"/>
      <c r="Y13" s="38"/>
      <c r="Z13" s="38"/>
    </row>
    <row r="14" spans="1:26" ht="13.5" customHeight="1" x14ac:dyDescent="0.2">
      <c r="A14" s="38"/>
      <c r="B14" s="38"/>
      <c r="C14" s="38"/>
      <c r="D14" s="38"/>
      <c r="E14" s="38"/>
      <c r="F14" s="38"/>
      <c r="G14" s="38"/>
      <c r="H14" s="38"/>
      <c r="I14" s="38"/>
      <c r="J14" s="38"/>
      <c r="K14" s="38"/>
      <c r="L14" s="38"/>
      <c r="M14" s="38"/>
      <c r="N14" s="38"/>
      <c r="O14" s="38"/>
      <c r="P14" s="38"/>
      <c r="Q14" s="38"/>
      <c r="R14" s="38"/>
      <c r="S14" s="38"/>
      <c r="T14" s="38"/>
      <c r="U14" s="38"/>
      <c r="V14" s="38"/>
      <c r="W14" s="38"/>
      <c r="X14" s="38"/>
      <c r="Y14" s="38"/>
      <c r="Z14" s="38"/>
    </row>
    <row r="15" spans="1:26" ht="13.5" customHeight="1" x14ac:dyDescent="0.2">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row>
    <row r="16" spans="1:26" ht="13.5" customHeight="1" x14ac:dyDescent="0.2">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row>
    <row r="17" spans="1:26" ht="13.5" customHeight="1" x14ac:dyDescent="0.2">
      <c r="A17" s="38"/>
      <c r="B17" s="38"/>
      <c r="C17" s="38"/>
      <c r="D17" s="38"/>
      <c r="E17" s="38"/>
      <c r="F17" s="38"/>
      <c r="G17" s="38"/>
      <c r="H17" s="38"/>
      <c r="I17" s="38"/>
      <c r="J17" s="38"/>
      <c r="K17" s="38"/>
      <c r="L17" s="38"/>
      <c r="M17" s="38"/>
      <c r="N17" s="38"/>
      <c r="O17" s="38"/>
      <c r="P17" s="38"/>
      <c r="Q17" s="38"/>
      <c r="R17" s="38"/>
      <c r="S17" s="38"/>
      <c r="T17" s="38"/>
      <c r="U17" s="38"/>
      <c r="V17" s="38"/>
      <c r="W17" s="38"/>
      <c r="X17" s="38"/>
      <c r="Y17" s="38"/>
      <c r="Z17" s="38"/>
    </row>
    <row r="18" spans="1:26" ht="13.5" customHeight="1" x14ac:dyDescent="0.2">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row>
    <row r="19" spans="1:26" ht="13.5" customHeight="1" x14ac:dyDescent="0.2">
      <c r="A19" s="38"/>
      <c r="B19" s="38"/>
      <c r="C19" s="134" t="s">
        <v>643</v>
      </c>
      <c r="D19" s="119"/>
      <c r="E19" s="119"/>
      <c r="F19" s="119"/>
      <c r="G19" s="119"/>
      <c r="H19" s="119"/>
      <c r="I19" s="38"/>
      <c r="J19" s="38"/>
      <c r="K19" s="38"/>
      <c r="L19" s="38"/>
      <c r="M19" s="38"/>
      <c r="N19" s="38"/>
      <c r="O19" s="38"/>
      <c r="P19" s="38"/>
      <c r="Q19" s="38"/>
      <c r="R19" s="38"/>
      <c r="S19" s="38"/>
      <c r="T19" s="38"/>
      <c r="U19" s="38"/>
      <c r="V19" s="38"/>
      <c r="W19" s="38"/>
      <c r="X19" s="38"/>
      <c r="Y19" s="38"/>
      <c r="Z19" s="38"/>
    </row>
    <row r="20" spans="1:26" ht="13.5" customHeight="1" x14ac:dyDescent="0.2">
      <c r="A20" s="38"/>
      <c r="B20" s="38"/>
      <c r="C20" s="98"/>
      <c r="D20" s="38"/>
      <c r="E20" s="38"/>
      <c r="F20" s="38"/>
      <c r="G20" s="38"/>
      <c r="H20" s="38"/>
      <c r="I20" s="38"/>
      <c r="J20" s="38"/>
      <c r="K20" s="38"/>
      <c r="L20" s="38"/>
      <c r="M20" s="38"/>
      <c r="N20" s="38"/>
      <c r="O20" s="38"/>
      <c r="P20" s="38"/>
      <c r="Q20" s="38"/>
      <c r="R20" s="38"/>
      <c r="S20" s="38"/>
      <c r="T20" s="38"/>
      <c r="U20" s="38"/>
      <c r="V20" s="38"/>
      <c r="W20" s="38"/>
      <c r="X20" s="38"/>
      <c r="Y20" s="38"/>
      <c r="Z20" s="38"/>
    </row>
    <row r="21" spans="1:26" ht="13.5" customHeight="1" x14ac:dyDescent="0.2">
      <c r="A21" s="38"/>
      <c r="B21" s="38"/>
      <c r="C21" s="98"/>
      <c r="D21" s="135" t="s">
        <v>234</v>
      </c>
      <c r="E21" s="122"/>
      <c r="F21" s="122"/>
      <c r="G21" s="122"/>
      <c r="H21" s="123"/>
      <c r="I21" s="38"/>
      <c r="J21" s="38"/>
      <c r="K21" s="38"/>
      <c r="L21" s="38"/>
      <c r="M21" s="38"/>
      <c r="N21" s="38"/>
      <c r="O21" s="38"/>
      <c r="P21" s="38"/>
      <c r="Q21" s="38"/>
      <c r="R21" s="38"/>
      <c r="S21" s="38"/>
      <c r="T21" s="38"/>
      <c r="U21" s="38"/>
      <c r="V21" s="38"/>
      <c r="W21" s="38"/>
      <c r="X21" s="38"/>
      <c r="Y21" s="38"/>
      <c r="Z21" s="38"/>
    </row>
    <row r="22" spans="1:26" ht="13.5" customHeight="1" x14ac:dyDescent="0.2">
      <c r="A22" s="38"/>
      <c r="B22" s="38"/>
      <c r="C22" s="98"/>
      <c r="D22" s="38"/>
      <c r="E22" s="38"/>
      <c r="F22" s="38"/>
      <c r="G22" s="38"/>
      <c r="H22" s="38"/>
      <c r="I22" s="38"/>
      <c r="J22" s="38"/>
      <c r="K22" s="38"/>
      <c r="L22" s="38"/>
      <c r="M22" s="38"/>
      <c r="N22" s="38"/>
      <c r="O22" s="38"/>
      <c r="P22" s="38"/>
      <c r="Q22" s="38"/>
      <c r="R22" s="38"/>
      <c r="S22" s="38"/>
      <c r="T22" s="38"/>
      <c r="U22" s="38"/>
      <c r="V22" s="38"/>
      <c r="W22" s="38"/>
      <c r="X22" s="38"/>
      <c r="Y22" s="38"/>
      <c r="Z22" s="38"/>
    </row>
    <row r="23" spans="1:26" ht="13.5" customHeight="1" x14ac:dyDescent="0.2">
      <c r="A23" s="38"/>
      <c r="B23" s="136" t="s">
        <v>74</v>
      </c>
      <c r="C23" s="110" t="s">
        <v>111</v>
      </c>
      <c r="D23" s="100"/>
      <c r="E23" s="100"/>
      <c r="F23" s="100"/>
      <c r="G23" s="100"/>
      <c r="H23" s="101"/>
      <c r="I23" s="38"/>
      <c r="J23" s="102" t="s">
        <v>631</v>
      </c>
      <c r="K23" s="38"/>
      <c r="L23" s="38"/>
      <c r="M23" s="38"/>
      <c r="N23" s="38"/>
      <c r="O23" s="38"/>
      <c r="P23" s="38"/>
      <c r="Q23" s="38"/>
      <c r="R23" s="38"/>
      <c r="S23" s="38"/>
      <c r="T23" s="38"/>
      <c r="U23" s="38"/>
      <c r="V23" s="38"/>
      <c r="W23" s="38"/>
      <c r="X23" s="38"/>
      <c r="Y23" s="38"/>
      <c r="Z23" s="38"/>
    </row>
    <row r="24" spans="1:26" ht="13.5" customHeight="1" x14ac:dyDescent="0.2">
      <c r="A24" s="38"/>
      <c r="B24" s="137"/>
      <c r="C24" s="110" t="s">
        <v>104</v>
      </c>
      <c r="D24" s="103"/>
      <c r="E24" s="103"/>
      <c r="F24" s="111"/>
      <c r="G24" s="111"/>
      <c r="H24" s="101"/>
      <c r="I24" s="38"/>
      <c r="J24" s="104" t="s">
        <v>633</v>
      </c>
      <c r="K24" s="38"/>
      <c r="L24" s="38"/>
      <c r="M24" s="38"/>
      <c r="N24" s="38"/>
      <c r="O24" s="38"/>
      <c r="P24" s="38"/>
      <c r="Q24" s="38"/>
      <c r="R24" s="38"/>
      <c r="S24" s="38"/>
      <c r="T24" s="38"/>
      <c r="U24" s="38"/>
      <c r="V24" s="38"/>
      <c r="W24" s="38"/>
      <c r="X24" s="38"/>
      <c r="Y24" s="38"/>
      <c r="Z24" s="38"/>
    </row>
    <row r="25" spans="1:26" ht="13.5" customHeight="1" x14ac:dyDescent="0.2">
      <c r="A25" s="38"/>
      <c r="B25" s="137"/>
      <c r="C25" s="110" t="s">
        <v>98</v>
      </c>
      <c r="D25" s="103"/>
      <c r="E25" s="103"/>
      <c r="F25" s="103"/>
      <c r="G25" s="111"/>
      <c r="H25" s="101"/>
      <c r="I25" s="38"/>
      <c r="J25" s="105" t="s">
        <v>65</v>
      </c>
      <c r="K25" s="38"/>
      <c r="L25" s="38"/>
      <c r="M25" s="38"/>
      <c r="N25" s="38"/>
      <c r="O25" s="38"/>
      <c r="P25" s="38"/>
      <c r="Q25" s="38"/>
      <c r="R25" s="38"/>
      <c r="S25" s="38"/>
      <c r="T25" s="38"/>
      <c r="U25" s="38"/>
      <c r="V25" s="38"/>
      <c r="W25" s="38"/>
      <c r="X25" s="38"/>
      <c r="Y25" s="38"/>
      <c r="Z25" s="38"/>
    </row>
    <row r="26" spans="1:26" ht="13.5" customHeight="1" x14ac:dyDescent="0.2">
      <c r="A26" s="38"/>
      <c r="B26" s="137"/>
      <c r="C26" s="110" t="s">
        <v>90</v>
      </c>
      <c r="D26" s="106"/>
      <c r="E26" s="103"/>
      <c r="F26" s="103"/>
      <c r="G26" s="111"/>
      <c r="H26" s="101"/>
      <c r="I26" s="38"/>
      <c r="J26" s="107" t="s">
        <v>636</v>
      </c>
      <c r="K26" s="38"/>
      <c r="L26" s="38"/>
      <c r="M26" s="38"/>
      <c r="N26" s="38"/>
      <c r="O26" s="38"/>
      <c r="P26" s="38"/>
      <c r="Q26" s="38"/>
      <c r="R26" s="38"/>
      <c r="S26" s="38"/>
      <c r="T26" s="38"/>
      <c r="U26" s="38"/>
      <c r="V26" s="38"/>
      <c r="W26" s="38"/>
      <c r="X26" s="38"/>
      <c r="Y26" s="38"/>
      <c r="Z26" s="38"/>
    </row>
    <row r="27" spans="1:26" ht="13.5" customHeight="1" x14ac:dyDescent="0.2">
      <c r="A27" s="38"/>
      <c r="B27" s="138"/>
      <c r="C27" s="110" t="s">
        <v>83</v>
      </c>
      <c r="D27" s="106"/>
      <c r="E27" s="106"/>
      <c r="F27" s="103"/>
      <c r="G27" s="111"/>
      <c r="H27" s="101"/>
      <c r="I27" s="38"/>
      <c r="J27" s="38"/>
      <c r="K27" s="38"/>
      <c r="L27" s="38"/>
      <c r="M27" s="38"/>
      <c r="N27" s="38"/>
      <c r="O27" s="38"/>
      <c r="P27" s="38"/>
      <c r="Q27" s="38"/>
      <c r="R27" s="38"/>
      <c r="S27" s="38"/>
      <c r="T27" s="38"/>
      <c r="U27" s="38"/>
      <c r="V27" s="38"/>
      <c r="W27" s="38"/>
      <c r="X27" s="38"/>
      <c r="Y27" s="38"/>
      <c r="Z27" s="38"/>
    </row>
    <row r="28" spans="1:26" ht="13.5" customHeight="1" x14ac:dyDescent="0.2">
      <c r="A28" s="38"/>
      <c r="B28" s="108"/>
      <c r="C28" s="98"/>
      <c r="D28" s="112" t="s">
        <v>61</v>
      </c>
      <c r="E28" s="112" t="s">
        <v>63</v>
      </c>
      <c r="F28" s="112" t="s">
        <v>65</v>
      </c>
      <c r="G28" s="112" t="s">
        <v>67</v>
      </c>
      <c r="H28" s="112" t="s">
        <v>69</v>
      </c>
      <c r="I28" s="108"/>
      <c r="J28" s="108"/>
      <c r="K28" s="38"/>
      <c r="L28" s="38"/>
      <c r="M28" s="38"/>
      <c r="N28" s="38"/>
      <c r="O28" s="38"/>
      <c r="P28" s="38"/>
      <c r="Q28" s="38"/>
      <c r="R28" s="38"/>
      <c r="S28" s="38"/>
      <c r="T28" s="38"/>
      <c r="U28" s="38"/>
      <c r="V28" s="38"/>
      <c r="W28" s="38"/>
      <c r="X28" s="38"/>
      <c r="Y28" s="38"/>
      <c r="Z28" s="38"/>
    </row>
    <row r="29" spans="1:26" ht="13.5" customHeight="1" x14ac:dyDescent="0.2">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row>
    <row r="30" spans="1:26" ht="13.5" customHeight="1" x14ac:dyDescent="0.2">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row>
    <row r="31" spans="1:26" ht="13.5" customHeight="1" x14ac:dyDescent="0.2">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row>
    <row r="32" spans="1:26" ht="13.5" customHeight="1" x14ac:dyDescent="0.2">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row>
    <row r="33" spans="1:26" ht="13.5" customHeight="1" x14ac:dyDescent="0.2">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3.5" customHeight="1" x14ac:dyDescent="0.2">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3.5" customHeight="1" x14ac:dyDescent="0.2">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3.5" customHeight="1" x14ac:dyDescent="0.2">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3.5" customHeight="1" x14ac:dyDescent="0.2">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3.5" customHeight="1" x14ac:dyDescent="0.2">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3.5" customHeight="1" x14ac:dyDescent="0.2">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3.5" customHeight="1" x14ac:dyDescent="0.2">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3.5" customHeight="1" x14ac:dyDescent="0.2">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3.5" customHeight="1" x14ac:dyDescent="0.2">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3.5" customHeight="1" x14ac:dyDescent="0.2">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3.5" customHeight="1"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3.5" customHeight="1" x14ac:dyDescent="0.2">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3.5" customHeight="1" x14ac:dyDescent="0.2">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3.5" customHeight="1"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3.5" customHeight="1"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3.5" customHeight="1"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3.5" customHeight="1" x14ac:dyDescent="0.2">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3.5" customHeight="1" x14ac:dyDescent="0.2">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3.5" customHeight="1" x14ac:dyDescent="0.2">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3.5" customHeight="1" x14ac:dyDescent="0.2">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3.5" customHeight="1" x14ac:dyDescent="0.2">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3.5" customHeight="1" x14ac:dyDescent="0.2">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3.5" customHeight="1" x14ac:dyDescent="0.2">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3.5" customHeight="1" x14ac:dyDescent="0.2">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3.5" customHeight="1" x14ac:dyDescent="0.2">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3.5" customHeight="1" x14ac:dyDescent="0.2">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3.5" customHeight="1" x14ac:dyDescent="0.2">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3.5" customHeight="1" x14ac:dyDescent="0.2">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3.5" customHeight="1" x14ac:dyDescent="0.2">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3.5" customHeight="1" x14ac:dyDescent="0.2">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3.5" customHeight="1" x14ac:dyDescent="0.2">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3.5" customHeight="1" x14ac:dyDescent="0.2">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3.5" customHeight="1" x14ac:dyDescent="0.2">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3.5" customHeight="1" x14ac:dyDescent="0.2">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3.5" customHeight="1" x14ac:dyDescent="0.2">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3.5" customHeight="1" x14ac:dyDescent="0.2">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3.5" customHeight="1" x14ac:dyDescent="0.2">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3.5" customHeight="1" x14ac:dyDescent="0.2">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3.5" customHeight="1" x14ac:dyDescent="0.2">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3.5" customHeight="1" x14ac:dyDescent="0.2">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3.5" customHeight="1" x14ac:dyDescent="0.2">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3.5" customHeight="1" x14ac:dyDescent="0.2">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3.5" customHeight="1" x14ac:dyDescent="0.2">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3.5" customHeight="1" x14ac:dyDescent="0.2">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3.5" customHeight="1" x14ac:dyDescent="0.2">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3.5" customHeight="1" x14ac:dyDescent="0.2">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3.5" customHeight="1" x14ac:dyDescent="0.2">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3.5" customHeight="1" x14ac:dyDescent="0.2">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3.5" customHeight="1" x14ac:dyDescent="0.2">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3.5" customHeight="1"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3.5" customHeight="1" x14ac:dyDescent="0.2">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3.5" customHeight="1" x14ac:dyDescent="0.2">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3.5" customHeight="1" x14ac:dyDescent="0.2">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3.5" customHeight="1" x14ac:dyDescent="0.2">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3.5" customHeight="1" x14ac:dyDescent="0.2">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3.5" customHeight="1" x14ac:dyDescent="0.2">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3.5" customHeight="1" x14ac:dyDescent="0.2">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3.5" customHeight="1" x14ac:dyDescent="0.2">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3.5" customHeight="1" x14ac:dyDescent="0.2">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3.5" customHeight="1" x14ac:dyDescent="0.2">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3.5" customHeight="1" x14ac:dyDescent="0.2">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3.5" customHeight="1" x14ac:dyDescent="0.2">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3.5" customHeight="1" x14ac:dyDescent="0.2">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3.5" customHeight="1" x14ac:dyDescent="0.2">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3.5" customHeight="1" x14ac:dyDescent="0.2">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3.5" customHeight="1" x14ac:dyDescent="0.2">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3.5" customHeight="1" x14ac:dyDescent="0.2">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3.5" customHeight="1" x14ac:dyDescent="0.2">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3.5" customHeight="1" x14ac:dyDescent="0.2">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3.5" customHeight="1" x14ac:dyDescent="0.2">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3.5" customHeight="1" x14ac:dyDescent="0.2">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3.5" customHeight="1" x14ac:dyDescent="0.2">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3.5" customHeight="1" x14ac:dyDescent="0.2">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3.5" customHeight="1" x14ac:dyDescent="0.2">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3.5" customHeight="1" x14ac:dyDescent="0.2">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3.5" customHeight="1" x14ac:dyDescent="0.2">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3.5" customHeight="1" x14ac:dyDescent="0.2">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3.5" customHeight="1" x14ac:dyDescent="0.2">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3.5" customHeight="1" x14ac:dyDescent="0.2">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3.5" customHeight="1" x14ac:dyDescent="0.2">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3.5" customHeight="1" x14ac:dyDescent="0.2">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3.5" customHeight="1" x14ac:dyDescent="0.2">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3.5" customHeight="1" x14ac:dyDescent="0.2">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3.5" customHeight="1" x14ac:dyDescent="0.2">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3.5" customHeight="1" x14ac:dyDescent="0.2">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3.5" customHeight="1" x14ac:dyDescent="0.2">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3.5" customHeight="1" x14ac:dyDescent="0.2">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3.5" customHeight="1" x14ac:dyDescent="0.2">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3.5" customHeight="1" x14ac:dyDescent="0.2">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3.5" customHeight="1" x14ac:dyDescent="0.2">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3.5" customHeight="1" x14ac:dyDescent="0.2">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3.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3.5" customHeight="1" x14ac:dyDescent="0.2">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3.5" customHeight="1" x14ac:dyDescent="0.2">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3.5" customHeight="1"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3.5" customHeight="1" x14ac:dyDescent="0.2">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3.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3.5" customHeight="1" x14ac:dyDescent="0.2">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3.5" customHeight="1" x14ac:dyDescent="0.2">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3.5" customHeight="1" x14ac:dyDescent="0.2">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3.5" customHeight="1" x14ac:dyDescent="0.2">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3.5" customHeight="1" x14ac:dyDescent="0.2">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3.5" customHeight="1" x14ac:dyDescent="0.2">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3.5" customHeight="1" x14ac:dyDescent="0.2">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3.5" customHeight="1" x14ac:dyDescent="0.2">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3.5" customHeight="1" x14ac:dyDescent="0.2">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3.5" customHeight="1" x14ac:dyDescent="0.2">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3.5" customHeight="1"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3.5" customHeight="1" x14ac:dyDescent="0.2">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3.5" customHeight="1"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3.5" customHeight="1" x14ac:dyDescent="0.2">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3.5" customHeight="1" x14ac:dyDescent="0.2">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3.5" customHeight="1" x14ac:dyDescent="0.2">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3.5" customHeight="1" x14ac:dyDescent="0.2">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3.5" customHeight="1" x14ac:dyDescent="0.2">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3.5" customHeight="1" x14ac:dyDescent="0.2">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3.5" customHeight="1" x14ac:dyDescent="0.2">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3.5" customHeight="1" x14ac:dyDescent="0.2">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3.5" customHeight="1" x14ac:dyDescent="0.2">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3.5" customHeight="1" x14ac:dyDescent="0.2">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3.5" customHeight="1" x14ac:dyDescent="0.2">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3.5" customHeight="1" x14ac:dyDescent="0.2">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3.5" customHeight="1" x14ac:dyDescent="0.2">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3.5" customHeight="1" x14ac:dyDescent="0.2">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3.5" customHeight="1" x14ac:dyDescent="0.2">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3.5" customHeight="1" x14ac:dyDescent="0.2">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3.5" customHeight="1" x14ac:dyDescent="0.2">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3.5" customHeight="1" x14ac:dyDescent="0.2">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3.5" customHeight="1" x14ac:dyDescent="0.2">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3.5" customHeight="1" x14ac:dyDescent="0.2">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3.5" customHeight="1" x14ac:dyDescent="0.2">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3.5" customHeight="1" x14ac:dyDescent="0.2">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3.5" customHeight="1" x14ac:dyDescent="0.2">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3.5" customHeight="1" x14ac:dyDescent="0.2">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3.5" customHeight="1" x14ac:dyDescent="0.2">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3.5" customHeight="1" x14ac:dyDescent="0.2">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3.5" customHeight="1" x14ac:dyDescent="0.2">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3.5" customHeight="1" x14ac:dyDescent="0.2">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3.5" customHeight="1" x14ac:dyDescent="0.2">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3.5" customHeight="1" x14ac:dyDescent="0.2">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3.5" customHeight="1" x14ac:dyDescent="0.2">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3.5" customHeight="1" x14ac:dyDescent="0.2">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3.5" customHeight="1" x14ac:dyDescent="0.2">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3.5" customHeight="1" x14ac:dyDescent="0.2">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3.5" customHeight="1" x14ac:dyDescent="0.2">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3.5" customHeight="1" x14ac:dyDescent="0.2">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3.5" customHeight="1" x14ac:dyDescent="0.2">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3.5" customHeight="1" x14ac:dyDescent="0.2">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3.5" customHeight="1" x14ac:dyDescent="0.2">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3.5" customHeight="1" x14ac:dyDescent="0.2">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3.5" customHeight="1" x14ac:dyDescent="0.2">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3.5" customHeight="1" x14ac:dyDescent="0.2">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3.5" customHeight="1" x14ac:dyDescent="0.2">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3.5" customHeight="1" x14ac:dyDescent="0.2">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3.5" customHeight="1" x14ac:dyDescent="0.2">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3.5" customHeight="1" x14ac:dyDescent="0.2">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3.5" customHeight="1" x14ac:dyDescent="0.2">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3.5" customHeight="1" x14ac:dyDescent="0.2">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3.5" customHeight="1" x14ac:dyDescent="0.2">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3.5" customHeight="1" x14ac:dyDescent="0.2">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3.5" customHeight="1" x14ac:dyDescent="0.2">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3.5" customHeight="1" x14ac:dyDescent="0.2">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3.5" customHeight="1" x14ac:dyDescent="0.2">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3.5" customHeight="1" x14ac:dyDescent="0.2">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3.5" customHeight="1" x14ac:dyDescent="0.2">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3.5" customHeight="1" x14ac:dyDescent="0.2">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3.5" customHeight="1" x14ac:dyDescent="0.2">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3.5" customHeight="1" x14ac:dyDescent="0.2">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3.5" customHeight="1" x14ac:dyDescent="0.2">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3.5" customHeight="1" x14ac:dyDescent="0.2">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3.5" customHeight="1" x14ac:dyDescent="0.2">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3.5" customHeight="1" x14ac:dyDescent="0.2">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3.5" customHeight="1" x14ac:dyDescent="0.2">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3.5" customHeight="1" x14ac:dyDescent="0.2">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3.5" customHeight="1" x14ac:dyDescent="0.2">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3.5" customHeight="1" x14ac:dyDescent="0.2">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3.5" customHeight="1" x14ac:dyDescent="0.2">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3.5" customHeight="1" x14ac:dyDescent="0.2">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3.5" customHeight="1" x14ac:dyDescent="0.2">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3.5" customHeight="1" x14ac:dyDescent="0.2">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3.5" customHeight="1" x14ac:dyDescent="0.2">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3.5" customHeight="1" x14ac:dyDescent="0.2">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3.5" customHeight="1" x14ac:dyDescent="0.2">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3.5" customHeight="1" x14ac:dyDescent="0.2">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3.5" customHeight="1" x14ac:dyDescent="0.2">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3.5" customHeight="1" x14ac:dyDescent="0.2">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3.5" customHeight="1" x14ac:dyDescent="0.2">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3.5" customHeight="1" x14ac:dyDescent="0.2">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3.5" customHeight="1" x14ac:dyDescent="0.2">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3.5" customHeight="1" x14ac:dyDescent="0.2">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3.5" customHeight="1" x14ac:dyDescent="0.2">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3.5" customHeight="1" x14ac:dyDescent="0.2">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3.5" customHeight="1" x14ac:dyDescent="0.2">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3.5" customHeight="1" x14ac:dyDescent="0.2">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3.5" customHeight="1" x14ac:dyDescent="0.2">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3.5" customHeight="1" x14ac:dyDescent="0.2">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3.5" customHeight="1" x14ac:dyDescent="0.2">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3.5" customHeight="1" x14ac:dyDescent="0.2">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3.5" customHeight="1" x14ac:dyDescent="0.2">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3.5" customHeight="1" x14ac:dyDescent="0.2">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3.5" customHeight="1" x14ac:dyDescent="0.2">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3.5" customHeight="1" x14ac:dyDescent="0.2">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3.5" customHeight="1" x14ac:dyDescent="0.2">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3.5" customHeight="1" x14ac:dyDescent="0.2">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3.5" customHeight="1" x14ac:dyDescent="0.2">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3.5" customHeight="1" x14ac:dyDescent="0.2">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3.5" customHeight="1" x14ac:dyDescent="0.2">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3.5" customHeight="1" x14ac:dyDescent="0.2">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3.5" customHeight="1" x14ac:dyDescent="0.2">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3.5" customHeight="1" x14ac:dyDescent="0.2">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3.5" customHeight="1" x14ac:dyDescent="0.2">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3.5" customHeight="1" x14ac:dyDescent="0.2">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3.5" customHeight="1" x14ac:dyDescent="0.2">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3.5" customHeight="1" x14ac:dyDescent="0.2">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3.5" customHeight="1" x14ac:dyDescent="0.2">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3.5" customHeight="1" x14ac:dyDescent="0.2">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3.5" customHeight="1" x14ac:dyDescent="0.2">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3.5" customHeight="1" x14ac:dyDescent="0.2">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3.5" customHeight="1" x14ac:dyDescent="0.2">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3.5" customHeight="1" x14ac:dyDescent="0.2">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3.5" customHeight="1" x14ac:dyDescent="0.2">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3.5" customHeight="1" x14ac:dyDescent="0.2">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3.5" customHeight="1" x14ac:dyDescent="0.2">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3.5" customHeight="1" x14ac:dyDescent="0.2">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3.5" customHeight="1" x14ac:dyDescent="0.2">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3.5" customHeight="1" x14ac:dyDescent="0.2">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3.5" customHeight="1" x14ac:dyDescent="0.2">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3.5" customHeight="1" x14ac:dyDescent="0.2">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3.5" customHeight="1" x14ac:dyDescent="0.2">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3.5" customHeight="1" x14ac:dyDescent="0.2">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3.5" customHeight="1" x14ac:dyDescent="0.2">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3.5" customHeight="1" x14ac:dyDescent="0.2">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3.5" customHeight="1" x14ac:dyDescent="0.2">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3.5" customHeight="1" x14ac:dyDescent="0.2">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3.5" customHeight="1" x14ac:dyDescent="0.2">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3.5" customHeight="1" x14ac:dyDescent="0.2">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3.5" customHeight="1" x14ac:dyDescent="0.2">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3.5" customHeight="1" x14ac:dyDescent="0.2">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3.5" customHeight="1" x14ac:dyDescent="0.2">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3.5" customHeight="1" x14ac:dyDescent="0.2">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3.5" customHeight="1" x14ac:dyDescent="0.2">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3.5" customHeight="1" x14ac:dyDescent="0.2">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3.5" customHeight="1" x14ac:dyDescent="0.2">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3.5" customHeight="1" x14ac:dyDescent="0.2">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3.5" customHeight="1" x14ac:dyDescent="0.2">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3.5" customHeight="1" x14ac:dyDescent="0.2">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3.5" customHeight="1" x14ac:dyDescent="0.2">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3.5" customHeight="1" x14ac:dyDescent="0.2">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3.5" customHeight="1" x14ac:dyDescent="0.2">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3.5" customHeight="1" x14ac:dyDescent="0.2">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3.5" customHeight="1" x14ac:dyDescent="0.2">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3.5" customHeight="1" x14ac:dyDescent="0.2">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3.5" customHeight="1" x14ac:dyDescent="0.2">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3.5" customHeight="1" x14ac:dyDescent="0.2">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3.5" customHeight="1" x14ac:dyDescent="0.2">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3.5" customHeight="1" x14ac:dyDescent="0.2">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3.5" customHeight="1" x14ac:dyDescent="0.2">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3.5" customHeight="1" x14ac:dyDescent="0.2">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3.5" customHeight="1" x14ac:dyDescent="0.2">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3.5" customHeight="1" x14ac:dyDescent="0.2">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3.5" customHeight="1" x14ac:dyDescent="0.2">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3.5" customHeight="1" x14ac:dyDescent="0.2">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3.5" customHeight="1" x14ac:dyDescent="0.2">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3.5" customHeight="1" x14ac:dyDescent="0.2">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3.5" customHeight="1" x14ac:dyDescent="0.2">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3.5" customHeight="1" x14ac:dyDescent="0.2">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3.5" customHeight="1" x14ac:dyDescent="0.2">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3.5" customHeight="1" x14ac:dyDescent="0.2">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3.5" customHeight="1" x14ac:dyDescent="0.2">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3.5" customHeight="1" x14ac:dyDescent="0.2">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3.5" customHeight="1" x14ac:dyDescent="0.2">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3.5" customHeight="1" x14ac:dyDescent="0.2">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3.5" customHeight="1" x14ac:dyDescent="0.2">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3.5" customHeight="1" x14ac:dyDescent="0.2">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3.5" customHeight="1" x14ac:dyDescent="0.2">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3.5" customHeight="1" x14ac:dyDescent="0.2">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3.5" customHeight="1" x14ac:dyDescent="0.2">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3.5" customHeight="1" x14ac:dyDescent="0.2">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3.5" customHeight="1" x14ac:dyDescent="0.2">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3.5" customHeight="1" x14ac:dyDescent="0.2">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3.5" customHeight="1" x14ac:dyDescent="0.2">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3.5" customHeight="1" x14ac:dyDescent="0.2">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3.5" customHeight="1" x14ac:dyDescent="0.2">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3.5" customHeight="1" x14ac:dyDescent="0.2">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3.5" customHeight="1" x14ac:dyDescent="0.2">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3.5" customHeight="1" x14ac:dyDescent="0.2">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3.5" customHeight="1" x14ac:dyDescent="0.2">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3.5" customHeight="1" x14ac:dyDescent="0.2">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3.5" customHeight="1" x14ac:dyDescent="0.2">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3.5" customHeight="1" x14ac:dyDescent="0.2">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3.5" customHeight="1" x14ac:dyDescent="0.2">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3.5" customHeight="1" x14ac:dyDescent="0.2">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3.5" customHeight="1" x14ac:dyDescent="0.2">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3.5" customHeight="1" x14ac:dyDescent="0.2">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3.5" customHeight="1" x14ac:dyDescent="0.2">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3.5" customHeight="1" x14ac:dyDescent="0.2">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3.5" customHeight="1" x14ac:dyDescent="0.2">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3.5" customHeight="1" x14ac:dyDescent="0.2">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3.5" customHeight="1" x14ac:dyDescent="0.2">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3.5" customHeight="1" x14ac:dyDescent="0.2">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3.5" customHeight="1" x14ac:dyDescent="0.2">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3.5" customHeight="1" x14ac:dyDescent="0.2">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3.5" customHeight="1" x14ac:dyDescent="0.2">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3.5" customHeight="1" x14ac:dyDescent="0.2">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3.5" customHeight="1" x14ac:dyDescent="0.2">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3.5" customHeight="1" x14ac:dyDescent="0.2">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3.5" customHeight="1" x14ac:dyDescent="0.2">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3.5" customHeight="1" x14ac:dyDescent="0.2">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3.5" customHeight="1" x14ac:dyDescent="0.2">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3.5" customHeight="1" x14ac:dyDescent="0.2">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3.5" customHeight="1" x14ac:dyDescent="0.2">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3.5" customHeight="1" x14ac:dyDescent="0.2">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3.5" customHeight="1" x14ac:dyDescent="0.2">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3.5" customHeight="1" x14ac:dyDescent="0.2">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3.5" customHeight="1" x14ac:dyDescent="0.2">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3.5" customHeight="1" x14ac:dyDescent="0.2">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3.5" customHeight="1" x14ac:dyDescent="0.2">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3.5" customHeight="1" x14ac:dyDescent="0.2">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3.5" customHeight="1" x14ac:dyDescent="0.2">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3.5" customHeight="1" x14ac:dyDescent="0.2">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3.5" customHeight="1" x14ac:dyDescent="0.2">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3.5" customHeight="1" x14ac:dyDescent="0.2">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3.5" customHeight="1" x14ac:dyDescent="0.2">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3.5" customHeight="1" x14ac:dyDescent="0.2">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3.5" customHeight="1" x14ac:dyDescent="0.2">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3.5" customHeight="1" x14ac:dyDescent="0.2">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3.5" customHeight="1" x14ac:dyDescent="0.2">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3.5" customHeight="1" x14ac:dyDescent="0.2">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3.5" customHeight="1" x14ac:dyDescent="0.2">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3.5" customHeight="1" x14ac:dyDescent="0.2">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3.5" customHeight="1" x14ac:dyDescent="0.2">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3.5" customHeight="1" x14ac:dyDescent="0.2">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3.5" customHeight="1" x14ac:dyDescent="0.2">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3.5" customHeight="1" x14ac:dyDescent="0.2">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3.5" customHeight="1" x14ac:dyDescent="0.2">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3.5" customHeight="1" x14ac:dyDescent="0.2">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3.5" customHeight="1" x14ac:dyDescent="0.2">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3.5" customHeight="1" x14ac:dyDescent="0.2">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3.5" customHeight="1" x14ac:dyDescent="0.2">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3.5" customHeight="1" x14ac:dyDescent="0.2">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3.5" customHeight="1" x14ac:dyDescent="0.2">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3.5" customHeight="1" x14ac:dyDescent="0.2">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3.5" customHeight="1" x14ac:dyDescent="0.2">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3.5" customHeight="1" x14ac:dyDescent="0.2">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3.5" customHeight="1" x14ac:dyDescent="0.2">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3.5" customHeight="1" x14ac:dyDescent="0.2">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3.5" customHeight="1" x14ac:dyDescent="0.2">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3.5" customHeight="1" x14ac:dyDescent="0.2">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3.5" customHeight="1" x14ac:dyDescent="0.2">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3.5" customHeight="1" x14ac:dyDescent="0.2">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3.5" customHeight="1" x14ac:dyDescent="0.2">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3.5" customHeight="1" x14ac:dyDescent="0.2">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3.5" customHeight="1" x14ac:dyDescent="0.2">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3.5" customHeight="1" x14ac:dyDescent="0.2">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3.5" customHeight="1" x14ac:dyDescent="0.2">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3.5" customHeight="1" x14ac:dyDescent="0.2">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3.5" customHeight="1" x14ac:dyDescent="0.2">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3.5" customHeight="1" x14ac:dyDescent="0.2">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3.5" customHeight="1" x14ac:dyDescent="0.2">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3.5" customHeight="1" x14ac:dyDescent="0.2">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3.5" customHeight="1" x14ac:dyDescent="0.2">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3.5" customHeight="1" x14ac:dyDescent="0.2">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3.5" customHeight="1" x14ac:dyDescent="0.2">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3.5" customHeight="1" x14ac:dyDescent="0.2">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3.5" customHeight="1" x14ac:dyDescent="0.2">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3.5" customHeight="1" x14ac:dyDescent="0.2">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3.5" customHeight="1" x14ac:dyDescent="0.2">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3.5" customHeight="1" x14ac:dyDescent="0.2">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3.5" customHeight="1" x14ac:dyDescent="0.2">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3.5" customHeight="1" x14ac:dyDescent="0.2">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3.5" customHeight="1" x14ac:dyDescent="0.2">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3.5" customHeight="1" x14ac:dyDescent="0.2">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3.5" customHeight="1" x14ac:dyDescent="0.2">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3.5" customHeight="1" x14ac:dyDescent="0.2">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3.5" customHeight="1" x14ac:dyDescent="0.2">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3.5" customHeight="1" x14ac:dyDescent="0.2">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3.5" customHeight="1" x14ac:dyDescent="0.2">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3.5" customHeight="1" x14ac:dyDescent="0.2">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3.5" customHeight="1" x14ac:dyDescent="0.2">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3.5" customHeight="1" x14ac:dyDescent="0.2">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3.5" customHeight="1" x14ac:dyDescent="0.2">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3.5" customHeight="1" x14ac:dyDescent="0.2">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3.5" customHeight="1" x14ac:dyDescent="0.2">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3.5" customHeight="1" x14ac:dyDescent="0.2">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3.5" customHeight="1" x14ac:dyDescent="0.2">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3.5" customHeight="1" x14ac:dyDescent="0.2">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3.5" customHeight="1" x14ac:dyDescent="0.2">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3.5" customHeight="1" x14ac:dyDescent="0.2">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3.5" customHeight="1" x14ac:dyDescent="0.2">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3.5" customHeight="1" x14ac:dyDescent="0.2">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3.5" customHeight="1" x14ac:dyDescent="0.2">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3.5" customHeight="1" x14ac:dyDescent="0.2">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3.5" customHeight="1" x14ac:dyDescent="0.2">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3.5" customHeight="1" x14ac:dyDescent="0.2">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3.5" customHeight="1" x14ac:dyDescent="0.2">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3.5" customHeight="1" x14ac:dyDescent="0.2">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3.5" customHeight="1" x14ac:dyDescent="0.2">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3.5" customHeight="1" x14ac:dyDescent="0.2">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3.5" customHeight="1" x14ac:dyDescent="0.2">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3.5" customHeight="1" x14ac:dyDescent="0.2">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3.5" customHeight="1" x14ac:dyDescent="0.2">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3.5" customHeight="1" x14ac:dyDescent="0.2">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3.5" customHeight="1" x14ac:dyDescent="0.2">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3.5" customHeight="1" x14ac:dyDescent="0.2">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3.5" customHeight="1" x14ac:dyDescent="0.2">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3.5" customHeight="1" x14ac:dyDescent="0.2">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3.5" customHeight="1" x14ac:dyDescent="0.2">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3.5" customHeight="1" x14ac:dyDescent="0.2">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3.5" customHeight="1" x14ac:dyDescent="0.2">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3.5" customHeight="1" x14ac:dyDescent="0.2">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3.5" customHeight="1" x14ac:dyDescent="0.2">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3.5" customHeight="1" x14ac:dyDescent="0.2">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3.5" customHeight="1" x14ac:dyDescent="0.2">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3.5" customHeight="1" x14ac:dyDescent="0.2">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3.5" customHeight="1" x14ac:dyDescent="0.2">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3.5" customHeight="1" x14ac:dyDescent="0.2">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3.5" customHeight="1" x14ac:dyDescent="0.2">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3.5" customHeight="1" x14ac:dyDescent="0.2">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3.5" customHeight="1" x14ac:dyDescent="0.2">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3.5" customHeight="1" x14ac:dyDescent="0.2">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3.5" customHeight="1" x14ac:dyDescent="0.2">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3.5" customHeight="1" x14ac:dyDescent="0.2">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3.5" customHeight="1" x14ac:dyDescent="0.2">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3.5" customHeight="1" x14ac:dyDescent="0.2">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3.5" customHeight="1" x14ac:dyDescent="0.2">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3.5" customHeight="1" x14ac:dyDescent="0.2">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3.5" customHeight="1" x14ac:dyDescent="0.2">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3.5" customHeight="1" x14ac:dyDescent="0.2">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3.5" customHeight="1" x14ac:dyDescent="0.2">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3.5" customHeight="1" x14ac:dyDescent="0.2">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3.5" customHeight="1" x14ac:dyDescent="0.2">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3.5" customHeight="1" x14ac:dyDescent="0.2">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3.5" customHeight="1" x14ac:dyDescent="0.2">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3.5" customHeight="1" x14ac:dyDescent="0.2">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3.5" customHeight="1" x14ac:dyDescent="0.2">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3.5" customHeight="1" x14ac:dyDescent="0.2">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3.5" customHeight="1" x14ac:dyDescent="0.2">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3.5" customHeight="1" x14ac:dyDescent="0.2">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3.5" customHeight="1" x14ac:dyDescent="0.2">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3.5" customHeight="1" x14ac:dyDescent="0.2">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3.5" customHeight="1" x14ac:dyDescent="0.2">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3.5" customHeight="1" x14ac:dyDescent="0.2">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3.5" customHeight="1" x14ac:dyDescent="0.2">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3.5" customHeight="1" x14ac:dyDescent="0.2">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3.5" customHeight="1" x14ac:dyDescent="0.2">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3.5" customHeight="1" x14ac:dyDescent="0.2">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3.5" customHeight="1" x14ac:dyDescent="0.2">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3.5" customHeight="1" x14ac:dyDescent="0.2">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3.5" customHeight="1" x14ac:dyDescent="0.2">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3.5" customHeight="1" x14ac:dyDescent="0.2">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3.5" customHeight="1" x14ac:dyDescent="0.2">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3.5" customHeight="1" x14ac:dyDescent="0.2">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3.5" customHeight="1" x14ac:dyDescent="0.2">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3.5" customHeight="1" x14ac:dyDescent="0.2">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3.5" customHeight="1" x14ac:dyDescent="0.2">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3.5" customHeight="1" x14ac:dyDescent="0.2">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3.5" customHeight="1" x14ac:dyDescent="0.2">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3.5" customHeight="1" x14ac:dyDescent="0.2">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3.5" customHeight="1" x14ac:dyDescent="0.2">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3.5" customHeight="1" x14ac:dyDescent="0.2">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3.5" customHeight="1" x14ac:dyDescent="0.2">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3.5" customHeight="1" x14ac:dyDescent="0.2">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3.5" customHeight="1" x14ac:dyDescent="0.2">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3.5" customHeight="1" x14ac:dyDescent="0.2">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3.5" customHeight="1" x14ac:dyDescent="0.2">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3.5" customHeight="1" x14ac:dyDescent="0.2">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3.5" customHeight="1" x14ac:dyDescent="0.2">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3.5" customHeight="1" x14ac:dyDescent="0.2">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3.5" customHeight="1" x14ac:dyDescent="0.2">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3.5" customHeight="1" x14ac:dyDescent="0.2">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3.5" customHeight="1" x14ac:dyDescent="0.2">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3.5" customHeight="1" x14ac:dyDescent="0.2">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3.5" customHeight="1" x14ac:dyDescent="0.2">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3.5" customHeight="1" x14ac:dyDescent="0.2">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3.5" customHeight="1" x14ac:dyDescent="0.2">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3.5" customHeight="1" x14ac:dyDescent="0.2">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3.5" customHeight="1" x14ac:dyDescent="0.2">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3.5" customHeight="1" x14ac:dyDescent="0.2">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3.5" customHeight="1" x14ac:dyDescent="0.2">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3.5" customHeight="1" x14ac:dyDescent="0.2">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3.5" customHeight="1" x14ac:dyDescent="0.2">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3.5" customHeight="1" x14ac:dyDescent="0.2">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3.5" customHeight="1" x14ac:dyDescent="0.2">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3.5" customHeight="1" x14ac:dyDescent="0.2">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3.5" customHeight="1" x14ac:dyDescent="0.2">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3.5" customHeight="1" x14ac:dyDescent="0.2">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3.5" customHeight="1" x14ac:dyDescent="0.2">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3.5" customHeight="1" x14ac:dyDescent="0.2">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3.5" customHeight="1" x14ac:dyDescent="0.2">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3.5" customHeight="1" x14ac:dyDescent="0.2">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3.5" customHeight="1" x14ac:dyDescent="0.2">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3.5" customHeight="1" x14ac:dyDescent="0.2">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3.5" customHeight="1" x14ac:dyDescent="0.2">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3.5" customHeight="1" x14ac:dyDescent="0.2">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3.5" customHeight="1" x14ac:dyDescent="0.2">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3.5" customHeight="1" x14ac:dyDescent="0.2">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3.5" customHeight="1" x14ac:dyDescent="0.2">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3.5" customHeight="1" x14ac:dyDescent="0.2">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3.5" customHeight="1" x14ac:dyDescent="0.2">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3.5" customHeight="1" x14ac:dyDescent="0.2">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3.5" customHeight="1" x14ac:dyDescent="0.2">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3.5" customHeight="1" x14ac:dyDescent="0.2">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3.5" customHeight="1" x14ac:dyDescent="0.2">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3.5" customHeight="1" x14ac:dyDescent="0.2">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3.5" customHeight="1" x14ac:dyDescent="0.2">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3.5" customHeight="1" x14ac:dyDescent="0.2">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3.5" customHeight="1" x14ac:dyDescent="0.2">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3.5" customHeight="1" x14ac:dyDescent="0.2">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3.5" customHeight="1" x14ac:dyDescent="0.2">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3.5" customHeight="1" x14ac:dyDescent="0.2">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3.5" customHeight="1" x14ac:dyDescent="0.2">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3.5" customHeight="1" x14ac:dyDescent="0.2">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3.5" customHeight="1" x14ac:dyDescent="0.2">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3.5" customHeight="1" x14ac:dyDescent="0.2">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3.5" customHeight="1" x14ac:dyDescent="0.2">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3.5" customHeight="1" x14ac:dyDescent="0.2">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3.5" customHeight="1" x14ac:dyDescent="0.2">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3.5" customHeight="1" x14ac:dyDescent="0.2">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3.5" customHeight="1" x14ac:dyDescent="0.2">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3.5" customHeight="1" x14ac:dyDescent="0.2">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3.5" customHeight="1" x14ac:dyDescent="0.2">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3.5" customHeight="1" x14ac:dyDescent="0.2">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3.5" customHeight="1" x14ac:dyDescent="0.2">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3.5" customHeight="1" x14ac:dyDescent="0.2">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3.5" customHeight="1" x14ac:dyDescent="0.2">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3.5" customHeight="1" x14ac:dyDescent="0.2">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3.5" customHeight="1" x14ac:dyDescent="0.2">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3.5" customHeight="1" x14ac:dyDescent="0.2">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3.5" customHeight="1" x14ac:dyDescent="0.2">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3.5" customHeight="1" x14ac:dyDescent="0.2">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3.5" customHeight="1" x14ac:dyDescent="0.2">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3.5" customHeight="1" x14ac:dyDescent="0.2">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3.5" customHeight="1" x14ac:dyDescent="0.2">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3.5" customHeight="1" x14ac:dyDescent="0.2">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3.5" customHeight="1" x14ac:dyDescent="0.2">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3.5" customHeight="1" x14ac:dyDescent="0.2">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3.5" customHeight="1" x14ac:dyDescent="0.2">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3.5" customHeight="1" x14ac:dyDescent="0.2">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3.5" customHeight="1" x14ac:dyDescent="0.2">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3.5" customHeight="1" x14ac:dyDescent="0.2">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3.5" customHeight="1" x14ac:dyDescent="0.2">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3.5" customHeight="1" x14ac:dyDescent="0.2">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3.5" customHeight="1" x14ac:dyDescent="0.2">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3.5" customHeight="1" x14ac:dyDescent="0.2">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3.5" customHeight="1" x14ac:dyDescent="0.2">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3.5" customHeight="1" x14ac:dyDescent="0.2">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3.5" customHeight="1" x14ac:dyDescent="0.2">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3.5" customHeight="1" x14ac:dyDescent="0.2">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3.5" customHeight="1" x14ac:dyDescent="0.2">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3.5" customHeight="1" x14ac:dyDescent="0.2">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3.5" customHeight="1" x14ac:dyDescent="0.2">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3.5" customHeight="1" x14ac:dyDescent="0.2">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3.5" customHeight="1" x14ac:dyDescent="0.2">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3.5" customHeight="1" x14ac:dyDescent="0.2">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3.5" customHeight="1" x14ac:dyDescent="0.2">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3.5" customHeight="1" x14ac:dyDescent="0.2">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3.5" customHeight="1" x14ac:dyDescent="0.2">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3.5" customHeight="1" x14ac:dyDescent="0.2">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3.5" customHeight="1" x14ac:dyDescent="0.2">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3.5" customHeight="1" x14ac:dyDescent="0.2">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3.5" customHeight="1" x14ac:dyDescent="0.2">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3.5" customHeight="1" x14ac:dyDescent="0.2">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3.5" customHeight="1" x14ac:dyDescent="0.2">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3.5" customHeight="1" x14ac:dyDescent="0.2">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3.5" customHeight="1" x14ac:dyDescent="0.2">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3.5" customHeight="1" x14ac:dyDescent="0.2">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3.5" customHeight="1" x14ac:dyDescent="0.2">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3.5" customHeight="1" x14ac:dyDescent="0.2">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3.5" customHeight="1" x14ac:dyDescent="0.2">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3.5" customHeight="1" x14ac:dyDescent="0.2">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3.5" customHeight="1" x14ac:dyDescent="0.2">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3.5" customHeight="1" x14ac:dyDescent="0.2">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3.5" customHeight="1" x14ac:dyDescent="0.2">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3.5" customHeight="1" x14ac:dyDescent="0.2">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3.5" customHeight="1" x14ac:dyDescent="0.2">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3.5" customHeight="1" x14ac:dyDescent="0.2">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3.5" customHeight="1" x14ac:dyDescent="0.2">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3.5" customHeight="1" x14ac:dyDescent="0.2">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3.5" customHeight="1" x14ac:dyDescent="0.2">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3.5" customHeight="1" x14ac:dyDescent="0.2">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3.5" customHeight="1" x14ac:dyDescent="0.2">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3.5" customHeight="1" x14ac:dyDescent="0.2">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3.5" customHeight="1" x14ac:dyDescent="0.2">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3.5" customHeight="1" x14ac:dyDescent="0.2">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3.5" customHeight="1" x14ac:dyDescent="0.2">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3.5" customHeight="1" x14ac:dyDescent="0.2">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3.5" customHeight="1" x14ac:dyDescent="0.2">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3.5" customHeight="1" x14ac:dyDescent="0.2">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3.5" customHeight="1" x14ac:dyDescent="0.2">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3.5" customHeight="1" x14ac:dyDescent="0.2">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3.5" customHeight="1" x14ac:dyDescent="0.2">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3.5" customHeight="1" x14ac:dyDescent="0.2">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3.5" customHeight="1" x14ac:dyDescent="0.2">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3.5" customHeight="1" x14ac:dyDescent="0.2">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3.5" customHeight="1" x14ac:dyDescent="0.2">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3.5" customHeight="1" x14ac:dyDescent="0.2">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3.5" customHeight="1" x14ac:dyDescent="0.2">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3.5" customHeight="1" x14ac:dyDescent="0.2">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3.5" customHeight="1" x14ac:dyDescent="0.2">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3.5" customHeight="1" x14ac:dyDescent="0.2">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3.5" customHeight="1" x14ac:dyDescent="0.2">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3.5" customHeight="1" x14ac:dyDescent="0.2">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3.5" customHeight="1" x14ac:dyDescent="0.2">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3.5" customHeight="1" x14ac:dyDescent="0.2">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3.5" customHeight="1" x14ac:dyDescent="0.2">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3.5" customHeight="1" x14ac:dyDescent="0.2">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3.5" customHeight="1" x14ac:dyDescent="0.2">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3.5" customHeight="1" x14ac:dyDescent="0.2">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3.5" customHeight="1" x14ac:dyDescent="0.2">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3.5" customHeight="1" x14ac:dyDescent="0.2">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3.5" customHeight="1" x14ac:dyDescent="0.2">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3.5" customHeight="1" x14ac:dyDescent="0.2">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3.5" customHeight="1" x14ac:dyDescent="0.2">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3.5" customHeight="1" x14ac:dyDescent="0.2">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3.5" customHeight="1" x14ac:dyDescent="0.2">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3.5" customHeight="1" x14ac:dyDescent="0.2">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3.5" customHeight="1" x14ac:dyDescent="0.2">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3.5" customHeight="1" x14ac:dyDescent="0.2">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3.5" customHeight="1" x14ac:dyDescent="0.2">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3.5" customHeight="1" x14ac:dyDescent="0.2">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3.5" customHeight="1" x14ac:dyDescent="0.2">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3.5" customHeight="1" x14ac:dyDescent="0.2">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3.5" customHeight="1" x14ac:dyDescent="0.2">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3.5" customHeight="1" x14ac:dyDescent="0.2">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3.5" customHeight="1" x14ac:dyDescent="0.2">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3.5" customHeight="1" x14ac:dyDescent="0.2">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3.5" customHeight="1" x14ac:dyDescent="0.2">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3.5" customHeight="1" x14ac:dyDescent="0.2">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3.5" customHeight="1" x14ac:dyDescent="0.2">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3.5" customHeight="1" x14ac:dyDescent="0.2">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3.5" customHeight="1" x14ac:dyDescent="0.2">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3.5" customHeight="1" x14ac:dyDescent="0.2">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3.5" customHeight="1" x14ac:dyDescent="0.2">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3.5" customHeight="1" x14ac:dyDescent="0.2">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3.5" customHeight="1" x14ac:dyDescent="0.2">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3.5" customHeight="1" x14ac:dyDescent="0.2">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3.5" customHeight="1" x14ac:dyDescent="0.2">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3.5" customHeight="1" x14ac:dyDescent="0.2">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3.5" customHeight="1" x14ac:dyDescent="0.2">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3.5" customHeight="1" x14ac:dyDescent="0.2">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3.5" customHeight="1" x14ac:dyDescent="0.2">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3.5" customHeight="1" x14ac:dyDescent="0.2">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3.5" customHeight="1" x14ac:dyDescent="0.2">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3.5" customHeight="1" x14ac:dyDescent="0.2">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3.5" customHeight="1" x14ac:dyDescent="0.2">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3.5" customHeight="1" x14ac:dyDescent="0.2">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3.5" customHeight="1" x14ac:dyDescent="0.2">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3.5" customHeight="1" x14ac:dyDescent="0.2">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3.5" customHeight="1" x14ac:dyDescent="0.2">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3.5" customHeight="1" x14ac:dyDescent="0.2">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3.5" customHeight="1" x14ac:dyDescent="0.2">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3.5" customHeight="1" x14ac:dyDescent="0.2">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3.5" customHeight="1" x14ac:dyDescent="0.2">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3.5" customHeight="1" x14ac:dyDescent="0.2">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3.5" customHeight="1" x14ac:dyDescent="0.2">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3.5" customHeight="1" x14ac:dyDescent="0.2">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3.5" customHeight="1" x14ac:dyDescent="0.2">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3.5" customHeight="1" x14ac:dyDescent="0.2">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3.5" customHeight="1" x14ac:dyDescent="0.2">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3.5" customHeight="1" x14ac:dyDescent="0.2">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3.5" customHeight="1" x14ac:dyDescent="0.2">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3.5" customHeight="1" x14ac:dyDescent="0.2">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3.5" customHeight="1" x14ac:dyDescent="0.2">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3.5" customHeight="1" x14ac:dyDescent="0.2">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3.5" customHeight="1" x14ac:dyDescent="0.2">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3.5" customHeight="1" x14ac:dyDescent="0.2">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3.5" customHeight="1" x14ac:dyDescent="0.2">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3.5" customHeight="1" x14ac:dyDescent="0.2">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3.5" customHeight="1" x14ac:dyDescent="0.2">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3.5" customHeight="1" x14ac:dyDescent="0.2">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3.5" customHeight="1" x14ac:dyDescent="0.2">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3.5" customHeight="1" x14ac:dyDescent="0.2">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3.5" customHeight="1" x14ac:dyDescent="0.2">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3.5" customHeight="1" x14ac:dyDescent="0.2">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3.5" customHeight="1" x14ac:dyDescent="0.2">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3.5" customHeight="1" x14ac:dyDescent="0.2">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3.5" customHeight="1" x14ac:dyDescent="0.2">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3.5" customHeight="1" x14ac:dyDescent="0.2">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3.5" customHeight="1" x14ac:dyDescent="0.2">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3.5" customHeight="1" x14ac:dyDescent="0.2">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3.5" customHeight="1" x14ac:dyDescent="0.2">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3.5" customHeight="1" x14ac:dyDescent="0.2">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3.5" customHeight="1" x14ac:dyDescent="0.2">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3.5" customHeight="1" x14ac:dyDescent="0.2">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3.5" customHeight="1" x14ac:dyDescent="0.2">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3.5" customHeight="1" x14ac:dyDescent="0.2">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3.5" customHeight="1" x14ac:dyDescent="0.2">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3.5" customHeight="1" x14ac:dyDescent="0.2">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3.5" customHeight="1" x14ac:dyDescent="0.2">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3.5" customHeight="1" x14ac:dyDescent="0.2">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3.5" customHeight="1" x14ac:dyDescent="0.2">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3.5" customHeight="1" x14ac:dyDescent="0.2">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3.5" customHeight="1" x14ac:dyDescent="0.2">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3.5" customHeight="1" x14ac:dyDescent="0.2">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3.5" customHeight="1" x14ac:dyDescent="0.2">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3.5" customHeight="1" x14ac:dyDescent="0.2">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3.5" customHeight="1" x14ac:dyDescent="0.2">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3.5" customHeight="1" x14ac:dyDescent="0.2">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3.5" customHeight="1" x14ac:dyDescent="0.2">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3.5" customHeight="1" x14ac:dyDescent="0.2">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3.5" customHeight="1" x14ac:dyDescent="0.2">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3.5" customHeight="1" x14ac:dyDescent="0.2">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3.5" customHeight="1" x14ac:dyDescent="0.2">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3.5" customHeight="1" x14ac:dyDescent="0.2">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3.5" customHeight="1" x14ac:dyDescent="0.2">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3.5" customHeight="1" x14ac:dyDescent="0.2">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3.5" customHeight="1" x14ac:dyDescent="0.2">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3.5" customHeight="1" x14ac:dyDescent="0.2">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3.5" customHeight="1" x14ac:dyDescent="0.2">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3.5" customHeight="1" x14ac:dyDescent="0.2">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3.5" customHeight="1" x14ac:dyDescent="0.2">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3.5" customHeight="1" x14ac:dyDescent="0.2">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3.5" customHeight="1" x14ac:dyDescent="0.2">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3.5" customHeight="1" x14ac:dyDescent="0.2">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3.5" customHeight="1" x14ac:dyDescent="0.2">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3.5" customHeight="1" x14ac:dyDescent="0.2">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3.5" customHeight="1" x14ac:dyDescent="0.2">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3.5" customHeight="1" x14ac:dyDescent="0.2">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3.5" customHeight="1" x14ac:dyDescent="0.2">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3.5" customHeight="1" x14ac:dyDescent="0.2">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3.5" customHeight="1" x14ac:dyDescent="0.2">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3.5" customHeight="1" x14ac:dyDescent="0.2">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3.5" customHeight="1" x14ac:dyDescent="0.2">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3.5" customHeight="1" x14ac:dyDescent="0.2">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3.5" customHeight="1" x14ac:dyDescent="0.2">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3.5" customHeight="1" x14ac:dyDescent="0.2">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3.5" customHeight="1" x14ac:dyDescent="0.2">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3.5" customHeight="1" x14ac:dyDescent="0.2">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3.5" customHeight="1" x14ac:dyDescent="0.2">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3.5" customHeight="1" x14ac:dyDescent="0.2">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3.5" customHeight="1" x14ac:dyDescent="0.2">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3.5" customHeight="1" x14ac:dyDescent="0.2">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3.5" customHeight="1" x14ac:dyDescent="0.2">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3.5" customHeight="1" x14ac:dyDescent="0.2">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3.5" customHeight="1" x14ac:dyDescent="0.2">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3.5" customHeight="1" x14ac:dyDescent="0.2">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3.5" customHeight="1" x14ac:dyDescent="0.2">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3.5" customHeight="1" x14ac:dyDescent="0.2">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3.5" customHeight="1" x14ac:dyDescent="0.2">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3.5" customHeight="1" x14ac:dyDescent="0.2">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3.5" customHeight="1" x14ac:dyDescent="0.2">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3.5" customHeight="1" x14ac:dyDescent="0.2">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3.5" customHeight="1" x14ac:dyDescent="0.2">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3.5" customHeight="1" x14ac:dyDescent="0.2">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3.5" customHeight="1" x14ac:dyDescent="0.2">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3.5" customHeight="1" x14ac:dyDescent="0.2">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3.5" customHeight="1" x14ac:dyDescent="0.2">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3.5" customHeight="1" x14ac:dyDescent="0.2">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3.5" customHeight="1" x14ac:dyDescent="0.2">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3.5" customHeight="1" x14ac:dyDescent="0.2">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3.5" customHeight="1" x14ac:dyDescent="0.2">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3.5" customHeight="1" x14ac:dyDescent="0.2">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3.5" customHeight="1" x14ac:dyDescent="0.2">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3.5" customHeight="1" x14ac:dyDescent="0.2">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3.5" customHeight="1" x14ac:dyDescent="0.2">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3.5" customHeight="1" x14ac:dyDescent="0.2">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3.5" customHeight="1" x14ac:dyDescent="0.2">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3.5" customHeight="1" x14ac:dyDescent="0.2">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3.5" customHeight="1" x14ac:dyDescent="0.2">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3.5" customHeight="1" x14ac:dyDescent="0.2">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3.5" customHeight="1" x14ac:dyDescent="0.2">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3.5" customHeight="1" x14ac:dyDescent="0.2">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3.5" customHeight="1" x14ac:dyDescent="0.2">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3.5" customHeight="1" x14ac:dyDescent="0.2">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3.5" customHeight="1" x14ac:dyDescent="0.2">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3.5" customHeight="1" x14ac:dyDescent="0.2">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3.5" customHeight="1" x14ac:dyDescent="0.2">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3.5" customHeight="1" x14ac:dyDescent="0.2">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3.5" customHeight="1" x14ac:dyDescent="0.2">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3.5" customHeight="1" x14ac:dyDescent="0.2">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3.5" customHeight="1" x14ac:dyDescent="0.2">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3.5" customHeight="1" x14ac:dyDescent="0.2">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3.5" customHeight="1" x14ac:dyDescent="0.2">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3.5" customHeight="1" x14ac:dyDescent="0.2">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3.5" customHeight="1" x14ac:dyDescent="0.2">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3.5" customHeight="1" x14ac:dyDescent="0.2">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3.5" customHeight="1" x14ac:dyDescent="0.2">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3.5" customHeight="1" x14ac:dyDescent="0.2">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3.5" customHeight="1" x14ac:dyDescent="0.2">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3.5" customHeight="1" x14ac:dyDescent="0.2">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3.5" customHeight="1" x14ac:dyDescent="0.2">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3.5" customHeight="1" x14ac:dyDescent="0.2">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3.5" customHeight="1" x14ac:dyDescent="0.2">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3.5" customHeight="1" x14ac:dyDescent="0.2">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3.5" customHeight="1" x14ac:dyDescent="0.2">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3.5" customHeight="1" x14ac:dyDescent="0.2">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3.5" customHeight="1" x14ac:dyDescent="0.2">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3.5" customHeight="1" x14ac:dyDescent="0.2">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3.5" customHeight="1" x14ac:dyDescent="0.2">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3.5" customHeight="1" x14ac:dyDescent="0.2">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3.5" customHeight="1" x14ac:dyDescent="0.2">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3.5" customHeight="1" x14ac:dyDescent="0.2">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3.5" customHeight="1" x14ac:dyDescent="0.2">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3.5" customHeight="1" x14ac:dyDescent="0.2">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3.5" customHeight="1" x14ac:dyDescent="0.2">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3.5" customHeight="1" x14ac:dyDescent="0.2">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3.5" customHeight="1" x14ac:dyDescent="0.2">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3.5" customHeight="1" x14ac:dyDescent="0.2">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3.5" customHeight="1" x14ac:dyDescent="0.2">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3.5" customHeight="1" x14ac:dyDescent="0.2">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3.5" customHeight="1" x14ac:dyDescent="0.2">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3.5" customHeight="1" x14ac:dyDescent="0.2">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3.5" customHeight="1" x14ac:dyDescent="0.2">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3.5" customHeight="1" x14ac:dyDescent="0.2">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3.5" customHeight="1" x14ac:dyDescent="0.2">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3.5" customHeight="1" x14ac:dyDescent="0.2">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3.5" customHeight="1" x14ac:dyDescent="0.2">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3.5" customHeight="1" x14ac:dyDescent="0.2">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3.5" customHeight="1" x14ac:dyDescent="0.2">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3.5" customHeight="1" x14ac:dyDescent="0.2">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3.5" customHeight="1" x14ac:dyDescent="0.2">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3.5" customHeight="1" x14ac:dyDescent="0.2">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3.5" customHeight="1" x14ac:dyDescent="0.2">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3.5" customHeight="1" x14ac:dyDescent="0.2">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3.5" customHeight="1" x14ac:dyDescent="0.2">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3.5" customHeight="1" x14ac:dyDescent="0.2">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3.5" customHeight="1" x14ac:dyDescent="0.2">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3.5" customHeight="1" x14ac:dyDescent="0.2">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3.5" customHeight="1" x14ac:dyDescent="0.2">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3.5" customHeight="1" x14ac:dyDescent="0.2">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3.5" customHeight="1" x14ac:dyDescent="0.2">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3.5" customHeight="1" x14ac:dyDescent="0.2">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3.5" customHeight="1" x14ac:dyDescent="0.2">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3.5" customHeight="1" x14ac:dyDescent="0.2">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3.5" customHeight="1" x14ac:dyDescent="0.2">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3.5" customHeight="1" x14ac:dyDescent="0.2">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3.5" customHeight="1" x14ac:dyDescent="0.2">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3.5" customHeight="1" x14ac:dyDescent="0.2">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3.5" customHeight="1" x14ac:dyDescent="0.2">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3.5" customHeight="1" x14ac:dyDescent="0.2">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3.5" customHeight="1" x14ac:dyDescent="0.2">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3.5" customHeight="1" x14ac:dyDescent="0.2">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3.5" customHeight="1" x14ac:dyDescent="0.2">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3.5" customHeight="1" x14ac:dyDescent="0.2">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3.5" customHeight="1" x14ac:dyDescent="0.2">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3.5" customHeight="1" x14ac:dyDescent="0.2">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3.5" customHeight="1" x14ac:dyDescent="0.2">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3.5" customHeight="1" x14ac:dyDescent="0.2">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3.5" customHeight="1" x14ac:dyDescent="0.2">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3.5" customHeight="1" x14ac:dyDescent="0.2">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3.5" customHeight="1" x14ac:dyDescent="0.2">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3.5" customHeight="1" x14ac:dyDescent="0.2">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3.5" customHeight="1" x14ac:dyDescent="0.2">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3.5" customHeight="1" x14ac:dyDescent="0.2">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3.5" customHeight="1" x14ac:dyDescent="0.2">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3.5" customHeight="1" x14ac:dyDescent="0.2">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3.5" customHeight="1" x14ac:dyDescent="0.2">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3.5" customHeight="1" x14ac:dyDescent="0.2">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3.5" customHeight="1" x14ac:dyDescent="0.2">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3.5" customHeight="1" x14ac:dyDescent="0.2">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3.5" customHeight="1" x14ac:dyDescent="0.2">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3.5" customHeight="1" x14ac:dyDescent="0.2">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3.5" customHeight="1" x14ac:dyDescent="0.2">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3.5" customHeight="1" x14ac:dyDescent="0.2">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3.5" customHeight="1" x14ac:dyDescent="0.2">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3.5" customHeight="1" x14ac:dyDescent="0.2">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3.5" customHeight="1" x14ac:dyDescent="0.2">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3.5" customHeight="1" x14ac:dyDescent="0.2">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3.5" customHeight="1" x14ac:dyDescent="0.2">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3.5" customHeight="1" x14ac:dyDescent="0.2">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3.5" customHeight="1" x14ac:dyDescent="0.2">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3.5" customHeight="1" x14ac:dyDescent="0.2">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3.5" customHeight="1" x14ac:dyDescent="0.2">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3.5" customHeight="1" x14ac:dyDescent="0.2">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3.5" customHeight="1" x14ac:dyDescent="0.2">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3.5" customHeight="1" x14ac:dyDescent="0.2">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3.5" customHeight="1" x14ac:dyDescent="0.2">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3.5" customHeight="1" x14ac:dyDescent="0.2">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3.5" customHeight="1" x14ac:dyDescent="0.2">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3.5" customHeight="1" x14ac:dyDescent="0.2">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3.5" customHeight="1" x14ac:dyDescent="0.2">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3.5" customHeight="1" x14ac:dyDescent="0.2">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3.5" customHeight="1" x14ac:dyDescent="0.2">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3.5" customHeight="1" x14ac:dyDescent="0.2">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3.5" customHeight="1" x14ac:dyDescent="0.2">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3.5" customHeight="1" x14ac:dyDescent="0.2">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3.5" customHeight="1" x14ac:dyDescent="0.2">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3.5" customHeight="1" x14ac:dyDescent="0.2">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3.5" customHeight="1" x14ac:dyDescent="0.2">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3.5" customHeight="1" x14ac:dyDescent="0.2">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3.5" customHeight="1" x14ac:dyDescent="0.2">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3.5" customHeight="1" x14ac:dyDescent="0.2">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3.5" customHeight="1" x14ac:dyDescent="0.2">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3.5" customHeight="1" x14ac:dyDescent="0.2">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3.5" customHeight="1" x14ac:dyDescent="0.2">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3.5" customHeight="1" x14ac:dyDescent="0.2">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3.5" customHeight="1" x14ac:dyDescent="0.2">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3.5" customHeight="1" x14ac:dyDescent="0.2">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3.5" customHeight="1" x14ac:dyDescent="0.2">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3.5" customHeight="1" x14ac:dyDescent="0.2">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3.5" customHeight="1" x14ac:dyDescent="0.2">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3.5" customHeight="1" x14ac:dyDescent="0.2">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3.5" customHeight="1" x14ac:dyDescent="0.2">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3.5" customHeight="1" x14ac:dyDescent="0.2">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3.5" customHeight="1" x14ac:dyDescent="0.2">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3.5" customHeight="1" x14ac:dyDescent="0.2">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3.5" customHeight="1" x14ac:dyDescent="0.2">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3.5" customHeight="1" x14ac:dyDescent="0.2">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3.5" customHeight="1" x14ac:dyDescent="0.2">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3.5" customHeight="1" x14ac:dyDescent="0.2">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3.5" customHeight="1" x14ac:dyDescent="0.2">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3.5" customHeight="1" x14ac:dyDescent="0.2">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3.5" customHeight="1" x14ac:dyDescent="0.2">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3.5" customHeight="1" x14ac:dyDescent="0.2">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3.5" customHeight="1" x14ac:dyDescent="0.2">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3.5" customHeight="1" x14ac:dyDescent="0.2">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3.5" customHeight="1" x14ac:dyDescent="0.2">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3.5" customHeight="1" x14ac:dyDescent="0.2">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3.5" customHeight="1" x14ac:dyDescent="0.2">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3.5" customHeight="1" x14ac:dyDescent="0.2">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3.5" customHeight="1" x14ac:dyDescent="0.2">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3.5" customHeight="1" x14ac:dyDescent="0.2">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3.5" customHeight="1" x14ac:dyDescent="0.2">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3.5" customHeight="1" x14ac:dyDescent="0.2">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3.5" customHeight="1" x14ac:dyDescent="0.2">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3.5" customHeight="1" x14ac:dyDescent="0.2">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3.5" customHeight="1" x14ac:dyDescent="0.2">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3.5" customHeight="1" x14ac:dyDescent="0.2">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3.5" customHeight="1" x14ac:dyDescent="0.2">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3.5" customHeight="1" x14ac:dyDescent="0.2">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3.5" customHeight="1" x14ac:dyDescent="0.2">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3.5" customHeight="1" x14ac:dyDescent="0.2">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3.5" customHeight="1" x14ac:dyDescent="0.2">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3.5" customHeight="1" x14ac:dyDescent="0.2">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3.5" customHeight="1" x14ac:dyDescent="0.2">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3.5" customHeight="1" x14ac:dyDescent="0.2">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3.5" customHeight="1" x14ac:dyDescent="0.2">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3.5" customHeight="1" x14ac:dyDescent="0.2">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3.5" customHeight="1" x14ac:dyDescent="0.2">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3.5" customHeight="1" x14ac:dyDescent="0.2">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3.5" customHeight="1" x14ac:dyDescent="0.2">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3.5" customHeight="1" x14ac:dyDescent="0.2">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3.5" customHeight="1" x14ac:dyDescent="0.2">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3.5" customHeight="1" x14ac:dyDescent="0.2">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3.5" customHeight="1" x14ac:dyDescent="0.2">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3.5" customHeight="1" x14ac:dyDescent="0.2">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3.5" customHeight="1" x14ac:dyDescent="0.2">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3.5" customHeight="1" x14ac:dyDescent="0.2">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3.5" customHeight="1" x14ac:dyDescent="0.2">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3.5" customHeight="1" x14ac:dyDescent="0.2">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3.5" customHeight="1" x14ac:dyDescent="0.2">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3.5" customHeight="1" x14ac:dyDescent="0.2">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3.5" customHeight="1" x14ac:dyDescent="0.2">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3.5" customHeight="1" x14ac:dyDescent="0.2">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3.5" customHeight="1" x14ac:dyDescent="0.2">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3.5" customHeight="1" x14ac:dyDescent="0.2">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3.5" customHeight="1" x14ac:dyDescent="0.2">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3.5" customHeight="1" x14ac:dyDescent="0.2">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3.5" customHeight="1" x14ac:dyDescent="0.2">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3.5" customHeight="1" x14ac:dyDescent="0.2">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3.5" customHeight="1" x14ac:dyDescent="0.2">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3.5" customHeight="1" x14ac:dyDescent="0.2">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3.5" customHeight="1" x14ac:dyDescent="0.2">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3.5" customHeight="1" x14ac:dyDescent="0.2">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3.5" customHeight="1" x14ac:dyDescent="0.2">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3.5" customHeight="1" x14ac:dyDescent="0.2">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3.5" customHeight="1" x14ac:dyDescent="0.2">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3.5" customHeight="1" x14ac:dyDescent="0.2">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3.5" customHeight="1" x14ac:dyDescent="0.2">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3.5" customHeight="1" x14ac:dyDescent="0.2">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3.5" customHeight="1" x14ac:dyDescent="0.2">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3.5" customHeight="1" x14ac:dyDescent="0.2">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3.5" customHeight="1" x14ac:dyDescent="0.2">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3.5" customHeight="1" x14ac:dyDescent="0.2">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3.5" customHeight="1" x14ac:dyDescent="0.2">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3.5" customHeight="1" x14ac:dyDescent="0.2">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3.5" customHeight="1" x14ac:dyDescent="0.2">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mergeCells count="6">
    <mergeCell ref="B23:B27"/>
    <mergeCell ref="C4:H4"/>
    <mergeCell ref="D6:H6"/>
    <mergeCell ref="B8:B12"/>
    <mergeCell ref="C19:H19"/>
    <mergeCell ref="D21:H21"/>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LISTAS</vt:lpstr>
      <vt:lpstr>Nueva Matriz R&amp;O Corporativa TT</vt:lpstr>
      <vt:lpstr>Mapa de calor</vt:lpstr>
      <vt:lpstr>NATURALEZA</vt:lpstr>
      <vt:lpstr>OPORTUNIDAD</vt:lpstr>
      <vt:lpstr>OPORTUNIDADT</vt:lpstr>
      <vt:lpstr>RIESGO</vt:lpstr>
      <vt:lpstr>RIESGOT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Maryuri Zabala Guzman</dc:creator>
  <cp:lastModifiedBy>Sandra Magnolia Lesmes Parra</cp:lastModifiedBy>
  <dcterms:created xsi:type="dcterms:W3CDTF">2021-12-21T15:42:45Z</dcterms:created>
  <dcterms:modified xsi:type="dcterms:W3CDTF">2023-08-04T16:03:34Z</dcterms:modified>
</cp:coreProperties>
</file>