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sandra.lesmes\Desktop\SML SGI\2023\Matriz de Riesgos 2023\20230804 - Nueva MR para auditoría icontec\"/>
    </mc:Choice>
  </mc:AlternateContent>
  <xr:revisionPtr revIDLastSave="0" documentId="13_ncr:1_{2475DC76-2451-4298-BC83-81CEC9A45AA4}" xr6:coauthVersionLast="36" xr6:coauthVersionMax="36" xr10:uidLastSave="{00000000-0000-0000-0000-000000000000}"/>
  <bookViews>
    <workbookView xWindow="0" yWindow="0" windowWidth="15300" windowHeight="10905" activeTab="1" xr2:uid="{00000000-000D-0000-FFFF-FFFF00000000}"/>
  </bookViews>
  <sheets>
    <sheet name="LISTAS" sheetId="1" r:id="rId1"/>
    <sheet name="Nueva Matriz R&amp;O Corporativa TT" sheetId="2" r:id="rId2"/>
    <sheet name="Mapa de calor" sheetId="5" r:id="rId3"/>
  </sheets>
  <definedNames>
    <definedName name="_xlnm._FilterDatabase" localSheetId="1" hidden="1">'Nueva Matriz R&amp;O Corporativa TT'!$A$6:$AP$58</definedName>
    <definedName name="NATURALEZA">LISTAS!$L$41:$L$42</definedName>
    <definedName name="OPORTUNIDAD">LISTAS!$I$37:$I$41</definedName>
    <definedName name="OPORTUNIDADT">LISTAS!$R$37:$R$40</definedName>
    <definedName name="RIESGO">LISTAS!$H$37:$H$41</definedName>
    <definedName name="RIESGOT">LISTAS!$Q$37:$Q$40</definedName>
    <definedName name="Z_485AD43C_2EFD_4E15_948B_4B1EC0574365_.wvu.FilterData" localSheetId="1" hidden="1">'Nueva Matriz R&amp;O Corporativa TT'!$N$68</definedName>
    <definedName name="Z_7DCFD654_E807_4A5E_B29D_B8AE41CF9F3B_.wvu.FilterData" localSheetId="1" hidden="1">'Nueva Matriz R&amp;O Corporativa TT'!$A$6:$AP$58</definedName>
    <definedName name="Z_85E72898_49DF_4F32_8DDC_158A4FBC7BCD_.wvu.FilterData" localSheetId="1" hidden="1">'Nueva Matriz R&amp;O Corporativa TT'!$A$6:$AP$58</definedName>
    <definedName name="Z_BA9F5389_5291_489C_9EC7_8C7BA30589B1_.wvu.FilterData" localSheetId="1" hidden="1">'Nueva Matriz R&amp;O Corporativa TT'!$A$6:$AP$58</definedName>
    <definedName name="Z_C7C4C3A1_7A92_464D_B846_072633A66A68_.wvu.FilterData" localSheetId="1" hidden="1">'Nueva Matriz R&amp;O Corporativa TT'!$A$6:$AP$58</definedName>
    <definedName name="Z_D584FC54_0184_4629_93F6_CFDB9FB45133_.wvu.FilterData" localSheetId="1" hidden="1">'Nueva Matriz R&amp;O Corporativa TT'!$A$6:$AP$58</definedName>
  </definedNames>
  <calcPr calcId="191029"/>
  <customWorkbookViews>
    <customWorkbookView name="Filtro 3" guid="{485AD43C-2EFD-4E15-948B-4B1EC0574365}" maximized="1" windowWidth="0" windowHeight="0" activeSheetId="0"/>
    <customWorkbookView name="Filtro 2" guid="{C7C4C3A1-7A92-464D-B846-072633A66A68}" maximized="1" windowWidth="0" windowHeight="0" activeSheetId="0"/>
    <customWorkbookView name="Filtro 1" guid="{D584FC54-0184-4629-93F6-CFDB9FB45133}" maximized="1" windowWidth="0" windowHeight="0" activeSheetId="0"/>
    <customWorkbookView name="Filtro 6" guid="{85E72898-49DF-4F32-8DDC-158A4FBC7BCD}" maximized="1" windowWidth="0" windowHeight="0" activeSheetId="0"/>
    <customWorkbookView name="Filtro 5" guid="{7DCFD654-E807-4A5E-B29D-B8AE41CF9F3B}" maximized="1" windowWidth="0" windowHeight="0" activeSheetId="0"/>
    <customWorkbookView name="Filtro 4" guid="{BA9F5389-5291-489C-9EC7-8C7BA30589B1}" maximized="1" windowWidth="0" windowHeight="0" activeSheetId="0"/>
  </customWorkbookViews>
  <extLst>
    <ext uri="GoogleSheetsCustomDataVersion2">
      <go:sheetsCustomData xmlns:go="http://customooxmlschemas.google.com/" r:id="rId21" roundtripDataChecksum="V/p1ayDLSiVpSDbKjOubXb7BI9wYaP0AVjQZqGqGgdY="/>
    </ext>
  </extLst>
</workbook>
</file>

<file path=xl/calcChain.xml><?xml version="1.0" encoding="utf-8"?>
<calcChain xmlns="http://schemas.openxmlformats.org/spreadsheetml/2006/main">
  <c r="AA58" i="2" l="1"/>
  <c r="S58" i="2"/>
  <c r="P58" i="2"/>
  <c r="Q58" i="2" s="1"/>
  <c r="AJ58" i="2" s="1"/>
  <c r="AI58" i="2" s="1"/>
  <c r="AA57" i="2"/>
  <c r="S57" i="2"/>
  <c r="T57" i="2" s="1"/>
  <c r="P57" i="2"/>
  <c r="Q57" i="2" s="1"/>
  <c r="AA56" i="2"/>
  <c r="S56" i="2"/>
  <c r="T56" i="2" s="1"/>
  <c r="P56" i="2"/>
  <c r="Q56" i="2" s="1"/>
  <c r="AA55" i="2"/>
  <c r="S55" i="2"/>
  <c r="P55" i="2"/>
  <c r="Q55" i="2" s="1"/>
  <c r="AA54" i="2"/>
  <c r="X54" i="2"/>
  <c r="S54" i="2"/>
  <c r="T54" i="2" s="1"/>
  <c r="P54" i="2"/>
  <c r="AA53" i="2"/>
  <c r="S53" i="2"/>
  <c r="T53" i="2" s="1"/>
  <c r="P53" i="2"/>
  <c r="Q53" i="2" s="1"/>
  <c r="AA52" i="2"/>
  <c r="S52" i="2"/>
  <c r="T52" i="2" s="1"/>
  <c r="P52" i="2"/>
  <c r="Q52" i="2" s="1"/>
  <c r="AA51" i="2"/>
  <c r="X51" i="2"/>
  <c r="S51" i="2"/>
  <c r="T51" i="2" s="1"/>
  <c r="P51" i="2"/>
  <c r="Q51" i="2" s="1"/>
  <c r="AA50" i="2"/>
  <c r="X50" i="2"/>
  <c r="S50" i="2"/>
  <c r="T50" i="2" s="1"/>
  <c r="P50" i="2"/>
  <c r="Q50" i="2" s="1"/>
  <c r="K50" i="2"/>
  <c r="AA49" i="2"/>
  <c r="X49" i="2"/>
  <c r="S49" i="2"/>
  <c r="T49" i="2" s="1"/>
  <c r="P49" i="2"/>
  <c r="K49" i="2"/>
  <c r="AA48" i="2"/>
  <c r="X48" i="2"/>
  <c r="S48" i="2"/>
  <c r="T48" i="2" s="1"/>
  <c r="P48" i="2"/>
  <c r="Q48" i="2" s="1"/>
  <c r="K48" i="2"/>
  <c r="AA47" i="2"/>
  <c r="X47" i="2"/>
  <c r="S47" i="2"/>
  <c r="T47" i="2" s="1"/>
  <c r="P47" i="2"/>
  <c r="Q47" i="2" s="1"/>
  <c r="K47" i="2"/>
  <c r="AA46" i="2"/>
  <c r="X46" i="2"/>
  <c r="S46" i="2"/>
  <c r="P46" i="2"/>
  <c r="Q46" i="2" s="1"/>
  <c r="K46" i="2"/>
  <c r="AA45" i="2"/>
  <c r="X45" i="2"/>
  <c r="S45" i="2"/>
  <c r="T45" i="2" s="1"/>
  <c r="P45" i="2"/>
  <c r="Q45" i="2" s="1"/>
  <c r="K45" i="2"/>
  <c r="AA44" i="2"/>
  <c r="X44" i="2"/>
  <c r="S44" i="2"/>
  <c r="P44" i="2"/>
  <c r="Q44" i="2" s="1"/>
  <c r="K44" i="2"/>
  <c r="AA43" i="2"/>
  <c r="X43" i="2"/>
  <c r="S43" i="2"/>
  <c r="T43" i="2" s="1"/>
  <c r="P43" i="2"/>
  <c r="Q43" i="2" s="1"/>
  <c r="AA42" i="2"/>
  <c r="X42" i="2"/>
  <c r="S42" i="2"/>
  <c r="T42" i="2" s="1"/>
  <c r="P42" i="2"/>
  <c r="AA41" i="2"/>
  <c r="X41" i="2"/>
  <c r="S41" i="2"/>
  <c r="T41" i="2" s="1"/>
  <c r="P41" i="2"/>
  <c r="Q41" i="2" s="1"/>
  <c r="AA40" i="2"/>
  <c r="X40" i="2"/>
  <c r="S40" i="2"/>
  <c r="T40" i="2" s="1"/>
  <c r="P40" i="2"/>
  <c r="X39" i="2"/>
  <c r="S39" i="2"/>
  <c r="T39" i="2" s="1"/>
  <c r="P39" i="2"/>
  <c r="Q39" i="2" s="1"/>
  <c r="AA38" i="2"/>
  <c r="X38" i="2"/>
  <c r="S38" i="2"/>
  <c r="T38" i="2" s="1"/>
  <c r="P38" i="2"/>
  <c r="Q38" i="2" s="1"/>
  <c r="AA37" i="2"/>
  <c r="X37" i="2"/>
  <c r="S37" i="2"/>
  <c r="T37" i="2" s="1"/>
  <c r="P37" i="2"/>
  <c r="AA36" i="2"/>
  <c r="X36" i="2"/>
  <c r="S36" i="2"/>
  <c r="T36" i="2" s="1"/>
  <c r="P36" i="2"/>
  <c r="AA35" i="2"/>
  <c r="X35" i="2"/>
  <c r="S35" i="2"/>
  <c r="T35" i="2" s="1"/>
  <c r="P35" i="2"/>
  <c r="AA34" i="2"/>
  <c r="X34" i="2"/>
  <c r="S34" i="2"/>
  <c r="T34" i="2" s="1"/>
  <c r="P34" i="2"/>
  <c r="AA33" i="2"/>
  <c r="X33" i="2"/>
  <c r="S33" i="2"/>
  <c r="P33" i="2"/>
  <c r="Q33" i="2" s="1"/>
  <c r="AA32" i="2"/>
  <c r="X32" i="2"/>
  <c r="S32" i="2"/>
  <c r="T32" i="2" s="1"/>
  <c r="P32" i="2"/>
  <c r="Q32" i="2" s="1"/>
  <c r="AA31" i="2"/>
  <c r="X31" i="2"/>
  <c r="S31" i="2"/>
  <c r="T31" i="2" s="1"/>
  <c r="P31" i="2"/>
  <c r="Q31" i="2" s="1"/>
  <c r="AA30" i="2"/>
  <c r="X30" i="2"/>
  <c r="S30" i="2"/>
  <c r="T30" i="2" s="1"/>
  <c r="P30" i="2"/>
  <c r="Q30" i="2" s="1"/>
  <c r="AA29" i="2"/>
  <c r="X29" i="2"/>
  <c r="S29" i="2"/>
  <c r="T29" i="2" s="1"/>
  <c r="P29" i="2"/>
  <c r="AA28" i="2"/>
  <c r="X28" i="2"/>
  <c r="S28" i="2"/>
  <c r="T28" i="2" s="1"/>
  <c r="P28" i="2"/>
  <c r="Q28" i="2" s="1"/>
  <c r="AA27" i="2"/>
  <c r="X27" i="2"/>
  <c r="S27" i="2"/>
  <c r="T27" i="2" s="1"/>
  <c r="P27" i="2"/>
  <c r="AA26" i="2"/>
  <c r="X26" i="2"/>
  <c r="S26" i="2"/>
  <c r="T26" i="2" s="1"/>
  <c r="P26" i="2"/>
  <c r="AA25" i="2"/>
  <c r="X25" i="2"/>
  <c r="S25" i="2"/>
  <c r="T25" i="2" s="1"/>
  <c r="P25" i="2"/>
  <c r="Q25" i="2" s="1"/>
  <c r="AA24" i="2"/>
  <c r="X24" i="2"/>
  <c r="S24" i="2"/>
  <c r="P24" i="2"/>
  <c r="Q24" i="2" s="1"/>
  <c r="AA23" i="2"/>
  <c r="X23" i="2"/>
  <c r="S23" i="2"/>
  <c r="T23" i="2" s="1"/>
  <c r="P23" i="2"/>
  <c r="AA22" i="2"/>
  <c r="X22" i="2"/>
  <c r="S22" i="2"/>
  <c r="T22" i="2" s="1"/>
  <c r="P22" i="2"/>
  <c r="AA21" i="2"/>
  <c r="X21" i="2"/>
  <c r="S21" i="2"/>
  <c r="P21" i="2"/>
  <c r="Q21" i="2" s="1"/>
  <c r="AA20" i="2"/>
  <c r="X20" i="2"/>
  <c r="S20" i="2"/>
  <c r="P20" i="2"/>
  <c r="Q20" i="2" s="1"/>
  <c r="AA19" i="2"/>
  <c r="X19" i="2"/>
  <c r="S19" i="2"/>
  <c r="T19" i="2" s="1"/>
  <c r="P19" i="2"/>
  <c r="Q19" i="2" s="1"/>
  <c r="AA18" i="2"/>
  <c r="X18" i="2"/>
  <c r="S18" i="2"/>
  <c r="T18" i="2" s="1"/>
  <c r="P18" i="2"/>
  <c r="AA17" i="2"/>
  <c r="X17" i="2"/>
  <c r="S17" i="2"/>
  <c r="T17" i="2" s="1"/>
  <c r="P17" i="2"/>
  <c r="Q17" i="2" s="1"/>
  <c r="AA16" i="2"/>
  <c r="X16" i="2"/>
  <c r="S16" i="2"/>
  <c r="T16" i="2" s="1"/>
  <c r="P16" i="2"/>
  <c r="AA15" i="2"/>
  <c r="X15" i="2"/>
  <c r="S15" i="2"/>
  <c r="P15" i="2"/>
  <c r="Q15" i="2" s="1"/>
  <c r="AA14" i="2"/>
  <c r="X14" i="2"/>
  <c r="S14" i="2"/>
  <c r="T14" i="2" s="1"/>
  <c r="P14" i="2"/>
  <c r="AA13" i="2"/>
  <c r="X13" i="2"/>
  <c r="S13" i="2"/>
  <c r="T13" i="2" s="1"/>
  <c r="P13" i="2"/>
  <c r="AA12" i="2"/>
  <c r="X12" i="2"/>
  <c r="S12" i="2"/>
  <c r="T12" i="2" s="1"/>
  <c r="P12" i="2"/>
  <c r="Q12" i="2" s="1"/>
  <c r="AA11" i="2"/>
  <c r="X11" i="2"/>
  <c r="S11" i="2"/>
  <c r="T11" i="2" s="1"/>
  <c r="P11" i="2"/>
  <c r="Q11" i="2" s="1"/>
  <c r="AA10" i="2"/>
  <c r="X10" i="2"/>
  <c r="S10" i="2"/>
  <c r="T10" i="2" s="1"/>
  <c r="P10" i="2"/>
  <c r="Q10" i="2" s="1"/>
  <c r="AA9" i="2"/>
  <c r="X9" i="2"/>
  <c r="S9" i="2"/>
  <c r="T9" i="2" s="1"/>
  <c r="P9" i="2"/>
  <c r="Q9" i="2" s="1"/>
  <c r="AA8" i="2"/>
  <c r="X8" i="2"/>
  <c r="S8" i="2"/>
  <c r="P8" i="2"/>
  <c r="Q8" i="2" s="1"/>
  <c r="AA7" i="2"/>
  <c r="X7" i="2"/>
  <c r="S7" i="2"/>
  <c r="T7" i="2" s="1"/>
  <c r="P7" i="2"/>
  <c r="Q7" i="2" s="1"/>
  <c r="U49" i="2" l="1"/>
  <c r="U40" i="2"/>
  <c r="AJ10" i="2"/>
  <c r="AI10" i="2" s="1"/>
  <c r="U23" i="2"/>
  <c r="U26" i="2"/>
  <c r="U54" i="2"/>
  <c r="U58" i="2"/>
  <c r="AJ21" i="2"/>
  <c r="AI21" i="2" s="1"/>
  <c r="AJ33" i="2"/>
  <c r="AI33" i="2" s="1"/>
  <c r="AJ8" i="2"/>
  <c r="AI8" i="2" s="1"/>
  <c r="U46" i="2"/>
  <c r="AJ46" i="2"/>
  <c r="AI46" i="2" s="1"/>
  <c r="U27" i="2"/>
  <c r="U44" i="2"/>
  <c r="U36" i="2"/>
  <c r="U16" i="2"/>
  <c r="AJ19" i="2"/>
  <c r="AI19" i="2" s="1"/>
  <c r="U31" i="2"/>
  <c r="U37" i="2"/>
  <c r="U18" i="2"/>
  <c r="U29" i="2"/>
  <c r="AJ31" i="2"/>
  <c r="AI31" i="2" s="1"/>
  <c r="Q40" i="2"/>
  <c r="AF43" i="2"/>
  <c r="AG43" i="2" s="1"/>
  <c r="AJ45" i="2"/>
  <c r="AI45" i="2" s="1"/>
  <c r="Q49" i="2"/>
  <c r="AF49" i="2" s="1"/>
  <c r="AJ12" i="2"/>
  <c r="AI12" i="2" s="1"/>
  <c r="U15" i="2"/>
  <c r="U14" i="2"/>
  <c r="U35" i="2"/>
  <c r="U55" i="2"/>
  <c r="AJ50" i="2"/>
  <c r="AI50" i="2" s="1"/>
  <c r="T55" i="2"/>
  <c r="AF58" i="2"/>
  <c r="AH58" i="2" s="1"/>
  <c r="U33" i="2"/>
  <c r="T44" i="2"/>
  <c r="T46" i="2"/>
  <c r="AF19" i="2"/>
  <c r="AH19" i="2" s="1"/>
  <c r="AJ28" i="2"/>
  <c r="AI28" i="2" s="1"/>
  <c r="U42" i="2"/>
  <c r="AF7" i="2"/>
  <c r="AG7" i="2" s="1"/>
  <c r="U13" i="2"/>
  <c r="AF44" i="2"/>
  <c r="AH44" i="2" s="1"/>
  <c r="U34" i="2"/>
  <c r="AJ55" i="2"/>
  <c r="AI55" i="2" s="1"/>
  <c r="AF55" i="2"/>
  <c r="AH55" i="2" s="1"/>
  <c r="AF24" i="2"/>
  <c r="AJ24" i="2"/>
  <c r="AI24" i="2" s="1"/>
  <c r="U52" i="2"/>
  <c r="U48" i="2"/>
  <c r="U24" i="2"/>
  <c r="AF48" i="2"/>
  <c r="AH48" i="2" s="1"/>
  <c r="Q54" i="2"/>
  <c r="AJ54" i="2" s="1"/>
  <c r="AI54" i="2" s="1"/>
  <c r="U11" i="2"/>
  <c r="T24" i="2"/>
  <c r="AF8" i="2"/>
  <c r="AH8" i="2" s="1"/>
  <c r="U22" i="2"/>
  <c r="U28" i="2"/>
  <c r="AJ48" i="2"/>
  <c r="AI48" i="2" s="1"/>
  <c r="U57" i="2"/>
  <c r="U32" i="2"/>
  <c r="AF28" i="2"/>
  <c r="AH28" i="2" s="1"/>
  <c r="AF31" i="2"/>
  <c r="AH31" i="2" s="1"/>
  <c r="U53" i="2"/>
  <c r="Q27" i="2"/>
  <c r="Q36" i="2"/>
  <c r="AJ36" i="2" s="1"/>
  <c r="AI36" i="2" s="1"/>
  <c r="U38" i="2"/>
  <c r="AF10" i="2"/>
  <c r="AH10" i="2" s="1"/>
  <c r="AJ14" i="2"/>
  <c r="AI14" i="2" s="1"/>
  <c r="Q34" i="2"/>
  <c r="AJ34" i="2" s="1"/>
  <c r="AI34" i="2" s="1"/>
  <c r="T58" i="2"/>
  <c r="U7" i="2"/>
  <c r="AF15" i="2"/>
  <c r="AG15" i="2" s="1"/>
  <c r="AJ56" i="2"/>
  <c r="AI56" i="2" s="1"/>
  <c r="AF56" i="2"/>
  <c r="AH56" i="2" s="1"/>
  <c r="AG48" i="2"/>
  <c r="AJ53" i="2"/>
  <c r="AI53" i="2" s="1"/>
  <c r="AF53" i="2"/>
  <c r="AH53" i="2" s="1"/>
  <c r="AF57" i="2"/>
  <c r="AH57" i="2" s="1"/>
  <c r="AJ57" i="2"/>
  <c r="AI57" i="2" s="1"/>
  <c r="AH43" i="2"/>
  <c r="AJ11" i="2"/>
  <c r="AI11" i="2" s="1"/>
  <c r="AF33" i="2"/>
  <c r="AG33" i="2" s="1"/>
  <c r="AK33" i="2" s="1"/>
  <c r="AF45" i="2"/>
  <c r="AJ51" i="2"/>
  <c r="AI51" i="2" s="1"/>
  <c r="AF51" i="2"/>
  <c r="AH51" i="2" s="1"/>
  <c r="AJ20" i="2"/>
  <c r="AI20" i="2" s="1"/>
  <c r="AF20" i="2"/>
  <c r="AG20" i="2" s="1"/>
  <c r="AJ41" i="2"/>
  <c r="AI41" i="2" s="1"/>
  <c r="AJ52" i="2"/>
  <c r="AI52" i="2" s="1"/>
  <c r="AF52" i="2"/>
  <c r="AH52" i="2" s="1"/>
  <c r="Q16" i="2"/>
  <c r="AF16" i="2" s="1"/>
  <c r="AG16" i="2" s="1"/>
  <c r="T33" i="2"/>
  <c r="AJ7" i="2"/>
  <c r="AI7" i="2" s="1"/>
  <c r="U9" i="2"/>
  <c r="AJ13" i="2"/>
  <c r="AI13" i="2" s="1"/>
  <c r="AJ16" i="2"/>
  <c r="AI16" i="2" s="1"/>
  <c r="U20" i="2"/>
  <c r="AF27" i="2"/>
  <c r="AG27" i="2" s="1"/>
  <c r="Q22" i="2"/>
  <c r="AJ22" i="2" s="1"/>
  <c r="AI22" i="2" s="1"/>
  <c r="Q35" i="2"/>
  <c r="AF35" i="2" s="1"/>
  <c r="AH35" i="2" s="1"/>
  <c r="T20" i="2"/>
  <c r="U30" i="2"/>
  <c r="AJ32" i="2"/>
  <c r="AI32" i="2" s="1"/>
  <c r="U39" i="2"/>
  <c r="AJ44" i="2"/>
  <c r="AI44" i="2" s="1"/>
  <c r="U51" i="2"/>
  <c r="U56" i="2"/>
  <c r="AF30" i="2"/>
  <c r="U41" i="2"/>
  <c r="U45" i="2"/>
  <c r="U47" i="2"/>
  <c r="AF40" i="2"/>
  <c r="AH40" i="2" s="1"/>
  <c r="U10" i="2"/>
  <c r="AF11" i="2"/>
  <c r="AH11" i="2" s="1"/>
  <c r="U21" i="2"/>
  <c r="Q23" i="2"/>
  <c r="AF23" i="2" s="1"/>
  <c r="Q26" i="2"/>
  <c r="AJ26" i="2" s="1"/>
  <c r="AI26" i="2" s="1"/>
  <c r="Q29" i="2"/>
  <c r="AF29" i="2" s="1"/>
  <c r="AH29" i="2" s="1"/>
  <c r="Q37" i="2"/>
  <c r="AJ37" i="2" s="1"/>
  <c r="AI37" i="2" s="1"/>
  <c r="AF41" i="2"/>
  <c r="U50" i="2"/>
  <c r="T21" i="2"/>
  <c r="AF46" i="2"/>
  <c r="AH46" i="2" s="1"/>
  <c r="AJ40" i="2"/>
  <c r="AI40" i="2" s="1"/>
  <c r="U43" i="2"/>
  <c r="AF50" i="2"/>
  <c r="AH50" i="2" s="1"/>
  <c r="U8" i="2"/>
  <c r="Q42" i="2"/>
  <c r="AJ9" i="2"/>
  <c r="AI9" i="2" s="1"/>
  <c r="AF9" i="2"/>
  <c r="T15" i="2"/>
  <c r="AJ15" i="2" s="1"/>
  <c r="AI15" i="2" s="1"/>
  <c r="AJ27" i="2"/>
  <c r="AI27" i="2" s="1"/>
  <c r="AJ38" i="2"/>
  <c r="AI38" i="2" s="1"/>
  <c r="AF38" i="2"/>
  <c r="AF12" i="2"/>
  <c r="U19" i="2"/>
  <c r="Q14" i="2"/>
  <c r="AF14" i="2" s="1"/>
  <c r="Q18" i="2"/>
  <c r="AH24" i="2"/>
  <c r="AG24" i="2"/>
  <c r="AK24" i="2" s="1"/>
  <c r="Q13" i="2"/>
  <c r="AF13" i="2" s="1"/>
  <c r="AJ25" i="2"/>
  <c r="AI25" i="2" s="1"/>
  <c r="AF25" i="2"/>
  <c r="T8" i="2"/>
  <c r="U17" i="2"/>
  <c r="AF17" i="2"/>
  <c r="AJ17" i="2"/>
  <c r="AI17" i="2" s="1"/>
  <c r="U12" i="2"/>
  <c r="AF21" i="2"/>
  <c r="AF32" i="2"/>
  <c r="AJ39" i="2"/>
  <c r="AI39" i="2" s="1"/>
  <c r="AJ47" i="2"/>
  <c r="AI47" i="2" s="1"/>
  <c r="AF47" i="2"/>
  <c r="U25" i="2"/>
  <c r="AJ30" i="2"/>
  <c r="AI30" i="2" s="1"/>
  <c r="AJ43" i="2"/>
  <c r="AI43" i="2" s="1"/>
  <c r="AG51" i="2"/>
  <c r="AG52" i="2"/>
  <c r="AG56" i="2"/>
  <c r="AG46" i="2"/>
  <c r="AK46" i="2" s="1"/>
  <c r="AF39" i="2"/>
  <c r="AG58" i="2" l="1"/>
  <c r="AK58" i="2" s="1"/>
  <c r="AK43" i="2"/>
  <c r="AG19" i="2"/>
  <c r="AF34" i="2"/>
  <c r="AG50" i="2"/>
  <c r="AK50" i="2" s="1"/>
  <c r="AG35" i="2"/>
  <c r="AG57" i="2"/>
  <c r="AK57" i="2" s="1"/>
  <c r="AK52" i="2"/>
  <c r="AG8" i="2"/>
  <c r="AK8" i="2" s="1"/>
  <c r="AH7" i="2"/>
  <c r="AK48" i="2"/>
  <c r="AH15" i="2"/>
  <c r="AK51" i="2"/>
  <c r="AG49" i="2"/>
  <c r="AH49" i="2"/>
  <c r="AJ49" i="2"/>
  <c r="AI49" i="2" s="1"/>
  <c r="AH27" i="2"/>
  <c r="AK7" i="2"/>
  <c r="AH20" i="2"/>
  <c r="AK19" i="2"/>
  <c r="AG40" i="2"/>
  <c r="AK40" i="2" s="1"/>
  <c r="AF22" i="2"/>
  <c r="AH22" i="2" s="1"/>
  <c r="AK56" i="2"/>
  <c r="AG55" i="2"/>
  <c r="AK55" i="2" s="1"/>
  <c r="AG53" i="2"/>
  <c r="AK53" i="2" s="1"/>
  <c r="AF54" i="2"/>
  <c r="AG44" i="2"/>
  <c r="AK44" i="2" s="1"/>
  <c r="AH33" i="2"/>
  <c r="AG11" i="2"/>
  <c r="AK11" i="2" s="1"/>
  <c r="AK16" i="2"/>
  <c r="AK27" i="2"/>
  <c r="AJ35" i="2"/>
  <c r="AI35" i="2" s="1"/>
  <c r="AK35" i="2" s="1"/>
  <c r="AH16" i="2"/>
  <c r="AK15" i="2"/>
  <c r="AG31" i="2"/>
  <c r="AK31" i="2" s="1"/>
  <c r="AK20" i="2"/>
  <c r="AF36" i="2"/>
  <c r="AG10" i="2"/>
  <c r="AK10" i="2" s="1"/>
  <c r="AJ29" i="2"/>
  <c r="AI29" i="2" s="1"/>
  <c r="AG28" i="2"/>
  <c r="AK28" i="2" s="1"/>
  <c r="AG29" i="2"/>
  <c r="AK29" i="2" s="1"/>
  <c r="AF26" i="2"/>
  <c r="AH26" i="2" s="1"/>
  <c r="AH45" i="2"/>
  <c r="AG45" i="2"/>
  <c r="AK45" i="2" s="1"/>
  <c r="AF42" i="2"/>
  <c r="AJ42" i="2"/>
  <c r="AI42" i="2" s="1"/>
  <c r="AH41" i="2"/>
  <c r="AG41" i="2"/>
  <c r="AK41" i="2" s="1"/>
  <c r="AF37" i="2"/>
  <c r="AH23" i="2"/>
  <c r="AG23" i="2"/>
  <c r="AG30" i="2"/>
  <c r="AK30" i="2" s="1"/>
  <c r="AH30" i="2"/>
  <c r="AJ23" i="2"/>
  <c r="AI23" i="2" s="1"/>
  <c r="AH9" i="2"/>
  <c r="AG9" i="2"/>
  <c r="AK9" i="2" s="1"/>
  <c r="AH25" i="2"/>
  <c r="AG25" i="2"/>
  <c r="AK25" i="2" s="1"/>
  <c r="AH38" i="2"/>
  <c r="AG38" i="2"/>
  <c r="AK38" i="2" s="1"/>
  <c r="AG17" i="2"/>
  <c r="AK17" i="2" s="1"/>
  <c r="AH17" i="2"/>
  <c r="AG13" i="2"/>
  <c r="AK13" i="2" s="1"/>
  <c r="AH13" i="2"/>
  <c r="AH34" i="2"/>
  <c r="AG34" i="2"/>
  <c r="AK34" i="2" s="1"/>
  <c r="AH47" i="2"/>
  <c r="AG47" i="2"/>
  <c r="AK47" i="2" s="1"/>
  <c r="AF18" i="2"/>
  <c r="AJ18" i="2"/>
  <c r="AI18" i="2" s="1"/>
  <c r="AH39" i="2"/>
  <c r="AG39" i="2"/>
  <c r="AK39" i="2" s="1"/>
  <c r="AG14" i="2"/>
  <c r="AK14" i="2" s="1"/>
  <c r="AH14" i="2"/>
  <c r="AH32" i="2"/>
  <c r="AG32" i="2"/>
  <c r="AK32" i="2" s="1"/>
  <c r="AG21" i="2"/>
  <c r="AK21" i="2" s="1"/>
  <c r="AH21" i="2"/>
  <c r="AH12" i="2"/>
  <c r="AG12" i="2"/>
  <c r="AK12" i="2" s="1"/>
  <c r="AK49" i="2" l="1"/>
  <c r="AG26" i="2"/>
  <c r="AK26" i="2" s="1"/>
  <c r="AH54" i="2"/>
  <c r="AG54" i="2"/>
  <c r="AK54" i="2" s="1"/>
  <c r="AG22" i="2"/>
  <c r="AK22" i="2" s="1"/>
  <c r="AH36" i="2"/>
  <c r="AG36" i="2"/>
  <c r="AK36" i="2" s="1"/>
  <c r="AH42" i="2"/>
  <c r="AG42" i="2"/>
  <c r="AK42" i="2" s="1"/>
  <c r="AK23" i="2"/>
  <c r="AG37" i="2"/>
  <c r="AK37" i="2" s="1"/>
  <c r="AH37" i="2"/>
  <c r="AH18" i="2"/>
  <c r="AG18" i="2"/>
  <c r="AK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4000000}">
      <text>
        <r>
          <rPr>
            <sz val="10"/>
            <color rgb="FF000000"/>
            <rFont val="Arial"/>
            <scheme val="minor"/>
          </rPr>
          <t>======
ID#AAAArxCRSPQ
Sandra Magnolia Lesmes Parra    (2023-02-23 14:09:36)
Revisar con Gestión Documental</t>
        </r>
      </text>
    </comment>
    <comment ref="H17" authorId="0" shapeId="0" xr:uid="{00000000-0006-0000-0100-000005000000}">
      <text>
        <r>
          <rPr>
            <sz val="10"/>
            <color rgb="FF000000"/>
            <rFont val="Arial"/>
            <scheme val="minor"/>
          </rPr>
          <t>======
ID#AAAArbL5CiU
Leonardo Garzón Rayo    (2023-02-21 12:24:45)
Por frecuencia muy baja y por favorecimiento o direccionamiento que sería el riesgo no se encuentran causales de peso para definirlo.</t>
        </r>
      </text>
    </comment>
    <comment ref="A18" authorId="0" shapeId="0" xr:uid="{00000000-0006-0000-0100-000006000000}">
      <text>
        <r>
          <rPr>
            <sz val="10"/>
            <color rgb="FF000000"/>
            <rFont val="Arial"/>
            <scheme val="minor"/>
          </rPr>
          <t>======
ID#AAAAlkSJAPk
Maria Juliana Restrepo Rivas    (2022-12-02 17:20:08)
Se combinó con el riego de la matriz de riesgo antisoborno</t>
        </r>
      </text>
    </comment>
    <comment ref="A19" authorId="0" shapeId="0" xr:uid="{00000000-0006-0000-0100-000008000000}">
      <text>
        <r>
          <rPr>
            <sz val="10"/>
            <color rgb="FF000000"/>
            <rFont val="Arial"/>
            <scheme val="minor"/>
          </rPr>
          <t>======
ID#AAAAlkSJAPY
Maria Juliana Restrepo Rivas    (2022-12-02 17:20:08)
Se combinó con el riego de la matriz de riesgo antisoborno</t>
        </r>
      </text>
    </comment>
    <comment ref="H28" authorId="0" shapeId="0" xr:uid="{00000000-0006-0000-0100-000003000000}">
      <text>
        <r>
          <rPr>
            <sz val="10"/>
            <color rgb="FF000000"/>
            <rFont val="Arial"/>
            <scheme val="minor"/>
          </rPr>
          <t>======
ID#AAAArxCRSPo
Sandra Magnolia Lesmes Parra    (2023-02-23 14:34:14)
Revisar si es posible que suceda</t>
        </r>
      </text>
    </comment>
    <comment ref="H31" authorId="0" shapeId="0" xr:uid="{00000000-0006-0000-0100-000002000000}">
      <text>
        <r>
          <rPr>
            <sz val="10"/>
            <color rgb="FF000000"/>
            <rFont val="Arial"/>
            <scheme val="minor"/>
          </rPr>
          <t>======
ID#AAAArxCRSPw
Sandra Magnolia Lesmes Parra    (2023-02-23 14:43:58)
Revisar si se asume como contenido en otro</t>
        </r>
      </text>
    </comment>
  </commentList>
  <extLst>
    <ext xmlns:r="http://schemas.openxmlformats.org/officeDocument/2006/relationships" uri="GoogleSheetsCustomDataVersion2">
      <go:sheetsCustomData xmlns:go="http://customooxmlschemas.google.com/" r:id="rId1" roundtripDataSignature="AMtx7mjTz4K11jZLJr0lwHQY//xgWnaSiQ=="/>
    </ext>
  </extLst>
</comments>
</file>

<file path=xl/sharedStrings.xml><?xml version="1.0" encoding="utf-8"?>
<sst xmlns="http://schemas.openxmlformats.org/spreadsheetml/2006/main" count="1608" uniqueCount="645">
  <si>
    <t>CATEGORÍA DE RIESGOS</t>
  </si>
  <si>
    <t>CLASIFICACIÓN DE RIESGOS TTSA</t>
  </si>
  <si>
    <t>TIPO</t>
  </si>
  <si>
    <t>Factores de Riesgo</t>
  </si>
  <si>
    <t>Materialización del Riesgo</t>
  </si>
  <si>
    <t>SARLAFT</t>
  </si>
  <si>
    <t>Reputación</t>
  </si>
  <si>
    <t>Gestión</t>
  </si>
  <si>
    <t>Procesos</t>
  </si>
  <si>
    <t>Sí</t>
  </si>
  <si>
    <t>Legal</t>
  </si>
  <si>
    <t>Corrupción</t>
  </si>
  <si>
    <t>Fraude interno</t>
  </si>
  <si>
    <t>No</t>
  </si>
  <si>
    <t>Operativo</t>
  </si>
  <si>
    <t>Gerencial</t>
  </si>
  <si>
    <t>Soborno</t>
  </si>
  <si>
    <t>Fraude externo</t>
  </si>
  <si>
    <t>De contagio</t>
  </si>
  <si>
    <t>Estratégico</t>
  </si>
  <si>
    <t>Seguridad de la información</t>
  </si>
  <si>
    <t>Financiero</t>
  </si>
  <si>
    <t>Ambiental</t>
  </si>
  <si>
    <t>Errores en programas</t>
  </si>
  <si>
    <t>Lavado de activos / Financiación del terrorismo</t>
  </si>
  <si>
    <t>Caída de aplicaciones</t>
  </si>
  <si>
    <t>MECI</t>
  </si>
  <si>
    <t>Caída de redes</t>
  </si>
  <si>
    <t>Tecnológico</t>
  </si>
  <si>
    <t>Talento humano</t>
  </si>
  <si>
    <t>dar - recibir</t>
  </si>
  <si>
    <t>Infraestructura</t>
  </si>
  <si>
    <t>Reputacional</t>
  </si>
  <si>
    <t>fraude -nadie se da cuenta por ej.</t>
  </si>
  <si>
    <t>Evento externo</t>
  </si>
  <si>
    <t>De cumplimiento</t>
  </si>
  <si>
    <t>SST</t>
  </si>
  <si>
    <t>Infraestructura tecnológica</t>
  </si>
  <si>
    <t>De tecnología</t>
  </si>
  <si>
    <t>Servicio al ciudadano</t>
  </si>
  <si>
    <t>Administrativos</t>
  </si>
  <si>
    <t>Frecuencia con la cual se realiza la actividad</t>
  </si>
  <si>
    <t>SARI</t>
  </si>
  <si>
    <t>Fraude Interno</t>
  </si>
  <si>
    <t>De origen natural</t>
  </si>
  <si>
    <t>MUY BAJA</t>
  </si>
  <si>
    <t>Fraude Externo</t>
  </si>
  <si>
    <t>DDHH</t>
  </si>
  <si>
    <t>BAJA</t>
  </si>
  <si>
    <t>Fallas en la atención a los clientes</t>
  </si>
  <si>
    <t xml:space="preserve">Ambiental </t>
  </si>
  <si>
    <t>MEDIA</t>
  </si>
  <si>
    <t>Daños en los activos físicos</t>
  </si>
  <si>
    <t xml:space="preserve">Soborno </t>
  </si>
  <si>
    <t>ALTA</t>
  </si>
  <si>
    <t>Fallas en relaciones laborales</t>
  </si>
  <si>
    <t>MUY ALTA</t>
  </si>
  <si>
    <t>Seguridad digital</t>
  </si>
  <si>
    <t>Errores en administración y ejecución de procesos</t>
  </si>
  <si>
    <t>PROBABILIDAD</t>
  </si>
  <si>
    <t>Criterios de impacto</t>
  </si>
  <si>
    <t>Leve</t>
  </si>
  <si>
    <t>El riesgo afecta la imagen de algún área de la organización</t>
  </si>
  <si>
    <t>Menor</t>
  </si>
  <si>
    <t>El riesgo afecta la imagen de la entidad internamente, de conocimiento general nivel interno, de junta 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</si>
  <si>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</si>
  <si>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</si>
  <si>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</si>
  <si>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</si>
  <si>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</si>
  <si>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</si>
  <si>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t>TENER EN CUENTA PARA MANUAL</t>
  </si>
  <si>
    <t>PROCESO</t>
  </si>
  <si>
    <t>Frecuencia de la Actividad</t>
  </si>
  <si>
    <t>Probabilidad</t>
  </si>
  <si>
    <t>IMPACTO</t>
  </si>
  <si>
    <t>RIESGO</t>
  </si>
  <si>
    <t>OPORTUNIDAD</t>
  </si>
  <si>
    <t>FACTOR DEL RIESGO</t>
  </si>
  <si>
    <t>Proceso</t>
  </si>
  <si>
    <t>TRATAMIENTO DEL RIESGO</t>
  </si>
  <si>
    <t>RIESGO&amp;T</t>
  </si>
  <si>
    <t>OPORTUNIDAD&amp;T</t>
  </si>
  <si>
    <t>Muy Baja</t>
  </si>
  <si>
    <t>MUY BAJA - La actividad que conlleva el riesgo se ejecuta como máximo 2 veces al año</t>
  </si>
  <si>
    <t>INSIGNIFICANTE</t>
  </si>
  <si>
    <t>Interno</t>
  </si>
  <si>
    <t>Servicio al Ciudadano</t>
  </si>
  <si>
    <t>Asumirlo</t>
  </si>
  <si>
    <t>Misional</t>
  </si>
  <si>
    <t>Baja</t>
  </si>
  <si>
    <t>BAJA - La actividad que conlleva el riesgo se ejecuta de 3 a 24 veces por año</t>
  </si>
  <si>
    <t>MENOR</t>
  </si>
  <si>
    <t>Externo</t>
  </si>
  <si>
    <t>Servicio al Transportador</t>
  </si>
  <si>
    <t>Reducirlo</t>
  </si>
  <si>
    <t>Mejorarlo</t>
  </si>
  <si>
    <t>Apoyo</t>
  </si>
  <si>
    <t>Media</t>
  </si>
  <si>
    <t>MEDIA - La actividad que conlleva el riesgo se ejecuta de 24 a 500 veces por año</t>
  </si>
  <si>
    <t>MODERADO</t>
  </si>
  <si>
    <t>Evitarlo</t>
  </si>
  <si>
    <t>Compartirlo</t>
  </si>
  <si>
    <t>De evaluación</t>
  </si>
  <si>
    <t>Alta</t>
  </si>
  <si>
    <t>ALTA - La actividad que conlleva el riesgo se ejecuta mínimo 500 veces al año y máximo 5000 veces por año</t>
  </si>
  <si>
    <t>MAYOR</t>
  </si>
  <si>
    <t>NATURALEZA</t>
  </si>
  <si>
    <t>SUBGERENCIA DE PLANEACIÓN Y PROYECTOS</t>
  </si>
  <si>
    <t>Compartirlo O Transferirlo</t>
  </si>
  <si>
    <t>Explotarlo</t>
  </si>
  <si>
    <t>Muy Alta</t>
  </si>
  <si>
    <t>MUY ALTA - La actividad que conlleva el riesgo se ejecuta más de 5000 veces por año</t>
  </si>
  <si>
    <t>CATASTRÓFICO</t>
  </si>
  <si>
    <t>IMPORTANTE</t>
  </si>
  <si>
    <t>Riesgo</t>
  </si>
  <si>
    <t>RECURSOS TECNOLÓGICOS</t>
  </si>
  <si>
    <t>Oportunidad</t>
  </si>
  <si>
    <t>RECURSOS FÍSICOS Y NEGOCIOS</t>
  </si>
  <si>
    <t>OFICINA DE COMUNICACIONES</t>
  </si>
  <si>
    <t>CONTROLES REALIZADOS AL RIESGO INHERENTE</t>
  </si>
  <si>
    <t>GESTIÓN FINANCIERA</t>
  </si>
  <si>
    <t>SUBGERENCIA CORPORATIVA</t>
  </si>
  <si>
    <t>APLICACIÓN</t>
  </si>
  <si>
    <t>VALOR</t>
  </si>
  <si>
    <t>PERIODICIDAD</t>
  </si>
  <si>
    <t>PRODUCTO</t>
  </si>
  <si>
    <t>EFICACIA DEL CONTROL</t>
  </si>
  <si>
    <t>VALORACIÓN</t>
  </si>
  <si>
    <t>GESTIÓN HUMANA</t>
  </si>
  <si>
    <t>PREVENTIVO</t>
  </si>
  <si>
    <t>PERMANENTE</t>
  </si>
  <si>
    <t>SEGURIDAD OPERACIONAL</t>
  </si>
  <si>
    <t>PERIODICO</t>
  </si>
  <si>
    <t>SUBGERENCIA JURÍDICA</t>
  </si>
  <si>
    <t>OCASIONAL</t>
  </si>
  <si>
    <t>OFICINA DE AUDITORÍA INTERNA</t>
  </si>
  <si>
    <t>DETECTIVO</t>
  </si>
  <si>
    <t>SUBGERENCIA DE OPERACIONES E INFRAESTRUCTURA</t>
  </si>
  <si>
    <t>CORRECTIVO</t>
  </si>
  <si>
    <t>Comunicaciones y Posicionamiento de marca</t>
  </si>
  <si>
    <t>Evaluación de la Gestión</t>
  </si>
  <si>
    <t>INEXISTENTE</t>
  </si>
  <si>
    <t>------</t>
  </si>
  <si>
    <t>Gestión Administrativa y Financiera</t>
  </si>
  <si>
    <t>Gestión del Talento Humano y SST</t>
  </si>
  <si>
    <t>Tipo de Control</t>
  </si>
  <si>
    <t>Gestión Prospectiva y Comercial</t>
  </si>
  <si>
    <t>Preventivo</t>
  </si>
  <si>
    <t>Permanente</t>
  </si>
  <si>
    <t>Relación con trámites u otros procedimientos administrativos (OPAs)</t>
  </si>
  <si>
    <t>Fortalecimiento de la Tecnología e Información</t>
  </si>
  <si>
    <t>Detectivo</t>
  </si>
  <si>
    <t>Periódico</t>
  </si>
  <si>
    <t>Gestión Ambiental</t>
  </si>
  <si>
    <t>Correctivo</t>
  </si>
  <si>
    <t>Ocasional</t>
  </si>
  <si>
    <t>Sostenibilidad y Mejora Continua</t>
  </si>
  <si>
    <t>Inexistente</t>
  </si>
  <si>
    <t>Gestión de la Infraestructura</t>
  </si>
  <si>
    <t>Seguridad Operacional y Funcional</t>
  </si>
  <si>
    <t>Periodicidad de ejecución del control</t>
  </si>
  <si>
    <t>Implementación</t>
  </si>
  <si>
    <t>Diario</t>
  </si>
  <si>
    <t>Automático</t>
  </si>
  <si>
    <t>Gestión Jurídica y Contractual</t>
  </si>
  <si>
    <t>Semanal</t>
  </si>
  <si>
    <t>Manual</t>
  </si>
  <si>
    <t>Mensual</t>
  </si>
  <si>
    <t>Sin</t>
  </si>
  <si>
    <t>Cuatrimestral</t>
  </si>
  <si>
    <t>Cada vez que se requiera</t>
  </si>
  <si>
    <t>Documentación</t>
  </si>
  <si>
    <t>1 vez al año</t>
  </si>
  <si>
    <t>Documentado</t>
  </si>
  <si>
    <t>R - Asumirlo</t>
  </si>
  <si>
    <t>Sin documentar</t>
  </si>
  <si>
    <t>R - Reducirlo</t>
  </si>
  <si>
    <t>Evidencia</t>
  </si>
  <si>
    <t>N/A</t>
  </si>
  <si>
    <t>R - Compartirlo</t>
  </si>
  <si>
    <t>Con registro</t>
  </si>
  <si>
    <t>R - Transferirlo</t>
  </si>
  <si>
    <t>Sin registro</t>
  </si>
  <si>
    <t>Frecuencia</t>
  </si>
  <si>
    <t>O - Asumirlo</t>
  </si>
  <si>
    <t>Contínua</t>
  </si>
  <si>
    <t>O - Mejorarlo</t>
  </si>
  <si>
    <t>Aleatoria</t>
  </si>
  <si>
    <t>O - Compartirlo</t>
  </si>
  <si>
    <t>O - Explotarlo</t>
  </si>
  <si>
    <t>Objetivo del Proceso</t>
  </si>
  <si>
    <t>SOSTENIBILIDAD Y MEJORA CONTINUA</t>
  </si>
  <si>
    <t>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</si>
  <si>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COMUNICACIONES Y POSICIONAMIENTO DE MARCA</t>
  </si>
  <si>
    <t>Consolidar la comunicación como base de la cultura de la gestión organizacional y a su vez apoyar los procesos que
garanticen la relación interna y externa de los actores con el fin de posicionarse claramente en la mente de los mismos,
asegurando la interacción para promover la gestión institucional, la conservación del ambiente y la salud y seguridad en el
trabajo.</t>
  </si>
  <si>
    <t>GESTIÓN PROSPECTIVA Y COMERCIAL</t>
  </si>
  <si>
    <t>Estructurar las actividades para identificar, estructurar y generar nuevas fuentes de ingresos, rentables económica, social y
ambientalmente; así como proveer y garantizar los recursos físicos planeando la administración, aplicación y desarrollo de
los mismos.</t>
  </si>
  <si>
    <t>FORTALECIMIENTO DE LA TECNOLOGÍA E INFORMACIÓN</t>
  </si>
  <si>
    <t>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</si>
  <si>
    <t>GESTIÓN DE LA INFRAESTRUCTURA</t>
  </si>
  <si>
    <t>Garantizar la gestión operacional a través de la infraestructura física de las Terminales y las áreas administradas, propendiendo
por el desarrollo, mantenimiento, modernización y nuevos proyectos que complementen la infraestructura física; minimizando
los impactos ambientales y promoviendo la seguridad, salud y bienestar de los usuarios.</t>
  </si>
  <si>
    <t>SERVICIO AL TRANSPORTADOR</t>
  </si>
  <si>
    <t>Garantizar a nuestros clientes, las empresas transportadoras, el uso de las áreas operacionales y acceso a los servicios
conexos de las Terminales de manera eficiente, limpia, y segura; recaudando integralmente los ingresos derivados de la
gestión operacional; conforme los lineamientos de la entidad y legislación aplicable al transporte intermunicipal.</t>
  </si>
  <si>
    <t>SERVICIO AL CIUDADANO</t>
  </si>
  <si>
    <t>Orientar y garantizar al ciudadano un servicio de calidad y atención conforme a sus necesidades y expectativas, ofreciendo
instalaciones cómodas y seguras, contando con personal competente, con alta vocación de servicio, amabilidad y respeto,
de conformidad con la Política Pública de Servicio a la Ciudadanía.</t>
  </si>
  <si>
    <t>GESTIÓN AMBIENTAL</t>
  </si>
  <si>
    <t>Formular, implementar, verificar y mantener los planes, programas y actividades de gestión ambiental para prevenir,
mitigar y controlar los aspectos e impactos ambientales en los procesos de la Terminal de Transporte S.A., de acuerdo con
los requisitos legales y lineamientos aplicables.</t>
  </si>
  <si>
    <t>GESTIÓN JURÍDICA Y CONTRACTUAL</t>
  </si>
  <si>
    <t>Garantizar que los procesos de selección de los proveedores y las adquisiciones de bienes y servicios hechas por la
Sociedad, cumplan con los principios de la contratación, las normas legales y los requisitos del Manual de Contratación.
Asimismo, asesorar, asistir,representar y defender a La Terminal en asuntos judiciales, jurídicos –administrativosinternos
y externos relacionados con las actividades desarrolladas.</t>
  </si>
  <si>
    <t>CONTROL DISCIPLINARIO</t>
  </si>
  <si>
    <t>Adelantar los trámites tendientes a establecer la responsabilidad disciplinaria de los trabajadores de la Terminal a través de
la función preventiva y /o correctiva, garantizando a los trabajadores el debido proceso y propendiendo por fortalecer los
valores institucionales y los objetivos de la entidad.</t>
  </si>
  <si>
    <t>GESTIÓN ADMINISTRATIVA Y FINANCIERA</t>
  </si>
  <si>
    <t>Lograr una gestión eficiente y efectiva con la administración, registro y control de los recursos financieros de La Terminal
con el fin de promover la rentabilidad, eficiencia organizacional y oportunidad de la información financiera conforme a
la normatividad.
De igual modo, desarrollar las actividades administrativas y técnicas, tendientes a la planificar, controlar, almacenar,
custodiar, organizar y administrar la documentación e información generada y recibida en virtud de las funciones
desarrolladas por la Terminal de Transporte S.A., de acuerdo a la normatividad archivística aplicable vigente.</t>
  </si>
  <si>
    <t>SEGURIDAD OPERACIONAL Y FUNCIONAL</t>
  </si>
  <si>
    <t>Garantizar la seguridad a los grupos de interés e instalaciones (ciudadanos, transportadores y usuarios en general) y bienes
de propiedad de la Terminal de Transporte S.A; así como coordinar el diseño, ajuste e implementación de los planes de
atención y prevención de emergencias desde el punto de vista operacional para evitar riesgos y minimizar impactos.</t>
  </si>
  <si>
    <t>GESTIÓN DEL TALENTO HUMANO Y SEGURIDAD Y
SALUD EN EL TRABAJO</t>
  </si>
  <si>
    <t>Desarrollar procesos para atraer, gestionar, desarrollar, motivar y retener a los trabajadores, orientados a lograr mejores
resultados de negocio con la colaboración de cada uno de los empleados de manera que se logre la ejecución de la estrategia.
Igualmente, mejorar las condiciones y el medio ambiente de trabajo, así como la salud en el trabajo, que conlleva la
promoción y el mantenimiento del bienestar físico, mental y social de los trabajadores en todas las ocupaciones.</t>
  </si>
  <si>
    <t>EVALUACIÓN DE LA GESTIÓN</t>
  </si>
  <si>
    <t>Establecer mecanismos de medición, evaluación y verificación, que permitan la valoración permanente de la eficiencia,
eficacia y efectividad de los procesos, obteniendo información para la toma de acciones que mejoren el desempeño de la
empresa.</t>
  </si>
  <si>
    <t>VERSIÓN No. 4 DE DICIEMBRE DE 2021</t>
  </si>
  <si>
    <t>MATRIZ DE RIESGOS Y OPORTUNIDADES</t>
  </si>
  <si>
    <t>CÓDIGO: SMC-FT15</t>
  </si>
  <si>
    <t>VERSIÓN No. 5 DE JULIO DE 2023</t>
  </si>
  <si>
    <t>I. IDENTIFICACIÓN DEL RIESGO / OPORTUNIDAD</t>
  </si>
  <si>
    <t>II. ANÁLISIS Y EVALUACIÓN DEL RIESGO / OPORTUNIDAD</t>
  </si>
  <si>
    <t>III. CONTROLES</t>
  </si>
  <si>
    <t>IV. VALORACIÓN FINAL</t>
  </si>
  <si>
    <t>V. PLAN DE ACCIÓN</t>
  </si>
  <si>
    <t>Consecutivo</t>
  </si>
  <si>
    <t>Tipo de proceso</t>
  </si>
  <si>
    <t>Objetivo del proceso</t>
  </si>
  <si>
    <t>Naturaleza</t>
  </si>
  <si>
    <t>RIESGO / OPORTUNIDAD
TRATAMIENTO</t>
  </si>
  <si>
    <t>Impacto</t>
  </si>
  <si>
    <t>Causa Inmediata</t>
  </si>
  <si>
    <t>Causa Raíz</t>
  </si>
  <si>
    <t>Descripción del Riesgo</t>
  </si>
  <si>
    <t xml:space="preserve">Tipo </t>
  </si>
  <si>
    <t>Factor del Riesgo</t>
  </si>
  <si>
    <t>Cargos Expuestos</t>
  </si>
  <si>
    <t>Frecuencia de la actividad</t>
  </si>
  <si>
    <t>Probabilidad Inherente</t>
  </si>
  <si>
    <t>%</t>
  </si>
  <si>
    <t>Criterios de impacto (SMLVM)</t>
  </si>
  <si>
    <t>Impacto inherente</t>
  </si>
  <si>
    <t>Nivel de Riesgo Inherente</t>
  </si>
  <si>
    <t>No. del Control</t>
  </si>
  <si>
    <t>Descripción del Control</t>
  </si>
  <si>
    <t>Afectación</t>
  </si>
  <si>
    <t>Atributo Tipo</t>
  </si>
  <si>
    <t>Calificación</t>
  </si>
  <si>
    <t>Documento en el SIG o nombre del registro</t>
  </si>
  <si>
    <t>Probabilidad residual</t>
  </si>
  <si>
    <t>Probabilidad Residual Final</t>
  </si>
  <si>
    <t>Impacto Residual Final</t>
  </si>
  <si>
    <t>Zona de Riesgo Final</t>
  </si>
  <si>
    <t>Tratamiento</t>
  </si>
  <si>
    <t>Plan de Acción
(Verbo en infitinivo)</t>
  </si>
  <si>
    <t>Responsable: Nombre  - Cargo</t>
  </si>
  <si>
    <t>Producto</t>
  </si>
  <si>
    <t>Periodicidad de seguimiento</t>
  </si>
  <si>
    <t>Orientar y garantizar al ciudadano un servicio de calidad y atención conforme a sus necesidades y expectativas, ofreciendo instalaciones cómodas y seguras, contando con personal competente, con alta vocación de servicio, amabilidad y respeto, de conformidad con la Política Pública de Servicio a la Ciudadanía.</t>
  </si>
  <si>
    <t>Posibilidad de afectación reputacional</t>
  </si>
  <si>
    <t>Operario</t>
  </si>
  <si>
    <t>Trimestral</t>
  </si>
  <si>
    <t>Ginna Paola Rincón / Directora Servicio al Ciudadano</t>
  </si>
  <si>
    <t>Garantizar a nuestros clientes, las empresas transportadoras, el uso de las áreas operacionales y acceso a los servicios conexos de las Terminales de manera eficiente, limpia, y segura; recaudando integralmente los ingresos derivados de la gestión operacional; conforme los lineamientos de la entidad y legislación aplicable al transporte intermunicipal.</t>
  </si>
  <si>
    <t xml:space="preserve">Posibilidad de afectación económica  </t>
  </si>
  <si>
    <t>por no reportar las novedades del no pago integral de la tasa de uso por parte de los funcionarios que efectúan controles a los vehículos</t>
  </si>
  <si>
    <t>debido a la aceptación de dádivas o algún otro tipo de contraprestación a beneficio personal o de terceros</t>
  </si>
  <si>
    <t>Posibilidad de afectación económica, por no reportar las novedades del no pago integral de la tasa de uso por parte de los funcionarios que efectúan controles a los vehículos, debido a la aceptación de dádivas o algún otro tipo de contraprestación a beneficio personal o de terceros.</t>
  </si>
  <si>
    <t>Operario
Técnico II</t>
  </si>
  <si>
    <t>Seguimiento a través del CCTV</t>
  </si>
  <si>
    <t>Revisar contrato</t>
  </si>
  <si>
    <t xml:space="preserve">1. Realizar jornadas de sensibilización trimestralmente con los trabajadores susceptibles a recibir dádivas en el desarrollo de sus funciones.
2. Realizar revisiones aleatorias al CCTV con apoyo de la Dirección de Seguridad Operacional. </t>
  </si>
  <si>
    <t>Manuel Salgado - Director de Servicio al Transportador</t>
  </si>
  <si>
    <t>Listas de asistencia</t>
  </si>
  <si>
    <t xml:space="preserve">Manuel Salgado - Director de Servicio al Transportador.
</t>
  </si>
  <si>
    <t>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</si>
  <si>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Lograr una gestión eficiente y efectiva con la administración, registro y control de los recursos financieros de La Terminal con el fin de promover la rentabilidad, eficiencia organizacional y oportunidad de la información financiera conforme a la normatividad. De igual modo, desarrollar las actividades administrativas y técnicas, tendientes a la planificar, controlar, almacenar, custodiar, organizar y administrar la documentación e información generada y recibida en virtud de las funciones desarrolladas por la Terminal de Transporte S.A., de acuerdo a la normatividad archivística aplicable vigente.</t>
  </si>
  <si>
    <t>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</si>
  <si>
    <t>Julio Cesar Mosquera Santos - 
 Director Recursos Tecnológicos</t>
  </si>
  <si>
    <t>Bimestral</t>
  </si>
  <si>
    <t>Anual</t>
  </si>
  <si>
    <t>Posibilidad de afectación económica</t>
  </si>
  <si>
    <t>Estructurar las actividades para identificar, estructurar y generar nuevas fuentes de ingresos, rentables económica, social y ambientalmente; así como proveer y garantizar los recursos físicos planeando la administración, aplicación y desarrollo de los mismos.</t>
  </si>
  <si>
    <t>NO</t>
  </si>
  <si>
    <t xml:space="preserve">por no realizar el cobro íntegro del servicio bajo la responsabilidad de los operadores encargados del recaudo en los parqueaderos </t>
  </si>
  <si>
    <t>generando pérdidas en los ingresos, para obtener beneficio propio y/o de terceros.</t>
  </si>
  <si>
    <t>Posibilidad de afectación económica por no realizar el cobro íntegro del servicio bajo la responsabilidad de los operadores encargados del recaudo en los parqueaderos; generando pérdidas en los ingresos, para obtener beneficio propio y/o de terceros.</t>
  </si>
  <si>
    <t>Operarios de recaudo de parqueaderos</t>
  </si>
  <si>
    <t>Implementación de recorridos periódicos (no programados y con desconocimiento de los operarios)</t>
  </si>
  <si>
    <t>Actas de arqueo</t>
  </si>
  <si>
    <t>Realizar arqueos sorpresivos permanentes a los cajeros de los parqueaderos administrados por la Terminal de Transporte.</t>
  </si>
  <si>
    <t>William Camargo - Coordinador de Parqueaderos</t>
  </si>
  <si>
    <t>Consolidar la comunicación como base de la cultura de la gestión organizacional y a su vez apoyar los procesos que garanticen la relación interna y externa de los actores con el fin de posicionarse claramente en la mente de los mismos, asegurando la interacción para promover la gestión institucional, la conservación del ambiente y la salud y seguridad en el trabajo.</t>
  </si>
  <si>
    <t>Llevar a cabo reuniones con las áreas de posible contacto con periodistas: Servicio al ciudadano, Seguridad, y Copropiedad.</t>
  </si>
  <si>
    <t>Angelo Dickens Piraján Forero
Jefe de Oficina Asesora de Comunicaciones.</t>
  </si>
  <si>
    <t>Por una fuga de información de la Terminal de Transporte S.A.</t>
  </si>
  <si>
    <t>Debido a la Información negativa de la Terminal a los medios de comunicación que afectan la Imagen y la reputación Institucional.</t>
  </si>
  <si>
    <t>Posibilidad de afectación reputacional por una fuga de información de la Terminal de Transporte S.A., Debido a la Información negativa de la Terminal a los medios de comunicación que afectan la Imagen y la reputación Institucional.</t>
  </si>
  <si>
    <t>Seguimiento a medios de comunicación. 
Verificar las noticias negativas dentro de la Terminal para que no perjudiquen la imagen de la entidad.</t>
  </si>
  <si>
    <t>1. En caso de materialización del riesgo, el Jefe Asesor de Comunicaciones implementará las medidas de manejo de crisis.
2. Presentar informe a Gerencia el manejo y estado actual del riesgo.</t>
  </si>
  <si>
    <t>1. Informe a Gerencia
La evidencia se registra únicamente en caso de materialización.</t>
  </si>
  <si>
    <t>Actas del Comité de Inversiones con los respectivos soportes</t>
  </si>
  <si>
    <t>Cada vez que se vaya a realizar una inversión</t>
  </si>
  <si>
    <t>Lester Amalia Pinzón Arias - Profesional IV de Tesorería</t>
  </si>
  <si>
    <t xml:space="preserve">Posibilidad de recibir o solicitar cualquier dádiva o beneficio </t>
  </si>
  <si>
    <t xml:space="preserve">para realizar pagos por parte de los servidores o contratistas de la Dirección de Gestión Financiera a nombre del beneficiario del pago, </t>
  </si>
  <si>
    <t>sin cumplir los requisitos contractuales y legales con el fin de un beneficio propio o de un tercero.</t>
  </si>
  <si>
    <t>Posibilidad de recibir o solicitar cualquier dádiva o beneficio para realizar pagos por parte de los servidores o contratistas de la Dirección de Gestión Financiera a nombre del beneficiario del pago, sin cumplir los requisitos contractuales y legales con el fin de un beneficio propio o de un tercero.</t>
  </si>
  <si>
    <t>Técnico III</t>
  </si>
  <si>
    <t>Revisión del cumplimiento de los requisitos legales y contractuales para pago.</t>
  </si>
  <si>
    <t>GAF-PR10 TRAMITE PARA EL PAGO DE BIENES Y SERVICIOS V3</t>
  </si>
  <si>
    <t>Realizar capacitación al personal que realiza la tarea específica, sobre el cumplimento de los requisitos legales y contractuales para pago. Aplica para personal nuevo o cuando hayan cambios en el proceso.</t>
  </si>
  <si>
    <t>Roberto Bermúdez Bolivar - Director de Gestión Financiera</t>
  </si>
  <si>
    <t>Registro de capacitación</t>
  </si>
  <si>
    <t>Cada vez que ingrese personal a realizar la tarea específica o cuando hayan modificaciones en el proceso</t>
  </si>
  <si>
    <t>por realizar la inclusión de gastos no autorizados</t>
  </si>
  <si>
    <t>debido a la falta de cumplimiento legal, control y seguimiento en los gastos presupuestales autorizados en la resolución de la caja menor.</t>
  </si>
  <si>
    <t>Posibilidad de afectación económica, por realizar la inclusión de gastos no autorizados, debido a la falta de cumplimiento legal, control y seguimiento en los gastos presupuestales autorizados en la resolución de la caja menor.</t>
  </si>
  <si>
    <t>Revisión de pagos por parte de Profesional IV - Tesorería</t>
  </si>
  <si>
    <t>GAF-MN03 CAJA MENOR V6</t>
  </si>
  <si>
    <t>Validar previamente cada gasto con el presupuesto autorizado en la resolución de caja menor.</t>
  </si>
  <si>
    <t>Formatos de autorización y pago.</t>
  </si>
  <si>
    <t>Permanente, cada vez que se presente una solicitud de caja menor.</t>
  </si>
  <si>
    <t>GAF-MN05 MANUAL DE CONTABILIDAD V6- GAF-MN06 PRESUPUESTO V3</t>
  </si>
  <si>
    <t>Roberto Bemudez Bolivar - Director Gestión Financiero</t>
  </si>
  <si>
    <t>Subgerente Corporativo</t>
  </si>
  <si>
    <t>GAF-MN05 MANUAL DE CONTABILIDAD V6- GAF-PR10 TRAMITE PARA EL PAGO DE BIENES Y SERVICIOS V3</t>
  </si>
  <si>
    <t>por Incumplimiento en los plazos de respuesta a las demandas contra la entidad</t>
  </si>
  <si>
    <t xml:space="preserve"> con el fin de beneficiar a  los servidores, contratistas y/o a nombre propio.</t>
  </si>
  <si>
    <t>Posibilidad de sanciones económicas, por Incumplimiento en los plazos de respuesta a las demandas contra la entidad,  con el fin de beneficiar a  los servidores, contratistas y/o a nombre propio.</t>
  </si>
  <si>
    <t xml:space="preserve">
Elaborar Hoja de control de Expedientes 
</t>
  </si>
  <si>
    <t>GAF-PG01 PROGRAMA DE GESTIÓN DOCUMENTAL
GAF FT52</t>
  </si>
  <si>
    <t>Implementar un Plan de Capacitaciones para socializar el formato y realizar seguimientos para verificar su aplicación.</t>
  </si>
  <si>
    <t>Profesional 1  Angela Cárdenas y 
Técnico 3 William Arango  Gestión Documental</t>
  </si>
  <si>
    <t>Registros de la Capacitación-formatos de Asistencia y verificación diligenciamiento formato</t>
  </si>
  <si>
    <t>Garantizar la seguridad a los grupos de interés e instalaciones (ciudadanos, transportadores y usuarios en general) y bienes de propiedad de la Terminal de Transporte S.A; así como coordinar el diseño, ajuste e implementación de los planes de atención y prevención de emergencias desde el punto de vista operacional para evitar riesgos y minimizar impactos.</t>
  </si>
  <si>
    <t>Por la entrega de registros videográficos con información protegida o datos privados y sensibles, sin autorización</t>
  </si>
  <si>
    <t>Director Seguridad Operacional
Profesional III
Técnico III
Operarios</t>
  </si>
  <si>
    <t>Sensibilizar al personal sobre el cumplimiento del procedimiento de entrega de videos.</t>
  </si>
  <si>
    <t>Director de Seguridad Operacional - Nicolas Franco</t>
  </si>
  <si>
    <t>Registro o acta</t>
  </si>
  <si>
    <t>Con el fin de recibir dádivas a beneficio propio o de un tercero.</t>
  </si>
  <si>
    <t>Posibilidad de afectación reputacional por la entrega de registros videográficos con información protegida o datos privados y sensibles, sin autorización; con el fin de recibir dádivas a beneficio propio o de un tercero.</t>
  </si>
  <si>
    <t>Activación de procedimiento disciplinario (revisión del acuerdo jurídico con el contratista)</t>
  </si>
  <si>
    <t>Contrato (Obligaciones específicas del contratista)</t>
  </si>
  <si>
    <t>Supervisar a los operarios CCTV por parte de la empresa contratista y envío de informe al Supervisor del contrato de seguridad (de la Terminal).</t>
  </si>
  <si>
    <t>Informe</t>
  </si>
  <si>
    <t>Medida disciplinaria en contra del trabajador involucrado</t>
  </si>
  <si>
    <t>Revisarlo con Abogada de GH</t>
  </si>
  <si>
    <t>Protocolizar documento de Control en SIG</t>
  </si>
  <si>
    <t>Documento control SIG</t>
  </si>
  <si>
    <t>Director de Seguridad Operacional Nicolas Franco</t>
  </si>
  <si>
    <t>Desarrollar procesos para atraer, gestionar, desarrollar, motivar y retener a los trabajadores, orientados a lograr mejores resultados de negocio con la colaboración de cada uno de los empleados de manera que se logre la ejecución de la estrategia. Igualmente, mejorar las condiciones y el medio ambiente de trabajo, así como la salud en el trabajo, que conlleva la promoción y el mantenimiento del bienestar físico, mental y social de los trabajadores en todas las ocupaciones.</t>
  </si>
  <si>
    <t xml:space="preserve">por incurrir en conductas en contra del reglamento interno de trabajo </t>
  </si>
  <si>
    <t>por ausencia de controles asociadas a la naturaleza de la labor y con el fin de recibir dádivas a beneficio propio o de terceros.</t>
  </si>
  <si>
    <t>Posibilidad de afectación reputacional por incurrir en conductas en contra del reglamento interno de trabajo por ausencia de controles asociadas a la naturaleza de la labor y con el fin de recibir dádivas a beneficio propio o de terceros.</t>
  </si>
  <si>
    <t>Cargos con autonomía en la toma de decisiones</t>
  </si>
  <si>
    <t>Segumiento a los procesos disciplinarios.</t>
  </si>
  <si>
    <t>GTS-RG01</t>
  </si>
  <si>
    <t xml:space="preserve"> Dar a conocerel código de integridad al personal de la Terminal; así como, la obligatoriedad de su adherencia a través de la inducción y reinducción.</t>
  </si>
  <si>
    <t>Lina Marcela Noriega - Directora de Gestión Humana
Profesional III
Técnico III</t>
  </si>
  <si>
    <t>Registro de la capacitación realizadas.</t>
  </si>
  <si>
    <t>Posibilidad de afectación Reputacional</t>
  </si>
  <si>
    <t xml:space="preserve">Por la alteración y/o pérdida de documentos de las historias laborales para encubrir y/o ocultar información sensible de algún trabajador. 
</t>
  </si>
  <si>
    <t>Debido a intereses personales con la finalidad de favorecer a terceros con el ocultamiento de información sensible y/o recibir dádivas por los mismos hechos.</t>
  </si>
  <si>
    <t>Posibilidad de que se genere alteración y/o perdida de documentos de las historias laborales para encubrir u ocultar información de algún trabajador. Recibir dádivas por encubrir información.</t>
  </si>
  <si>
    <t>Cargos con acceso a las historias laborales (Personal de archivo y personal de Gestión Humana).</t>
  </si>
  <si>
    <t>Semanalmente se realiza una verificación aleatoria de los documentos que serán archivados en la historia laboral de los trabajadores.</t>
  </si>
  <si>
    <t xml:space="preserve">-Designar un responsable de la custodia,  manipulación y actualización del archivo de  historias laborales tanto físico como digital .
Realizar capacitación en lineamientos de historias laborales.
-Realizar un seguimiento al administrador de las historias laborales con la finalidad de reducir el riesgo de ocurrencia de estas conductas.
</t>
  </si>
  <si>
    <t>Lina Marcela Noriega - Directora de Gestión Humana
Profesional 3/ Técnico 3</t>
  </si>
  <si>
    <t>Registros de la historia laboral digital y físico.</t>
  </si>
  <si>
    <t>Posibilidad de recibir o solicitar cualquier dádiva o beneficio</t>
  </si>
  <si>
    <t>por favorecer la decisión de un proceso disciplinario por parte de las personas encargadas del manejo de la actuación a nombre propio o de terceros</t>
  </si>
  <si>
    <t>con el fin de beneficiar al investigado o evitar la terminación de un contrato.</t>
  </si>
  <si>
    <t>Posibilidad de recibir o solicitar cualquier dádiva o beneficio por favorecer la decisión de un proceso disciplinario por parte de las personas encargadas del manejo de la actuación a nombre propio o de terceros con el fin de beneficiar al investigado o evitar la terminación de un contrato.</t>
  </si>
  <si>
    <t>Profesional encargado de actuación disciiplinaria</t>
  </si>
  <si>
    <t>Revisión de las decisiones de los procesos disciplinarios por parte de la Dirección de Gestión Humana.</t>
  </si>
  <si>
    <t>Firma de auto de primera instancia</t>
  </si>
  <si>
    <t>Seguimiento permanente al cronograma establecido para el desarrollo de los procesos disciplinarios, teniendo en cuenta los términos de ley, así como la verificación del envío correcto por parte del área de correspondencia.</t>
  </si>
  <si>
    <t>Lina Marcela Noriega - Directora de Gestión Humana
/ Profesional encargado de los procesos disciplinarios</t>
  </si>
  <si>
    <t>Cronograma</t>
  </si>
  <si>
    <t>Garantizar que los procesos de selección de los proveedores y las adquisiciones de bienes y servicios hechas por la Sociedad, cumplan con los principios de la contratación, las normas legales y los requisitos del Manual de Contratación. Asimismo, asesorar, asistir,representar y defender a La Terminal en asuntos judiciales, jurídicos –administrativosinternos y externos relacionados con las actividades desarrolladas.</t>
  </si>
  <si>
    <t>por parte de los colaboradores de la Subgerencia Jurídica al direccionar un contrato desde los estudios previos a nombre propio o de terceros</t>
  </si>
  <si>
    <t>con el fin de favorecer el proceso de un contrato.</t>
  </si>
  <si>
    <t>Posibilidad de recibir o solicitar cualquier dádiva o beneficio por parte de los colaboradores de la Subgerencia Jurídica al direccionar un contrato desde los estudios previos a nombre propio o de terceros, con el fin de favorecer el proceso de un contrato.</t>
  </si>
  <si>
    <t>Profesionales Subgerencia Jurídica</t>
  </si>
  <si>
    <t>Revisión jurídica del documento "Estudio Previo - Formulación del proyecto" Condiciones Técnicas Básicas del Proyecto y/o Necesidad a Contratar, de manera interdisciplinaria e independiente.</t>
  </si>
  <si>
    <t>SMC-FT01
GJC-MN03</t>
  </si>
  <si>
    <t>Realizar las observaciones y sugerencias al documento "Estudio Previo - Formulación del proyecto Condiciones Técnicas Básicas del Proyecto y/o Necesidad a Contratar.</t>
  </si>
  <si>
    <t xml:space="preserve">Carlos Salcedo - Subgerente Jurídico
Maria Del Castillo - Coordinadora de contratación </t>
  </si>
  <si>
    <t>Correos electrónicos remitiendo al Líder del Proyecto, el documento de Condiciones Técnicas Básicas con comentarios y observaciones.</t>
  </si>
  <si>
    <t xml:space="preserve">por parte del apoderado del proceso de la Subgerencia Jurídica al favorecer a un tercero en un proceso judicial a nombre propio o de terceros </t>
  </si>
  <si>
    <t>produciendo la ausencia de objetividad en el desarrollo de la defensa judicial.</t>
  </si>
  <si>
    <t>Posibilidad de recibir o solicitar cualquier dádiva o beneficio por parte del apoderado del proceso de la Subgerencia Jurídica al favorecer a un tercero en un proceso judicial a nombre propio o de terceros produciendo la ausencia de objetividad en el desarrollo de la defensa judicial.</t>
  </si>
  <si>
    <t>Profesional encargado de la defensa judicial</t>
  </si>
  <si>
    <t>Designación de un profesional en cada uno de los procesos en los que la entidad es parte demandante o parte demandada o se contrata abogado externo especializado, bajo seguimiento permanente del Subgerente Jurídico.</t>
  </si>
  <si>
    <t>Hacer seguimiento a los procesos a través de la rama judicial y SIPROJWEB mensualmente.</t>
  </si>
  <si>
    <t>Carlos Salcedo - Subgerente Jurídico
Fabian Carvajal - Profesional 4</t>
  </si>
  <si>
    <t xml:space="preserve">Siprojweb actualizado además de revisión periódica de los procesos en la rama judicial </t>
  </si>
  <si>
    <t xml:space="preserve">por parte de los colaboradores de la Subgerencia Jurídica, por no realizar la evaluación jurídica de conformidad con los criterios requeridos en el proceso contractual a título personal o de un tercero </t>
  </si>
  <si>
    <t xml:space="preserve">a causa de la filtración de información confidencial afectando objetividad en la evaluación contractual.  </t>
  </si>
  <si>
    <t xml:space="preserve">Posibilidad de recibir o solicitar cualquier dádiva o beneficio por parte de los colaboradores de la Subgerencia Jurídica, por no realizar la evaluación jurídica de conformidad con los criterios requeridos en el proceso contractual a título personal o de un tercero a causa de la filtración de información confidencial afectando objetividad en la evaluación contractual. </t>
  </si>
  <si>
    <t>Diligenciamiento del documento "Evaluación  jurídica " dde conformidad con los criterios requeridos en el proceso contractual</t>
  </si>
  <si>
    <t>Revisar el pliego de condiciones, las respuestas a las observaciones y las adendas, para verificar los requisitos jurídicos solicitados en el proceso contractual.</t>
  </si>
  <si>
    <t xml:space="preserve">Free Press (base de datos de seguimiento a medios de comunicación) y monitoreo constante a las redes sociales.  </t>
  </si>
  <si>
    <t xml:space="preserve">Indicadores de gestión </t>
  </si>
  <si>
    <t>Técnico III (Cartera)</t>
  </si>
  <si>
    <t>Director de Recursos Tecnológicos</t>
  </si>
  <si>
    <t>GAF-MN05 MANUAL DE CONTABILIDAD V6 - GAF-PR09 PROCEDIMIENTO GESTION DE CARTERA V4</t>
  </si>
  <si>
    <t>Profesional IV (Contador)</t>
  </si>
  <si>
    <t>Roberto Bermúdez Bolivar - Director Gestión Financiero</t>
  </si>
  <si>
    <t>Posible afectación reputacional</t>
  </si>
  <si>
    <r>
      <rPr>
        <sz val="10"/>
        <color rgb="FF000000"/>
        <rFont val="Calibri"/>
      </rPr>
      <t xml:space="preserve">por habilitar convenios y/o contratos para suplir deficiencias de parque automotor en épocas de temporadas altas, </t>
    </r>
    <r>
      <rPr>
        <sz val="10"/>
        <color rgb="FF000000"/>
        <rFont val="Calibri"/>
      </rPr>
      <t>sin el integral cumplimiento de los requisitos</t>
    </r>
    <r>
      <rPr>
        <sz val="10"/>
        <color rgb="FF000000"/>
        <rFont val="Calibri"/>
      </rPr>
      <t xml:space="preserve">, por parte de los trabajadores encargados de verificar el cumplimiento de los </t>
    </r>
    <r>
      <rPr>
        <sz val="10"/>
        <color rgb="FF000000"/>
        <rFont val="Calibri"/>
      </rPr>
      <t>documentos</t>
    </r>
    <r>
      <rPr>
        <sz val="10"/>
        <color rgb="FF000000"/>
        <rFont val="Calibri"/>
      </rPr>
      <t xml:space="preserve"> exigidos por las autoridades competentes</t>
    </r>
  </si>
  <si>
    <t>Asistente
Operario
Técnico I</t>
  </si>
  <si>
    <t>Implementación de lista de chequeo de conformidad con los requisitos exigos, la cual suscribirá el funcionario que reciba la documentación</t>
  </si>
  <si>
    <t>Por definir</t>
  </si>
  <si>
    <t xml:space="preserve">Realizar jornadas trimestrales de sensibilización con los trabajadores suceptibles a recibir dádivas.
</t>
  </si>
  <si>
    <t xml:space="preserve">Listas de asistencia
</t>
  </si>
  <si>
    <t>trimestral</t>
  </si>
  <si>
    <t>por recibir insumos que no corresponden a los físicos dando lugar a la posibilidad de recibir u ofrecer dádivas</t>
  </si>
  <si>
    <t>con el fin de obtener un beneficio propio o privado.</t>
  </si>
  <si>
    <t>Posibilidad de afectación económica por recibir insumos que no corresponden a los físicos dando lugar a la posibilidad de recibir u ofrecer dádivas con el fin de obtener un beneficio propio o privado.</t>
  </si>
  <si>
    <t>Profesional de Almacén
Auxiliar de Almacén</t>
  </si>
  <si>
    <t>Aplicación estricta del procedimiento GPC-PR02. ENTRADA DE ALMACÉN</t>
  </si>
  <si>
    <t>GPC-PR02, ENTRADA DE ALMACEN
ENTRADAS DE ALMACEN</t>
  </si>
  <si>
    <t>Solicitar acompañamiento del supervisor, de un trabajador delegado por este o de un trabajador con conocimiento técnico del bien para verificar la exactitud de los bienes recibidos y su correspondencia con lo contratado.</t>
  </si>
  <si>
    <t>Oscar Danilo Garzón - Profesional de Almacén
Sergio Bejarano - Auxiliar de Almacén
SUPERVISORES DE CONTRATOS</t>
  </si>
  <si>
    <t xml:space="preserve">Remisiones de recibo de bienes firmadas
Entradas de almacén
Oferta económica
</t>
  </si>
  <si>
    <t>Aplicación estricta del procedimiento GPC-PR03. SALIDA DE ALMACÉN</t>
  </si>
  <si>
    <t>GPC-PR03, SALIDA DE ALMACEN
SALIDAS DE ALMACEN</t>
  </si>
  <si>
    <t>Hacer entrega de los bienes a los trabajadores responsables de su custodia y uso con verificación de la correspondencia con la salida de almacén.</t>
  </si>
  <si>
    <t>Oscar Danilo Garzón - Profesional de Almacén
Sergio Bejarano - Auxiliar de Almacén
TRABAJADORES RESPONSABLES DE BIENES</t>
  </si>
  <si>
    <t>Salidas de almacén firmadas</t>
  </si>
  <si>
    <t>por parte de los encargados del manejo del almacén al desviar información respecto a los inventarios realizados ocultando posibles novedades a nombre propio o de terceros</t>
  </si>
  <si>
    <t>con el fin de obtener un resultado esperado de acuerdo a la necesidad del encargado.</t>
  </si>
  <si>
    <t>Posibilidad de recibir o solicitar cualquier dádiva o beneficio por parte de los encargados del manejo del almacén; al desviar información respecto a los inventarios realizados ocultando posibles novedades a nombre propio o de terceros, con el fin de obtener un resultado esperado de acuerdo a la necesidad del encargado.</t>
  </si>
  <si>
    <t>Aplicación estricta del procedimiento GPC-PR04. TOMA FÍSICA DE INVENTARIOS</t>
  </si>
  <si>
    <t>GPC-PR04. TOMA FÍSICA DE INVENTARIOS
GPC-FT06. TOMA FISICA DE INVENTARIO</t>
  </si>
  <si>
    <t>Presentar ante el Comité de Inventarios el resultado de la toma física</t>
  </si>
  <si>
    <t>Oscar Danilo Garzón - Profesional de Almacén
Sergio Bejarano - Auxiliar de Almacén
MIEMBROS DEL COMITÉ DE INVENTARIOS</t>
  </si>
  <si>
    <t>GPC-FT06. TOMA FISICA DE INVENTARIO</t>
  </si>
  <si>
    <t>generando pérdida de ingresos por parte de los encargados del recaudo de los parqueaderos, no registrando el uso de espacios o cupos</t>
  </si>
  <si>
    <t>con el fin de obtener beneficios propios y/o de terceros.</t>
  </si>
  <si>
    <t>Posibilidad de recibir o solicitar cualquier dádiva o beneficio generando pérdida de ingresos por parte de los encargados del recaudo de los parqueaderos, no registrando el uso de espacios o cupos con el fin de obtener beneficios propios y/o de terceros.</t>
  </si>
  <si>
    <t>Operarios de parqueaderos</t>
  </si>
  <si>
    <t>Realización de auditorías operacionales a los parqueaderos</t>
  </si>
  <si>
    <t>Informes del sistema WebManager</t>
  </si>
  <si>
    <t xml:space="preserve">Verificar los informes del sistema WebManager para validar </t>
  </si>
  <si>
    <t>William Camargo - Coordinador de Parqueaderos
Fredy Beltrán - Coordinador Operativo de Parqueaderos</t>
  </si>
  <si>
    <t>Informes del sistema WebManager validados</t>
  </si>
  <si>
    <t>por parte del personal de parqueaderos, al informar un robo inexistente para recibir dádivas a cambio</t>
  </si>
  <si>
    <t>Posibilidad de afectación económica por parte del personal de parqueaderos, al informar un robo inexistente para recibir dádivas a cambio, con el fin de obtener beneficios propios y/o de terceros.</t>
  </si>
  <si>
    <t>Verificación de las cámaras en tiempo real para validar las novedades de hurtos presentados en los parqueaderos.</t>
  </si>
  <si>
    <t>Registros de video de novedades</t>
  </si>
  <si>
    <t>Realizar verificación de cámaras de vigilancia para confirmar o descartar la existencia de un hurto en los parqueaderos.</t>
  </si>
  <si>
    <t>Segmentos de video</t>
  </si>
  <si>
    <t>por realizar pagos que estén fuera del PAA</t>
  </si>
  <si>
    <t>debido a la falta de planeación, generando un posible detrimento económico para la Terminal y posibles investigaciones disciplinarias.</t>
  </si>
  <si>
    <t>Posibilidad de recibir o solicitar cualquier dádiva o beneficio por realizar pagos que estén fuera del PAA debido a la falta de planeación, generando un posible detrimento económico para la Terminal y posibles investigaciones disciplinarias.</t>
  </si>
  <si>
    <t>Filtros de aprobación de pagos entre las áreas y manual de supervisión de los contratos.</t>
  </si>
  <si>
    <t>Verificar los filtros de aprobación de pagos entre las áreas y manual de supervisión de los contratos.</t>
  </si>
  <si>
    <t>Solicitud de CDP con las firmas de aprobación.</t>
  </si>
  <si>
    <t>por cambiar el valor del certificado de disponibilidad presupuestal</t>
  </si>
  <si>
    <t>debido al desconocimiento del proceso e intereses personales, generando un posible detrimento económico para la Terminal, posibles investigaciones e investigaciones disciplinarias.</t>
  </si>
  <si>
    <t>Posibilidad de afectación económica, por recibir o solicitar sobornos para cambiar el valor del certificado de disponibilidad presupuestal, debido al desconocimiento del proceso e intereses personales, generando un posible detrimento económico para la Terminal, posibles investigaciones e investigaciones disciplinarias.</t>
  </si>
  <si>
    <t>Técnico III (Presupuesto)</t>
  </si>
  <si>
    <t xml:space="preserve">Verificación de la elaboración de los CDP con doble firma de aprobación, Cruce de la información con el presupuestos aprobado, Verificación del PAA. </t>
  </si>
  <si>
    <t xml:space="preserve">Verificar la elaboración de los CDP con doble firma de aprobación, Cruce de la información con el presupuestos aprobado, Verificación del PAA. </t>
  </si>
  <si>
    <t>por crear una inversión que no sea necesaria para la Terminal y que afecte la liquidez de la empresa</t>
  </si>
  <si>
    <t>debido al ofrecimiento de tasas de interés elevadas y manipulación de los oferentes.</t>
  </si>
  <si>
    <t>Posibilidad de recibir o solicitar cualquier dádiva o beneficio por crear una inversión que no sea necesaria para la Terminal y que afecte la liquidez de la empresa debido al ofrecimiento de tasas de interés elevadas y manipulación de los oferentes.</t>
  </si>
  <si>
    <t>Subgerente Corporativo
Profesional IV (Tesorería)</t>
  </si>
  <si>
    <t>Comité de inversiones, rankin emitido por la Secretaría Distrital de Hacienda, no se realizan inversiones por debajo de la DTF, Portafolio diversificado.</t>
  </si>
  <si>
    <t>Realizar el procedimiento de inversión expuesto en el numeral 43 de la Matriz de riesgos y oportunidades.</t>
  </si>
  <si>
    <t xml:space="preserve">Posibilidad de ofrecer cualquier dádiva o beneficio </t>
  </si>
  <si>
    <t>por parte de los colaboradores de la Dirección de Gestión Financiera a la Revisoría Fiscal o entes de control con el fin de omitir revelar información sobre inconsistencias detectadas</t>
  </si>
  <si>
    <t>debido a la intención de mostrar cifras diferentes a las entidades de control y evitar investigaciones de las entidades de control.</t>
  </si>
  <si>
    <t>Posibilidad de ofrecer cualquier dádiva o beneficio por parte de los colaboradores de la Dirección de Gestión Financiera a la Revisoría Fiscal o entes de control con el fin de omitir revelar información sobre inconsistencias detectadas, debido a la intención de mostrar cifras diferentes a las entidades de control y evitar investigaciones de las entidades de control.</t>
  </si>
  <si>
    <t>Informes trimestrales a los entes de control, informes bimestrales a la Junta directiva, presentación de información a la DIAN.</t>
  </si>
  <si>
    <t>Realizar los informes trimestrales a los entes de control, informes bimestrales a la Junta directiva, presentación de información a la DIAN.</t>
  </si>
  <si>
    <t>Actas de reunión, documentos soportes de pago de la información a la DIAN y los informes a los entes de control.</t>
  </si>
  <si>
    <t xml:space="preserve">Posibilidad de aceptar o solicitar cualquier dádiva o beneficio </t>
  </si>
  <si>
    <t>por modificar información relativa a cartera o estado de cuenta de terceros</t>
  </si>
  <si>
    <t>debido a intereses personales y manipulación del sistema de información.</t>
  </si>
  <si>
    <t>Posibilidad de aceptar o solicitar cualquier dádiva o beneficio por modificar información relativa a cartera o estado de cuenta de terceros debido a intereses personales y manipulación del sistema de información.</t>
  </si>
  <si>
    <t>Comité de cartera, informes a los entes de control y controles de la política de seguridad d e la información.</t>
  </si>
  <si>
    <t>Realizar actas del Comité de cartera y realizar presentar los acuerdos de pago con los clientes, para el visto bueno del Comité de Cartera.</t>
  </si>
  <si>
    <t>Actas del Comité de cartera con los respectivos soportes</t>
  </si>
  <si>
    <t>Por recibir o solicitar sobornos para beneficiar, posicionar, destacar o elevar algún tema o entidad.</t>
  </si>
  <si>
    <t>Debido a Intereses personales o de terceros</t>
  </si>
  <si>
    <t>Posibilidad de recibir o solicitar sobornos para beneficiar, posicionar, destacar o elevar algún tema o entidad, debido a Intereses personales o de terceros</t>
  </si>
  <si>
    <t>Monitoreo de medios de comunicación y redes sociales y al comité de comunicaciones.</t>
  </si>
  <si>
    <t>Por recibir o solicitar sobornos para favorecer a algún medio de comunicación particular</t>
  </si>
  <si>
    <t>Posibilidad de recibir o solicitar sobornos para favorecer a algún medio de comunicación particular debido a Intereses personales o de terceros</t>
  </si>
  <si>
    <t>Seguimiento a publicaciones en medios de comunicación y a la información que se publica externamente se valida con las diferentes áreas.</t>
  </si>
  <si>
    <t xml:space="preserve">Fallas en los controles para selección o seguimiento de contratistas
</t>
  </si>
  <si>
    <t>Posibilidad de recibir o solicitar dádivas o beneficios para favorecer servidores o contratistas.</t>
  </si>
  <si>
    <t xml:space="preserve">Posibilidad de recibir o solicitar cualquier dádiva o beneficio  por parte de los servidores o contratistas de la Dirección de Contratación a nombre propio o de terceros con el fin de celebrar un contrato. </t>
  </si>
  <si>
    <t>Director de Gestión Humana- Profesional 3</t>
  </si>
  <si>
    <t>Implementación de políticas y manuales regulatorios.</t>
  </si>
  <si>
    <t xml:space="preserve">Reporte del evento por medio de correo electrónico </t>
  </si>
  <si>
    <t>* Capacitación al personal en temas de gestión antisoborno
* Generar espacios de socialización a manera de lecciones aprendidas</t>
  </si>
  <si>
    <t>Pendiente</t>
  </si>
  <si>
    <t xml:space="preserve">Falta de control en la supervisión de contrato
</t>
  </si>
  <si>
    <t>Posibilidad de recibir o solicitar dádivas o benefcios para favorecerse o favorecer algún tercero con la inversión del rubro de disminución de riesgo laboral.</t>
  </si>
  <si>
    <t>Posibilidad de recibir o solicitar sobornos para la retribución de la inversión de prevención por riesgo laboral</t>
  </si>
  <si>
    <t>Director de Gestión Humana- Profesional 3- Técnico 3</t>
  </si>
  <si>
    <t>Informes de supervisión al contrato.</t>
  </si>
  <si>
    <t>Informe de supervisión del contrato</t>
  </si>
  <si>
    <t>* Capacitación al personal en temas de gestión antisoborno
 Reuniones periódicas de seguimiento al plan d e trabajo con la ARL</t>
  </si>
  <si>
    <t xml:space="preserve"> * Equipo consultor, Función de cumplimiento antisoborno
 * Dirección de gestión humana, comité de ética e integridad</t>
  </si>
  <si>
    <t>Inadecuada revisión de la documentación allegada por el candidato</t>
  </si>
  <si>
    <t xml:space="preserve">Posibilidad de recibir o solicitar dádivas o benefcios para favorecerse o favorecer algún tercero con la omisión de los controles de los requisitos para ejercer los cargos </t>
  </si>
  <si>
    <t>Posibilidad de recibir o solicitar sobornos para que se omitan los controles en el cumplimiento de los requisitos para ejercer los cargos</t>
  </si>
  <si>
    <t xml:space="preserve">Técnico 3  
Asistente </t>
  </si>
  <si>
    <t xml:space="preserve"> Elaboración de listado de requisitos por cargo y diligenciamiento del check lista para vinculación de personal de planta.</t>
  </si>
  <si>
    <t>GTH-FT03</t>
  </si>
  <si>
    <t>Controlar el riesgo sin definir acciones adicionales</t>
  </si>
  <si>
    <t>Falta de seguimiento a las certificaciones laborales.</t>
  </si>
  <si>
    <t>Posibilidad de recibir o solicitar sobornos para emitir certificaciones laborales con datos diferentes a los contemplados en el manual de funciones</t>
  </si>
  <si>
    <t>Director de Gestión Humana
Técnico 3</t>
  </si>
  <si>
    <t xml:space="preserve"> Verificación de historia laboral contra el manual de funciones.</t>
  </si>
  <si>
    <t>Manual de funciones</t>
  </si>
  <si>
    <t>Falta de seguimiento y registros adicionales a los eventos de capacitaicón y formación.</t>
  </si>
  <si>
    <t>Posibilidad de recibir o solicitar sobornos para reportar como cumplida la asistencia a capacitaciones o formaciones</t>
  </si>
  <si>
    <t>Asistente
Técnico 3 
Profesional 3</t>
  </si>
  <si>
    <t xml:space="preserve"> Verificación de la asistencia con el proveedor o funcionario que realice la capacitación.</t>
  </si>
  <si>
    <t>Registro de asistencia a capacitación</t>
  </si>
  <si>
    <t>Posibilidad de ofrecer cualquier dádiva o beneficio</t>
  </si>
  <si>
    <t>por parte del apoderado de la empresa para que un funcionario judicial profiera un fallo a favor de la entidad</t>
  </si>
  <si>
    <t>con el fin de evitar condenas o sanciones que afecten la reputación o de manera económica a la Terminal.</t>
  </si>
  <si>
    <t>Posibilidad de ofrecer cualquier dádiva o beneficio por parte del apoderado de la empresa para que un funcionario judicial profiera un fallo a favor de la entidad con el fin de evitar condenas o sanciones que afecten la reputación o de manera económica a la Terminal.</t>
  </si>
  <si>
    <t>Profesional 4 de defensa Judicial y Apoderados externo de la Terminal de Transporte S.A.</t>
  </si>
  <si>
    <t xml:space="preserve">Seguimiento mensual al histórico del proceso judicial a través de la plataforma SiprojWeb de la Secretaria Jurídica Distrital y revisión periodica de procesos en el portal web de la rama judicial. </t>
  </si>
  <si>
    <t>Realizar revisiones periódicas a los procesos judiciales en las plataformas Siprojweb y Rama Judicial</t>
  </si>
  <si>
    <t>Evidencia de revisión</t>
  </si>
  <si>
    <t xml:space="preserve">Posibilidad de ofrecer, prometer, entregar u otorgar una ventaja indebida de cualquier  valor (dinero, objeto, beneficios u otra utilidad) </t>
  </si>
  <si>
    <t>por parte de los trabajadores de la Subgerencia de Planeación y Proyectos, directamente o indirectamente a las partes interesadas internas del proceso para recibir de forma extemporánea solicitudes</t>
  </si>
  <si>
    <t xml:space="preserve">con el fin de evitar investigaciones, implementación de la  debida diligencia ampliada, aplicación de procesos disciplinarios según aplique, bajo nivel de impacto y eficacia en el mejoramiento de la gestión institucional o terminación anticipada de contratos, según aplique. </t>
  </si>
  <si>
    <t xml:space="preserve">Posibilidad de ofrecer, prometer, entregar u otorgar una ventaja indebida de cualquier  valor (dinero, objeto, beneficios u otra utilidad) por parte de los trabajadores de la Subgerencia de Planeación y Proyectos, directamente o indirectamente a las partes interesadas internas del proceso para recibir de forma extemporánea solicitudes con el fin de evitar investigaciones, implementación de la  debida diligencia ampliada, aplicación de procesos disciplinarios según aplique, bajo nivel de impacto y eficacia en el mejoramiento de la gestión institucional o terminación anticipada de contratos, según aplique. </t>
  </si>
  <si>
    <t>Subgerente de Planeación y Proyectos
Profesionales III</t>
  </si>
  <si>
    <t>Entrega de la información requerida en el plazo fijado.</t>
  </si>
  <si>
    <t>Posibilidad de Afectación reputacional</t>
  </si>
  <si>
    <t xml:space="preserve">por recibir dadivas al prestar el servicio </t>
  </si>
  <si>
    <t xml:space="preserve">debido a que los ciudadanos por tener preferencias en el uso de los elementos puestos para el uso de ellos, ofrecen un beneficio para satisfacer su propia necesidad. </t>
  </si>
  <si>
    <t xml:space="preserve">Posibilidad de afectación reputacional,  por recibir dádivas al prestar el servicio generando la referencia frente a otros debido a que los ciudadanos por tener preferencias en el uso de los elementos puestos para el uso de ellos, ofrecen un beneficio para satisfacer su propia necesidad. </t>
  </si>
  <si>
    <t>Todos los funcionarios de la Direccion de Servicio al Ciudadano</t>
  </si>
  <si>
    <t xml:space="preserve">Fortalecimiento de las politicas enfocadas en anticorrupción, en que no se debe recibir ningun tipo de remuneración monetaria o en especie por la prestación de nuestros servicios.
</t>
  </si>
  <si>
    <t xml:space="preserve">SAC-IN02 </t>
  </si>
  <si>
    <t>Realizar capacitaciones con temas relacionados a mitigar el riesgo de corrupción  para los funcionarios que prestan sus servicios en atención al ciudadano</t>
  </si>
  <si>
    <t>listas de asistencia, actas de capacitación  y presentaciones</t>
  </si>
  <si>
    <t>Por la vulneración de los controles de seguridad</t>
  </si>
  <si>
    <t>por el incumplimiento de obligaciones de confidencialidad por parte de los contratistas de monitoreo de CCTV y controles de acceso vehícular y peatonal.</t>
  </si>
  <si>
    <t>Posibilidad de afectacion reputacional por vulnerabilidad en los controles de seguridad ante el incumplimientos de obligaciones de confidencialidad por parte de los contratistas de monitoreo de CCTV y controles de acceso vehícular y peatonal</t>
  </si>
  <si>
    <t>Director Seguridad Operacional
Profesional III
Técnico III
Operarios y Contratista de seguridad</t>
  </si>
  <si>
    <t>Ejecución de controles de acceso al sistema de cámaras, monitoreo a la central de video, aplicación de poligrafía.</t>
  </si>
  <si>
    <t>SOF-FT21 REGISTRO DE VEHÍCULOS PARTICULARES AUTORIZADOS ZO V.1
SOF-FT14 RECOMENDACION DE CONFIDENCIALIDAD
SOF-FT12 SOLICITUD INTERNA DE GESTIÓN DE VIDEOS
SOF-FT11 SOLICITUD DE GESTION DE VIDEOS CCTV
SOF-FT05 RESPUESTA VERFICACIÓN DE VIDEOS DEL CCTV</t>
  </si>
  <si>
    <t>por la falta de recaudación de ingresos por concepto de acceso a zonas operativas</t>
  </si>
  <si>
    <t>por la entrega de dádivas durante el desarrollo del trámite de ingreso de vehículos a beneficio personal y por evadir el pago de tarifa de acceso asignada para el automotor.</t>
  </si>
  <si>
    <t>Posibilidad de afectación economica por falta de recaudación de ingresos por concepto de acceso a zonas operativas ante la  Entrega de dádivas durante el desarrollo del trámite de ingreso de vehículos particulares a la zona operativa, para evadir el pago de la tarifa de acceso asignada para el automotor.</t>
  </si>
  <si>
    <t xml:space="preserve">Verificación in situ por parte de los Técnicos 2 de la Dirección de Seguridad de los vehículos particulares que se encuentran en la zona operativa y validación del pago de derechos.
</t>
  </si>
  <si>
    <t>Registro DRIVE INGRESO VEHICULAR  ZONA OPERATIVA - 2020v2
Registro DRIVE SEGUIMIENTO DE CARNETS
Registro DRIVE CONTROL DE INGRESO PEATONAL 2022</t>
  </si>
  <si>
    <t>Posibilidad de afectación económica y reputacional</t>
  </si>
  <si>
    <t>por ofrecer o recibir soborno para no llevar a cabo protocolo de cepo</t>
  </si>
  <si>
    <t>debido a obtener un beneficio privado</t>
  </si>
  <si>
    <t>Facilitador</t>
  </si>
  <si>
    <t>Inspección del supervisor coordinador  (Arqueo y cámaras)</t>
  </si>
  <si>
    <t>Implementar capacitacion al personal</t>
  </si>
  <si>
    <t>Yulani Ocoró Caicedo
Supervisora</t>
  </si>
  <si>
    <t xml:space="preserve">Actas de asistencia a capacitacion </t>
  </si>
  <si>
    <t>Al ingresar al proyecto de ZPP</t>
  </si>
  <si>
    <t>por ofrecer o recibir soborno para omitir protocolos operativos</t>
  </si>
  <si>
    <t>por recibir soborno para para aceptar Facturas de los proveedores sin soportes</t>
  </si>
  <si>
    <t>Controles dirección del proyecto, subgerencia jurídica, planeación  y financiera</t>
  </si>
  <si>
    <t xml:space="preserve">por recibir soborno para entregar Información confidencial, de parqueo y/o de la plataforma de seguimiento de parqueo </t>
  </si>
  <si>
    <t>Cargos directivos del proyecto</t>
  </si>
  <si>
    <t>Controles información pública y política de tratamientos de datos.</t>
  </si>
  <si>
    <t>por recibir soborno para informar un robo, sin existir, en las zonas de parqueo</t>
  </si>
  <si>
    <t>Arqueos.</t>
  </si>
  <si>
    <t>por recibir soborno para alterar el procedimiento, facilitador</t>
  </si>
  <si>
    <t>Inspección del supervisor coordinador y arqueo.</t>
  </si>
  <si>
    <t>por recibir soborno Alterar la aplicación de seguimiento de parqueo</t>
  </si>
  <si>
    <t>Historial de cambios de los parámetros de la aplicación; limitación de los accesos y fiducia control ingreso del dinero.</t>
  </si>
  <si>
    <t>Posibilidad de ofrecer, prometer, entregar u otorgar una ventaja indebida de cualquier  valor (dinero, objeto, beneficios u otra utilidad) directamente o indirectamente a las partes interesadas externas del proceso para recibir de forma extemporánea solicitudes</t>
  </si>
  <si>
    <t xml:space="preserve">por parte de algún integrante de la Subgerencia de Planeación y Proyectos a nombre propio o de la entidad </t>
  </si>
  <si>
    <t xml:space="preserve">con el fin de evitar investigaciones, implementación de la  debida diligencia ampliada,  aplicación de procesos disciplinarios según aplique,  bajo nivel de impacto y eficacia en el mejoramiento de la gestión instruccional o terminación anticipada de contratos, según aplique. </t>
  </si>
  <si>
    <t xml:space="preserve">Posibilidad de ofrecer, prometer, entregar u otorgar una ventaja indebida de cualquier  valor (dinero, objeto, beneficios u otra utilidad) directamente o indirectamente a las partes interesadas externas del proceso para recibir de forma extemporánea solicitudes por parte de algún integrante de la Subgerencia de Planeación y Proyectos a nombre propio o de la entidad con el fin de evitar investigaciones; implementación de la  debida diligencia ampliada; aplicación de procesos disciplinarios, según aplique;  bajo nivel de impacto y eficacia en el mejoramiento de la gestión instruccional o terminación anticipada de contratos, según aplique. </t>
  </si>
  <si>
    <t>Subgerente de Planeación y Proyectoes - Profesionales 3</t>
  </si>
  <si>
    <t>SMC-IN04</t>
  </si>
  <si>
    <t>Elaborar cronograma de entrega de informes con el fin de garantizar el cumplimiento de las fechas.</t>
  </si>
  <si>
    <t>Adriana Estupiñan - Subgerente de Planeación y Proyectos
Maryuri Zabala - Sandra Lesmes  -  Profesional 3
Emilce Basto - Profesional 1</t>
  </si>
  <si>
    <t>Posibilidad de ofrecer o recibir dádivas o cualquier tipo de beneficio</t>
  </si>
  <si>
    <t>por parte de los colaboradores de la Dirección de Recursos Tecnológicos a nombre propio o de terceros, por compartir las bases de datos administradas por la misma dirección y en custodia de la Terminal inclumpliendo la Ley 1581 de 2012 con relación al tratamiento de datos personales; y exponer información sensible de las partes interesadas,</t>
  </si>
  <si>
    <t>con el fin de facilitar una competencia desleal  u obtención de ganancia a título personal o de terceros.</t>
  </si>
  <si>
    <t>Posibilidad de ofrecer o recibir dádivas o cualquier tipo de beneficio por parte de los colaboradores de la Direccción de Recursos Tecnológicos a nombre propio o de terceros, por compartir las bases de datos administradas por la misma dirección y en custodia de la Terminal inclumpliendo la Ley 1581 de 2012 con relación al tratamiento de datos personales; y exponer información sensible de las partes interesadas, con el fin de facilitar una competencia desleal  u obtención de ganancia a título personal o de terceros.</t>
  </si>
  <si>
    <t>Actualización de las credenciales de cada uno de los usuarios administradores de las bases de datos propiedad de La Terminal (conductores, Empresas, Empleados, Contratistas entre otras) y el respectivo seguimiento al log de transacciones generado en cada una de las base de datos, validando su funcionamiento y seguridad.</t>
  </si>
  <si>
    <t>1. Realizar la revisión de las bases de datos con el fin de garantizar la confidencialidad, integridad y disponibilidad
 de la información; permitiendo generar informes de seguimiento.
2. Generar el documento en el SIG que evidencie el control.</t>
  </si>
  <si>
    <t>Control de registro y modificacion de la base de datos del Registro Nacional de las Base de Datos (RNBD) supervisador por la superintendencia de industria y comercio (SIC)</t>
  </si>
  <si>
    <t>Posibilidad de recibir dádivas o cualquier tipo de beneficio</t>
  </si>
  <si>
    <t>por parte de los funcionarios al recibir más dinero por el cobro de los taxis, para favorecer o beneficiar algún taxista</t>
  </si>
  <si>
    <t>debido a obtener un beneficio privado.</t>
  </si>
  <si>
    <t>Posibilidad de recibir dádivas o cualquier tipo de beneficio por parte de los funcionarios al recibir más dinero por el cobro de los taxis, para favorecer o beneficiar algún taxista debido a obtener un beneficio privado.</t>
  </si>
  <si>
    <t>Operarios</t>
  </si>
  <si>
    <t>Arqueos esporádicos en las cajas de las zonas de taxis.</t>
  </si>
  <si>
    <t xml:space="preserve">1. Realizar arqueos a las cajas de recaudo.
</t>
  </si>
  <si>
    <t>Formatos de arqueos</t>
  </si>
  <si>
    <t>bimestral</t>
  </si>
  <si>
    <t>Guarda de Seguridad</t>
  </si>
  <si>
    <t>Supervisar a los guardas de seguridad por parte de la empresa contratista y envío de informe al Supervisor del contrato de seguridad (de la Terminal).</t>
  </si>
  <si>
    <t>Debido a la complicidad por parte del personal de seguridad para ejecutar hurtos en los parqueaderos fuera de vía que administra la Terminal de Transporte S.A.</t>
  </si>
  <si>
    <t>con el propósito de obtener un beneficio a título personal o de terceros.</t>
  </si>
  <si>
    <t>Posibilidad de afectación reputacional debido a la complicidad por parte del personal de seguridad para ejecutar hurtos en los parqueaderos fuera de vía que administra la Terminal de Transporte S.A. con el propósito de obtener un beneficio a título personal o de terceros.</t>
  </si>
  <si>
    <t>Rotación del personal periódicamente.</t>
  </si>
  <si>
    <t xml:space="preserve">Consignas de puestos de trabajo </t>
  </si>
  <si>
    <t>por no efectuar los recaudos a los usuarios y/o sobornarlos para cobrar tarifas diferentes</t>
  </si>
  <si>
    <t>con el fin de obtener un beneficio privado.</t>
  </si>
  <si>
    <t>Posibilidad de afectación económica y reputacional por no efectuar los recaudos a los usuarios y/o sobornarlos para cobrar tarifas diferentes con el fin de obtener un beneficio privado.</t>
  </si>
  <si>
    <t>Limitación de acceso por tipo de usuario.</t>
  </si>
  <si>
    <t>Formato de arqueo
 Cierre facilitadores
 Auditoría de pagos
 Aplicativo ZPP</t>
  </si>
  <si>
    <t>1. Solicitar al área TIC mayor control en el aplicativo.
 2. Incentivar el pago electrónico.
 3. Aumentar personal operativo de supervisión.</t>
  </si>
  <si>
    <t>1. TIC
 2. TIC, Comunicaciones, Operaciones
 3. Operaciones y Talento Humano</t>
  </si>
  <si>
    <t>1. Mejoras en la app
 2. Mejoras en los procesos
 3. Mejoras en los procesos</t>
  </si>
  <si>
    <t>Supervisión y arqueo con cada uno de los facilitadores</t>
  </si>
  <si>
    <t xml:space="preserve"> Verificación por sistema de auditoría de pagos y cierre de facilitadores.</t>
  </si>
  <si>
    <t>Verificación de revisión de placas y ocupación de tramo.</t>
  </si>
  <si>
    <t>Matriz de calor (niveles de severidad del riesgo)</t>
  </si>
  <si>
    <t>Muy Alta 100%</t>
  </si>
  <si>
    <t>Extremo</t>
  </si>
  <si>
    <t>Alta 80%</t>
  </si>
  <si>
    <t>Alto</t>
  </si>
  <si>
    <t>Media 60%</t>
  </si>
  <si>
    <t>Baja 40%</t>
  </si>
  <si>
    <t>Bajo</t>
  </si>
  <si>
    <t>Muy Baja 20%</t>
  </si>
  <si>
    <t>Leve 20%</t>
  </si>
  <si>
    <t>Menor 40%</t>
  </si>
  <si>
    <t>Moderado 60%</t>
  </si>
  <si>
    <t>Mayor 80%</t>
  </si>
  <si>
    <t>Catastrófico 100%</t>
  </si>
  <si>
    <t>Matriz de calor (Después de controles)</t>
  </si>
  <si>
    <t>Posible afectación reputacional por habilitar convenios y/o contratos para suplir deficiencias de parque automotor en épocas de temporadas altas, sin el integral cumplimiento de los requisitos,  por parte de los trabajadores encargados de verificar los documentos exigidos por las autoridades competentes, debido a la aceptación de dádivas o algún otro tipo de contraprestación a beneficio personal o de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</si>
</sst>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rgb="FF000000"/>
      <name val="Arial"/>
      <scheme val="minor"/>
    </font>
    <font>
      <sz val="11"/>
      <color rgb="FF000000"/>
      <name val="Calibri"/>
    </font>
    <font>
      <b/>
      <sz val="16"/>
      <color rgb="FF000000"/>
      <name val="Calibri"/>
    </font>
    <font>
      <b/>
      <i/>
      <sz val="14"/>
      <color rgb="FF0070C0"/>
      <name val="Calibri"/>
    </font>
    <font>
      <sz val="10"/>
      <color rgb="FF000000"/>
      <name val="Arial"/>
    </font>
    <font>
      <sz val="12"/>
      <color rgb="FF000000"/>
      <name val="Calibri"/>
    </font>
    <font>
      <sz val="10"/>
      <name val="Arial"/>
    </font>
    <font>
      <b/>
      <sz val="12"/>
      <color rgb="FF00B050"/>
      <name val="Calibri"/>
    </font>
    <font>
      <sz val="12"/>
      <color theme="1"/>
      <name val="Calibri"/>
    </font>
    <font>
      <b/>
      <sz val="12"/>
      <color rgb="FFFF0000"/>
      <name val="Calibri"/>
    </font>
    <font>
      <b/>
      <sz val="12"/>
      <color rgb="FF808080"/>
      <name val="Calibri"/>
    </font>
    <font>
      <sz val="10"/>
      <color theme="1"/>
      <name val="Arial"/>
      <scheme val="minor"/>
    </font>
    <font>
      <b/>
      <sz val="12"/>
      <color rgb="FF7030A0"/>
      <name val="Calibri"/>
    </font>
    <font>
      <b/>
      <sz val="12"/>
      <color rgb="FF00B0F0"/>
      <name val="Calibri"/>
    </font>
    <font>
      <b/>
      <sz val="12"/>
      <color rgb="FFE26B0A"/>
      <name val="Calibri"/>
    </font>
    <font>
      <sz val="10"/>
      <color rgb="FF000000"/>
      <name val="Calibri"/>
    </font>
    <font>
      <b/>
      <sz val="12"/>
      <color rgb="FF595959"/>
      <name val="Calibri"/>
    </font>
    <font>
      <b/>
      <sz val="11"/>
      <color rgb="FFFFFFFF"/>
      <name val="Calibri"/>
    </font>
    <font>
      <sz val="11"/>
      <color theme="1"/>
      <name val="Calibri"/>
    </font>
    <font>
      <b/>
      <i/>
      <sz val="14"/>
      <color rgb="FFFFFFFF"/>
      <name val="Calibri"/>
    </font>
    <font>
      <b/>
      <sz val="11"/>
      <color rgb="FF000000"/>
      <name val="Calibri"/>
    </font>
    <font>
      <b/>
      <sz val="10"/>
      <color rgb="FF000000"/>
      <name val="Calibri"/>
    </font>
    <font>
      <b/>
      <sz val="10"/>
      <color rgb="FFFF0000"/>
      <name val="Calibri"/>
    </font>
    <font>
      <b/>
      <i/>
      <sz val="10"/>
      <color rgb="FF000000"/>
      <name val="Calibri"/>
    </font>
    <font>
      <sz val="10"/>
      <color theme="1"/>
      <name val="Arial"/>
      <scheme val="minor"/>
    </font>
    <font>
      <b/>
      <sz val="17"/>
      <color rgb="FF000000"/>
      <name val="Calibri"/>
    </font>
    <font>
      <b/>
      <sz val="10"/>
      <color rgb="FF002060"/>
      <name val="Calibri"/>
    </font>
    <font>
      <b/>
      <sz val="10"/>
      <color theme="1"/>
      <name val="Calibri"/>
    </font>
    <font>
      <sz val="10"/>
      <color rgb="FF002060"/>
      <name val="Calibri"/>
    </font>
    <font>
      <sz val="10"/>
      <color theme="1"/>
      <name val="Calibri"/>
    </font>
    <font>
      <sz val="10"/>
      <color rgb="FF980000"/>
      <name val="Calibri"/>
    </font>
    <font>
      <sz val="10"/>
      <color rgb="FFFF0000"/>
      <name val="Calibri"/>
    </font>
    <font>
      <b/>
      <sz val="11"/>
      <color theme="1"/>
      <name val="Calibri"/>
    </font>
    <font>
      <b/>
      <sz val="9"/>
      <color theme="1"/>
      <name val="Calibri"/>
    </font>
    <font>
      <b/>
      <sz val="8"/>
      <color theme="1"/>
      <name val="Calibri"/>
    </font>
    <font>
      <sz val="10"/>
      <color rgb="FF000000"/>
      <name val="Calibri"/>
      <family val="2"/>
    </font>
    <font>
      <b/>
      <sz val="10"/>
      <color rgb="FF000000"/>
      <name val="Calibri"/>
      <family val="2"/>
    </font>
  </fonts>
  <fills count="25">
    <fill>
      <patternFill patternType="none"/>
    </fill>
    <fill>
      <patternFill patternType="gray125"/>
    </fill>
    <fill>
      <patternFill patternType="solid">
        <fgColor rgb="FF92D050"/>
        <bgColor rgb="FF92D050"/>
      </patternFill>
    </fill>
    <fill>
      <patternFill patternType="solid">
        <fgColor rgb="FF8DB5F8"/>
        <bgColor rgb="FF8DB5F8"/>
      </patternFill>
    </fill>
    <fill>
      <patternFill patternType="solid">
        <fgColor rgb="FFFFFF00"/>
        <bgColor rgb="FFFFFF00"/>
      </patternFill>
    </fill>
    <fill>
      <patternFill patternType="solid">
        <fgColor rgb="FF808080"/>
        <bgColor rgb="FF808080"/>
      </patternFill>
    </fill>
    <fill>
      <patternFill patternType="solid">
        <fgColor rgb="FFFFFFFF"/>
        <bgColor rgb="FFFFFFFF"/>
      </patternFill>
    </fill>
    <fill>
      <patternFill patternType="solid">
        <fgColor rgb="FFD8D8D8"/>
        <bgColor rgb="FFD8D8D8"/>
      </patternFill>
    </fill>
    <fill>
      <patternFill patternType="solid">
        <fgColor rgb="FFDBE5F1"/>
        <bgColor rgb="FFDBE5F1"/>
      </patternFill>
    </fill>
    <fill>
      <patternFill patternType="solid">
        <fgColor rgb="FF99CC00"/>
        <bgColor rgb="FF99CC00"/>
      </patternFill>
    </fill>
    <fill>
      <patternFill patternType="solid">
        <fgColor rgb="FFF79646"/>
        <bgColor rgb="FFF79646"/>
      </patternFill>
    </fill>
    <fill>
      <patternFill patternType="solid">
        <fgColor rgb="FFD6E3BC"/>
        <bgColor rgb="FFD6E3BC"/>
      </patternFill>
    </fill>
    <fill>
      <patternFill patternType="solid">
        <fgColor rgb="FFF2DBDB"/>
        <bgColor rgb="FFF2DBDB"/>
      </patternFill>
    </fill>
    <fill>
      <patternFill patternType="solid">
        <fgColor rgb="FFFF0000"/>
        <bgColor rgb="FFFF0000"/>
      </patternFill>
    </fill>
    <fill>
      <patternFill patternType="solid">
        <fgColor rgb="FFFFFF97"/>
        <bgColor rgb="FFFFFF97"/>
      </patternFill>
    </fill>
    <fill>
      <patternFill patternType="solid">
        <fgColor rgb="FFF3F3F3"/>
        <bgColor rgb="FFF3F3F3"/>
      </patternFill>
    </fill>
    <fill>
      <patternFill patternType="solid">
        <fgColor theme="0"/>
        <bgColor theme="0"/>
      </patternFill>
    </fill>
    <fill>
      <patternFill patternType="solid">
        <fgColor rgb="FFFAD9D6"/>
        <bgColor rgb="FFFAD9D6"/>
      </patternFill>
    </fill>
    <fill>
      <patternFill patternType="solid">
        <fgColor rgb="FFD9D9D9"/>
        <bgColor rgb="FFD9D9D9"/>
      </patternFill>
    </fill>
    <fill>
      <patternFill patternType="solid">
        <fgColor rgb="FFFEF1CC"/>
        <bgColor rgb="FFFEF1CC"/>
      </patternFill>
    </fill>
    <fill>
      <patternFill patternType="solid">
        <fgColor rgb="FFFCE5CD"/>
        <bgColor rgb="FFFCE5CD"/>
      </patternFill>
    </fill>
    <fill>
      <patternFill patternType="solid">
        <fgColor rgb="FFF2F2F2"/>
        <bgColor rgb="FFF2F2F2"/>
      </patternFill>
    </fill>
    <fill>
      <patternFill patternType="solid">
        <fgColor rgb="FFFF6600"/>
        <bgColor rgb="FFFF6600"/>
      </patternFill>
    </fill>
    <fill>
      <patternFill patternType="solid">
        <fgColor rgb="FFC00000"/>
        <bgColor rgb="FFC00000"/>
      </patternFill>
    </fill>
    <fill>
      <patternFill patternType="solid">
        <fgColor rgb="FF45818E"/>
        <bgColor rgb="FF45818E"/>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2">
    <xf numFmtId="0" fontId="0" fillId="0" borderId="0" xfId="0" applyFont="1" applyAlignment="1"/>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1" fillId="0" borderId="1" xfId="0" applyFont="1" applyBorder="1"/>
    <xf numFmtId="0" fontId="4" fillId="0" borderId="0" xfId="0" applyFont="1"/>
    <xf numFmtId="0" fontId="1" fillId="0" borderId="1" xfId="0" applyFont="1" applyBorder="1" applyAlignment="1">
      <alignment horizontal="center"/>
    </xf>
    <xf numFmtId="0" fontId="7" fillId="0" borderId="1" xfId="0" applyFont="1" applyBorder="1" applyAlignment="1">
      <alignment horizontal="center"/>
    </xf>
    <xf numFmtId="0" fontId="1" fillId="3" borderId="1" xfId="0" applyFont="1" applyFill="1" applyBorder="1"/>
    <xf numFmtId="0" fontId="8" fillId="0" borderId="1" xfId="0" applyFont="1" applyBorder="1" applyAlignment="1">
      <alignment horizontal="center"/>
    </xf>
    <xf numFmtId="0" fontId="1" fillId="4" borderId="1" xfId="0" applyFont="1" applyFill="1" applyBorder="1" applyAlignment="1"/>
    <xf numFmtId="0" fontId="8" fillId="0" borderId="4" xfId="0" applyFont="1" applyBorder="1" applyAlignment="1">
      <alignment horizontal="center"/>
    </xf>
    <xf numFmtId="0" fontId="9" fillId="0" borderId="1" xfId="0" applyFont="1" applyBorder="1" applyAlignment="1">
      <alignment horizontal="center"/>
    </xf>
    <xf numFmtId="0" fontId="10" fillId="0" borderId="4" xfId="0" applyFont="1" applyBorder="1" applyAlignment="1">
      <alignment horizontal="center"/>
    </xf>
    <xf numFmtId="0" fontId="7" fillId="0" borderId="4" xfId="0" applyFont="1" applyBorder="1" applyAlignment="1">
      <alignment horizontal="center"/>
    </xf>
    <xf numFmtId="0" fontId="11" fillId="0" borderId="1" xfId="0" applyFont="1" applyBorder="1" applyAlignment="1"/>
    <xf numFmtId="0" fontId="12" fillId="0" borderId="4" xfId="0" applyFont="1" applyBorder="1" applyAlignment="1">
      <alignment horizontal="center"/>
    </xf>
    <xf numFmtId="0" fontId="9" fillId="0" borderId="4" xfId="0" applyFont="1" applyBorder="1" applyAlignment="1">
      <alignment horizontal="center"/>
    </xf>
    <xf numFmtId="0" fontId="4" fillId="4" borderId="5" xfId="0" applyFont="1" applyFill="1" applyBorder="1"/>
    <xf numFmtId="0" fontId="4" fillId="3" borderId="5" xfId="0" applyFont="1" applyFill="1" applyBorder="1"/>
    <xf numFmtId="0" fontId="13" fillId="0" borderId="4" xfId="0" applyFont="1" applyBorder="1" applyAlignment="1">
      <alignment horizontal="center"/>
    </xf>
    <xf numFmtId="0" fontId="1" fillId="0" borderId="4" xfId="0" applyFont="1" applyBorder="1"/>
    <xf numFmtId="0" fontId="12" fillId="0" borderId="1" xfId="0" applyFont="1" applyBorder="1" applyAlignment="1">
      <alignment horizontal="center"/>
    </xf>
    <xf numFmtId="0" fontId="14" fillId="0" borderId="4" xfId="0" applyFont="1" applyBorder="1" applyAlignment="1">
      <alignment horizontal="center"/>
    </xf>
    <xf numFmtId="0" fontId="15" fillId="0" borderId="1" xfId="0" applyFont="1" applyBorder="1" applyAlignment="1">
      <alignment horizontal="center"/>
    </xf>
    <xf numFmtId="0" fontId="8" fillId="0" borderId="3" xfId="0" applyFont="1" applyBorder="1" applyAlignment="1">
      <alignment horizontal="center"/>
    </xf>
    <xf numFmtId="0" fontId="14" fillId="0" borderId="1" xfId="0" applyFont="1" applyBorder="1" applyAlignment="1">
      <alignment horizontal="center"/>
    </xf>
    <xf numFmtId="0" fontId="1" fillId="0" borderId="1" xfId="0" applyFont="1" applyBorder="1" applyAlignment="1">
      <alignment horizontal="center" vertical="center"/>
    </xf>
    <xf numFmtId="0" fontId="16" fillId="0" borderId="1" xfId="0" applyFont="1" applyBorder="1" applyAlignment="1">
      <alignment horizontal="center" wrapText="1"/>
    </xf>
    <xf numFmtId="0" fontId="15" fillId="0" borderId="4" xfId="0" applyFont="1" applyBorder="1" applyAlignment="1">
      <alignment horizontal="center"/>
    </xf>
    <xf numFmtId="9" fontId="15" fillId="0" borderId="4" xfId="0" applyNumberFormat="1" applyFont="1" applyBorder="1" applyAlignment="1">
      <alignment horizontal="center"/>
    </xf>
    <xf numFmtId="9" fontId="1" fillId="0" borderId="1" xfId="0" applyNumberFormat="1" applyFont="1" applyBorder="1" applyAlignment="1">
      <alignment horizontal="center"/>
    </xf>
    <xf numFmtId="0" fontId="1" fillId="0" borderId="1" xfId="0" applyFont="1" applyBorder="1" applyAlignment="1">
      <alignment wrapText="1"/>
    </xf>
    <xf numFmtId="9" fontId="15" fillId="0" borderId="1" xfId="0" applyNumberFormat="1" applyFont="1" applyBorder="1" applyAlignment="1">
      <alignment horizontal="center"/>
    </xf>
    <xf numFmtId="0" fontId="1" fillId="0" borderId="0" xfId="0" applyFont="1" applyAlignment="1">
      <alignment wrapText="1"/>
    </xf>
    <xf numFmtId="0" fontId="15" fillId="0" borderId="0" xfId="0" applyFont="1"/>
    <xf numFmtId="0" fontId="15" fillId="0" borderId="0" xfId="0" applyFont="1" applyAlignment="1">
      <alignment horizontal="center"/>
    </xf>
    <xf numFmtId="0" fontId="17" fillId="5" borderId="1" xfId="0" applyFont="1" applyFill="1" applyBorder="1" applyAlignment="1">
      <alignment horizontal="center"/>
    </xf>
    <xf numFmtId="0" fontId="17" fillId="5" borderId="9" xfId="0" applyFont="1" applyFill="1" applyBorder="1" applyAlignment="1">
      <alignment horizontal="center" vertical="center"/>
    </xf>
    <xf numFmtId="0" fontId="17" fillId="5" borderId="1" xfId="0" applyFont="1" applyFill="1" applyBorder="1" applyAlignment="1">
      <alignment horizontal="center" vertical="center"/>
    </xf>
    <xf numFmtId="0" fontId="15" fillId="0" borderId="10" xfId="0" applyFont="1" applyBorder="1" applyAlignment="1">
      <alignment horizontal="center"/>
    </xf>
    <xf numFmtId="0" fontId="1" fillId="6" borderId="1" xfId="0" applyFont="1" applyFill="1" applyBorder="1" applyAlignment="1">
      <alignment horizontal="center" vertical="center" wrapText="1"/>
    </xf>
    <xf numFmtId="0" fontId="17" fillId="0" borderId="0" xfId="0" applyFont="1" applyAlignment="1">
      <alignment vertical="center"/>
    </xf>
    <xf numFmtId="0" fontId="15" fillId="0" borderId="3" xfId="0" applyFont="1" applyBorder="1" applyAlignment="1">
      <alignment horizontal="center"/>
    </xf>
    <xf numFmtId="0" fontId="15" fillId="0" borderId="11" xfId="0" applyFont="1" applyBorder="1" applyAlignment="1">
      <alignment horizontal="center"/>
    </xf>
    <xf numFmtId="0" fontId="18" fillId="6" borderId="1" xfId="0" applyFont="1" applyFill="1" applyBorder="1" applyAlignment="1">
      <alignment horizontal="center" vertical="center" wrapText="1"/>
    </xf>
    <xf numFmtId="0" fontId="4" fillId="0" borderId="0" xfId="0" applyFont="1" applyAlignment="1">
      <alignment horizontal="center"/>
    </xf>
    <xf numFmtId="0" fontId="20" fillId="7" borderId="1" xfId="0" applyFont="1" applyFill="1" applyBorder="1" applyAlignment="1">
      <alignment horizontal="center"/>
    </xf>
    <xf numFmtId="0" fontId="21" fillId="7" borderId="15" xfId="0" applyFont="1" applyFill="1" applyBorder="1" applyAlignment="1">
      <alignment horizontal="center"/>
    </xf>
    <xf numFmtId="0" fontId="22" fillId="7" borderId="15" xfId="0" applyFont="1" applyFill="1" applyBorder="1" applyAlignment="1">
      <alignment horizontal="center"/>
    </xf>
    <xf numFmtId="0" fontId="1" fillId="8" borderId="16" xfId="0" applyFont="1" applyFill="1" applyBorder="1" applyAlignment="1">
      <alignment horizontal="center"/>
    </xf>
    <xf numFmtId="0" fontId="15" fillId="9" borderId="17" xfId="0" applyFont="1" applyFill="1" applyBorder="1" applyAlignment="1">
      <alignment horizontal="center"/>
    </xf>
    <xf numFmtId="0" fontId="23" fillId="0" borderId="10" xfId="0" applyFont="1" applyBorder="1" applyAlignment="1">
      <alignment horizontal="center"/>
    </xf>
    <xf numFmtId="0" fontId="15" fillId="4" borderId="17" xfId="0" applyFont="1" applyFill="1" applyBorder="1" applyAlignment="1">
      <alignment horizontal="center"/>
    </xf>
    <xf numFmtId="0" fontId="15" fillId="10" borderId="17" xfId="0" applyFont="1" applyFill="1" applyBorder="1" applyAlignment="1">
      <alignment horizontal="center"/>
    </xf>
    <xf numFmtId="0" fontId="1" fillId="11" borderId="16" xfId="0" applyFont="1" applyFill="1" applyBorder="1" applyAlignment="1">
      <alignment horizontal="center"/>
    </xf>
    <xf numFmtId="0" fontId="1" fillId="12" borderId="16" xfId="0" applyFont="1" applyFill="1" applyBorder="1" applyAlignment="1">
      <alignment horizontal="center"/>
    </xf>
    <xf numFmtId="0" fontId="4" fillId="0" borderId="1" xfId="0" applyFont="1" applyBorder="1"/>
    <xf numFmtId="0" fontId="1" fillId="0" borderId="4" xfId="0" applyFont="1" applyBorder="1" applyAlignment="1">
      <alignment horizontal="center"/>
    </xf>
    <xf numFmtId="0" fontId="15" fillId="13" borderId="17" xfId="0" applyFont="1" applyFill="1" applyBorder="1" applyAlignment="1">
      <alignment horizontal="center"/>
    </xf>
    <xf numFmtId="0" fontId="4" fillId="2" borderId="1" xfId="0" applyFont="1" applyFill="1" applyBorder="1" applyAlignment="1">
      <alignment horizontal="center" wrapText="1"/>
    </xf>
    <xf numFmtId="0" fontId="1" fillId="0" borderId="1" xfId="0" applyFont="1" applyBorder="1" applyAlignment="1">
      <alignment horizontal="center"/>
    </xf>
    <xf numFmtId="0" fontId="1" fillId="0" borderId="3" xfId="0" applyFont="1" applyBorder="1" applyAlignment="1">
      <alignment horizontal="center"/>
    </xf>
    <xf numFmtId="0" fontId="15" fillId="14" borderId="1" xfId="0" applyFont="1" applyFill="1" applyBorder="1" applyAlignment="1">
      <alignment horizontal="center"/>
    </xf>
    <xf numFmtId="0" fontId="24" fillId="0" borderId="1" xfId="0" applyFont="1" applyBorder="1" applyAlignment="1">
      <alignment horizontal="center"/>
    </xf>
    <xf numFmtId="0" fontId="24" fillId="0" borderId="1" xfId="0" applyFont="1" applyBorder="1" applyAlignment="1">
      <alignment vertical="center" wrapText="1"/>
    </xf>
    <xf numFmtId="0" fontId="4" fillId="0" borderId="1" xfId="0" applyFont="1" applyBorder="1" applyAlignment="1">
      <alignment wrapText="1"/>
    </xf>
    <xf numFmtId="0" fontId="25" fillId="0" borderId="0" xfId="0" applyFont="1" applyAlignment="1">
      <alignment horizontal="center" vertical="center" wrapText="1"/>
    </xf>
    <xf numFmtId="0" fontId="26" fillId="19" borderId="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29" fillId="0" borderId="1" xfId="0" applyNumberFormat="1" applyFont="1" applyBorder="1" applyAlignment="1">
      <alignment horizontal="center" vertical="center" wrapText="1"/>
    </xf>
    <xf numFmtId="0" fontId="15" fillId="6" borderId="1" xfId="0" applyFont="1" applyFill="1" applyBorder="1" applyAlignment="1">
      <alignment horizontal="center" vertical="center" wrapText="1"/>
    </xf>
    <xf numFmtId="164" fontId="29" fillId="0" borderId="1" xfId="0" applyNumberFormat="1" applyFont="1" applyBorder="1" applyAlignment="1">
      <alignment horizontal="center" vertical="center" wrapText="1"/>
    </xf>
    <xf numFmtId="0" fontId="15" fillId="6"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29" fillId="16"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29" fillId="0" borderId="1" xfId="0" applyFont="1" applyBorder="1" applyAlignment="1">
      <alignment horizontal="center" vertical="center"/>
    </xf>
    <xf numFmtId="0" fontId="15" fillId="20" borderId="1" xfId="0" applyFont="1" applyFill="1" applyBorder="1" applyAlignment="1">
      <alignment horizontal="center" vertical="center" wrapText="1"/>
    </xf>
    <xf numFmtId="0" fontId="29" fillId="0" borderId="0" xfId="0" applyFont="1" applyAlignment="1">
      <alignment horizontal="center" vertical="center" wrapText="1"/>
    </xf>
    <xf numFmtId="0" fontId="15"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vertical="center"/>
    </xf>
    <xf numFmtId="0" fontId="33" fillId="0" borderId="0" xfId="0" applyFont="1" applyAlignment="1">
      <alignment vertical="center"/>
    </xf>
    <xf numFmtId="0" fontId="15" fillId="22" borderId="1" xfId="0" applyFont="1" applyFill="1" applyBorder="1"/>
    <xf numFmtId="0" fontId="15" fillId="23" borderId="1" xfId="0" applyFont="1" applyFill="1" applyBorder="1"/>
    <xf numFmtId="0" fontId="21" fillId="23" borderId="5" xfId="0" applyFont="1" applyFill="1" applyBorder="1" applyAlignment="1">
      <alignment horizontal="center" vertical="center"/>
    </xf>
    <xf numFmtId="0" fontId="15" fillId="4" borderId="1" xfId="0" applyFont="1" applyFill="1" applyBorder="1"/>
    <xf numFmtId="0" fontId="21" fillId="22" borderId="5" xfId="0" applyFont="1" applyFill="1" applyBorder="1" applyAlignment="1">
      <alignment horizontal="center" vertical="center"/>
    </xf>
    <xf numFmtId="0" fontId="21" fillId="4" borderId="5" xfId="0" applyFont="1" applyFill="1" applyBorder="1" applyAlignment="1">
      <alignment horizontal="center" vertical="center"/>
    </xf>
    <xf numFmtId="0" fontId="15" fillId="2" borderId="1" xfId="0" applyFont="1" applyFill="1" applyBorder="1"/>
    <xf numFmtId="0" fontId="21" fillId="2" borderId="5" xfId="0" applyFont="1" applyFill="1" applyBorder="1" applyAlignment="1">
      <alignment horizontal="center" vertical="center"/>
    </xf>
    <xf numFmtId="0" fontId="15" fillId="0" borderId="0" xfId="0" applyFont="1" applyAlignment="1">
      <alignment vertical="center"/>
    </xf>
    <xf numFmtId="0" fontId="34" fillId="0" borderId="0" xfId="0" applyFont="1" applyAlignment="1">
      <alignment horizontal="center" vertical="center"/>
    </xf>
    <xf numFmtId="0" fontId="33" fillId="0" borderId="0" xfId="0" applyFont="1" applyAlignment="1">
      <alignment vertical="center"/>
    </xf>
    <xf numFmtId="0" fontId="15" fillId="24" borderId="1" xfId="0" applyFont="1" applyFill="1" applyBorder="1"/>
    <xf numFmtId="0" fontId="34" fillId="0" borderId="0" xfId="0" applyFont="1" applyAlignment="1">
      <alignment horizontal="center" vertical="center"/>
    </xf>
    <xf numFmtId="0" fontId="5" fillId="0" borderId="2" xfId="0" applyFont="1" applyBorder="1" applyAlignment="1">
      <alignment horizontal="center" vertical="center"/>
    </xf>
    <xf numFmtId="0" fontId="6" fillId="0" borderId="3" xfId="0" applyFont="1" applyBorder="1"/>
    <xf numFmtId="0" fontId="6" fillId="0" borderId="4" xfId="0" applyFont="1" applyBorder="1"/>
    <xf numFmtId="0" fontId="4" fillId="2" borderId="6" xfId="0" applyFont="1" applyFill="1" applyBorder="1" applyAlignment="1">
      <alignment horizontal="center"/>
    </xf>
    <xf numFmtId="0" fontId="6" fillId="0" borderId="7" xfId="0" applyFont="1" applyBorder="1"/>
    <xf numFmtId="0" fontId="2" fillId="0" borderId="0" xfId="0" applyFont="1" applyAlignment="1">
      <alignment horizontal="center"/>
    </xf>
    <xf numFmtId="0" fontId="0" fillId="0" borderId="0" xfId="0" applyFont="1" applyAlignment="1"/>
    <xf numFmtId="0" fontId="6" fillId="0" borderId="8" xfId="0" applyFont="1" applyBorder="1"/>
    <xf numFmtId="0" fontId="19" fillId="5" borderId="12" xfId="0" applyFont="1" applyFill="1" applyBorder="1" applyAlignment="1">
      <alignment horizontal="center"/>
    </xf>
    <xf numFmtId="0" fontId="6" fillId="0" borderId="13" xfId="0" applyFont="1" applyBorder="1"/>
    <xf numFmtId="0" fontId="6" fillId="0" borderId="14" xfId="0" applyFont="1" applyBorder="1"/>
    <xf numFmtId="0" fontId="26" fillId="15" borderId="18" xfId="0" applyFont="1" applyFill="1" applyBorder="1" applyAlignment="1">
      <alignment horizontal="center" vertical="center" wrapText="1"/>
    </xf>
    <xf numFmtId="0" fontId="6" fillId="0" borderId="19" xfId="0" applyFont="1" applyBorder="1"/>
    <xf numFmtId="0" fontId="6" fillId="0" borderId="22" xfId="0" applyFont="1" applyBorder="1"/>
    <xf numFmtId="0" fontId="6" fillId="0" borderId="23" xfId="0" applyFont="1" applyBorder="1"/>
    <xf numFmtId="0" fontId="26" fillId="15" borderId="19" xfId="0" applyFont="1" applyFill="1" applyBorder="1" applyAlignment="1">
      <alignment horizontal="center" vertical="center" wrapText="1"/>
    </xf>
    <xf numFmtId="0" fontId="6" fillId="0" borderId="20" xfId="0" applyFont="1" applyBorder="1"/>
    <xf numFmtId="0" fontId="6" fillId="0" borderId="24" xfId="0" applyFont="1" applyBorder="1"/>
    <xf numFmtId="0" fontId="6" fillId="0" borderId="21" xfId="0" applyFont="1" applyBorder="1"/>
    <xf numFmtId="0" fontId="6" fillId="0" borderId="11" xfId="0" applyFont="1" applyBorder="1"/>
    <xf numFmtId="0" fontId="25" fillId="0" borderId="18" xfId="0" applyFont="1" applyBorder="1" applyAlignment="1">
      <alignment horizontal="center" vertical="center" wrapText="1"/>
    </xf>
    <xf numFmtId="0" fontId="27" fillId="0" borderId="0" xfId="0" applyFont="1" applyAlignment="1">
      <alignment horizontal="center" vertical="center"/>
    </xf>
    <xf numFmtId="0" fontId="32" fillId="21" borderId="12" xfId="0" applyFont="1" applyFill="1" applyBorder="1" applyAlignment="1">
      <alignment horizontal="center" vertical="center"/>
    </xf>
    <xf numFmtId="0" fontId="32" fillId="21" borderId="25" xfId="0" applyFont="1" applyFill="1" applyBorder="1" applyAlignment="1">
      <alignment horizontal="center" vertical="center" textRotation="90"/>
    </xf>
    <xf numFmtId="0" fontId="6" fillId="0" borderId="26" xfId="0" applyFont="1" applyBorder="1"/>
    <xf numFmtId="0" fontId="6" fillId="0" borderId="27" xfId="0" applyFont="1" applyBorder="1"/>
    <xf numFmtId="0" fontId="26" fillId="19" borderId="15" xfId="0" applyFont="1" applyFill="1" applyBorder="1" applyAlignment="1">
      <alignment horizontal="center" vertical="center" wrapText="1"/>
    </xf>
    <xf numFmtId="0" fontId="15" fillId="0" borderId="16" xfId="0" applyFont="1" applyBorder="1" applyAlignment="1">
      <alignment horizontal="center" vertical="center" wrapText="1"/>
    </xf>
    <xf numFmtId="0" fontId="29" fillId="0" borderId="16" xfId="0" applyFont="1" applyBorder="1" applyAlignment="1">
      <alignment horizontal="center" vertical="center" wrapText="1"/>
    </xf>
    <xf numFmtId="0" fontId="26" fillId="17" borderId="28" xfId="0" applyFont="1" applyFill="1" applyBorder="1" applyAlignment="1">
      <alignment horizontal="center" vertical="center" wrapText="1"/>
    </xf>
    <xf numFmtId="0" fontId="28" fillId="17" borderId="28" xfId="0" applyFont="1" applyFill="1" applyBorder="1" applyAlignment="1">
      <alignment horizontal="center" vertical="center" wrapText="1"/>
    </xf>
    <xf numFmtId="0" fontId="26" fillId="18" borderId="28" xfId="0" applyFont="1" applyFill="1" applyBorder="1" applyAlignment="1">
      <alignment horizontal="center" vertical="center" wrapText="1"/>
    </xf>
    <xf numFmtId="0" fontId="26" fillId="19" borderId="28" xfId="0" applyFont="1" applyFill="1" applyBorder="1" applyAlignment="1">
      <alignment horizontal="center" vertical="center" wrapText="1"/>
    </xf>
    <xf numFmtId="0" fontId="26" fillId="19"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15" fillId="0" borderId="15" xfId="0" applyFont="1" applyBorder="1" applyAlignment="1">
      <alignment horizontal="center" vertical="center" wrapText="1"/>
    </xf>
    <xf numFmtId="0" fontId="29" fillId="0" borderId="15" xfId="0" applyFont="1" applyBorder="1" applyAlignment="1">
      <alignment horizontal="center" vertical="center" wrapText="1"/>
    </xf>
    <xf numFmtId="0" fontId="15" fillId="6" borderId="15" xfId="0" applyFont="1" applyFill="1" applyBorder="1" applyAlignment="1">
      <alignment horizontal="center" vertical="center" wrapText="1"/>
    </xf>
    <xf numFmtId="164" fontId="29" fillId="0" borderId="16" xfId="0" applyNumberFormat="1" applyFont="1" applyBorder="1" applyAlignment="1">
      <alignment horizontal="center" vertical="center" wrapText="1"/>
    </xf>
    <xf numFmtId="0" fontId="27" fillId="0" borderId="16" xfId="0" applyFont="1" applyBorder="1" applyAlignment="1">
      <alignment horizontal="center" vertical="center" wrapText="1"/>
    </xf>
    <xf numFmtId="9" fontId="29" fillId="0" borderId="16" xfId="0" applyNumberFormat="1" applyFont="1" applyBorder="1" applyAlignment="1">
      <alignment horizontal="center" vertical="center" wrapText="1"/>
    </xf>
    <xf numFmtId="0" fontId="27" fillId="7" borderId="28" xfId="0" applyFont="1" applyFill="1" applyBorder="1" applyAlignment="1">
      <alignment horizontal="center" vertical="center" wrapText="1"/>
    </xf>
    <xf numFmtId="0" fontId="15" fillId="0" borderId="28" xfId="0" applyFont="1" applyBorder="1" applyAlignment="1">
      <alignment horizontal="center" vertical="center" wrapText="1"/>
    </xf>
    <xf numFmtId="164" fontId="29" fillId="0" borderId="28" xfId="0" applyNumberFormat="1" applyFont="1" applyBorder="1" applyAlignment="1">
      <alignment horizontal="center" vertical="center" wrapText="1"/>
    </xf>
    <xf numFmtId="0" fontId="27" fillId="0" borderId="28" xfId="0" applyFont="1" applyBorder="1" applyAlignment="1">
      <alignment horizontal="center" vertical="center" wrapText="1"/>
    </xf>
    <xf numFmtId="9" fontId="29" fillId="0" borderId="28"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29" fillId="16" borderId="28" xfId="0" applyFont="1" applyFill="1" applyBorder="1" applyAlignment="1">
      <alignment horizontal="center" vertical="center" wrapText="1"/>
    </xf>
    <xf numFmtId="0" fontId="30" fillId="0" borderId="28" xfId="0" applyFont="1" applyBorder="1" applyAlignment="1">
      <alignment horizontal="center" vertical="center" wrapText="1"/>
    </xf>
    <xf numFmtId="0" fontId="31" fillId="0" borderId="28" xfId="0" applyFont="1" applyBorder="1" applyAlignment="1">
      <alignment horizontal="center" vertical="center" wrapText="1"/>
    </xf>
    <xf numFmtId="0" fontId="20" fillId="0" borderId="18" xfId="0" applyFont="1" applyBorder="1" applyAlignment="1">
      <alignment horizontal="center" vertical="center" wrapText="1"/>
    </xf>
    <xf numFmtId="0" fontId="26" fillId="19" borderId="17" xfId="0" applyFont="1" applyFill="1" applyBorder="1" applyAlignment="1">
      <alignment horizontal="center" vertical="center" wrapText="1"/>
    </xf>
    <xf numFmtId="0" fontId="26" fillId="19" borderId="16" xfId="0" applyFont="1" applyFill="1" applyBorder="1" applyAlignment="1">
      <alignment horizontal="center" vertical="center" wrapText="1"/>
    </xf>
    <xf numFmtId="0" fontId="20" fillId="0" borderId="28" xfId="0" applyFont="1" applyBorder="1" applyAlignment="1">
      <alignment horizontal="center" vertical="center" wrapText="1"/>
    </xf>
    <xf numFmtId="0" fontId="6" fillId="0" borderId="28" xfId="0" applyFont="1" applyBorder="1"/>
    <xf numFmtId="0" fontId="26" fillId="15" borderId="28" xfId="0" applyFont="1" applyFill="1" applyBorder="1" applyAlignment="1">
      <alignment horizontal="center" vertical="center" wrapText="1"/>
    </xf>
    <xf numFmtId="0" fontId="0" fillId="0" borderId="28" xfId="0" applyFont="1" applyBorder="1" applyAlignment="1"/>
    <xf numFmtId="0" fontId="36" fillId="17" borderId="28" xfId="0" applyFont="1" applyFill="1" applyBorder="1" applyAlignment="1">
      <alignment horizontal="center" vertical="center" wrapText="1"/>
    </xf>
    <xf numFmtId="0" fontId="35" fillId="0" borderId="1" xfId="0" applyFont="1" applyBorder="1" applyAlignment="1">
      <alignment horizontal="center" vertical="center" wrapText="1"/>
    </xf>
  </cellXfs>
  <cellStyles count="1">
    <cellStyle name="Normal" xfId="0" builtinId="0"/>
  </cellStyles>
  <dxfs count="373">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2F9299"/>
          <bgColor rgb="FF2F929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2F9299"/>
          <bgColor rgb="FF2F9299"/>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00B0F0"/>
          <bgColor rgb="FF00B0F0"/>
        </patternFill>
      </fill>
    </dxf>
    <dxf>
      <fill>
        <patternFill patternType="solid">
          <fgColor rgb="FF00B050"/>
          <bgColor rgb="FF00B050"/>
        </patternFill>
      </fill>
    </dxf>
    <dxf>
      <fill>
        <patternFill patternType="solid">
          <fgColor rgb="FFDDDDDD"/>
          <bgColor rgb="FFDDDDDD"/>
        </patternFill>
      </fill>
    </dxf>
    <dxf>
      <fill>
        <patternFill patternType="solid">
          <fgColor rgb="FF92D050"/>
          <bgColor rgb="FF92D050"/>
        </patternFill>
      </fill>
    </dxf>
    <dxf>
      <fill>
        <patternFill patternType="solid">
          <fgColor rgb="FFFFFF00"/>
          <bgColor rgb="FFFFFF00"/>
        </patternFill>
      </fill>
    </dxf>
    <dxf>
      <fill>
        <patternFill patternType="solid">
          <fgColor rgb="FFFF6600"/>
          <bgColor rgb="FFFF6600"/>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66FF33"/>
          <bgColor rgb="FF66FF33"/>
        </patternFill>
      </fill>
    </dxf>
    <dxf>
      <fill>
        <patternFill patternType="solid">
          <fgColor rgb="FFFEF1CC"/>
          <bgColor rgb="FFFEF1CC"/>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customschemas.google.com/relationships/workbookmetadata" Target="metadata"/><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3</xdr:row>
      <xdr:rowOff>0</xdr:rowOff>
    </xdr:from>
    <xdr:ext cx="1781175" cy="876300"/>
    <xdr:pic>
      <xdr:nvPicPr>
        <xdr:cNvPr id="2" name="image2.png" descr="C:\Users\adriana.luque\Downloads\LOGO NUEVO + ALCALDIA 2-0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35</xdr:col>
      <xdr:colOff>635000</xdr:colOff>
      <xdr:row>1</xdr:row>
      <xdr:rowOff>174625</xdr:rowOff>
    </xdr:from>
    <xdr:ext cx="1781175" cy="1028700"/>
    <xdr:pic>
      <xdr:nvPicPr>
        <xdr:cNvPr id="3" name="image1.png" descr="C:\Users\adriana.luque\Downloads\LOGO NUEVO + ALCALDIA 2-01.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27432000" y="174625"/>
          <a:ext cx="1781175" cy="1028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1008"/>
  <sheetViews>
    <sheetView workbookViewId="0"/>
  </sheetViews>
  <sheetFormatPr baseColWidth="10" defaultColWidth="12.5703125" defaultRowHeight="15" customHeight="1" x14ac:dyDescent="0.2"/>
  <cols>
    <col min="1" max="1" width="12.42578125" customWidth="1"/>
    <col min="2" max="2" width="2.42578125" customWidth="1"/>
    <col min="3" max="3" width="16.85546875" customWidth="1"/>
    <col min="4" max="4" width="55.42578125" customWidth="1"/>
    <col min="5" max="5" width="12.42578125" customWidth="1"/>
    <col min="6" max="6" width="29.42578125" customWidth="1"/>
    <col min="7" max="7" width="12.42578125" customWidth="1"/>
    <col min="8" max="8" width="13.5703125" customWidth="1"/>
    <col min="9" max="9" width="15.42578125" customWidth="1"/>
    <col min="10" max="10" width="41.42578125" customWidth="1"/>
    <col min="11" max="11" width="3.42578125" customWidth="1"/>
    <col min="12" max="12" width="22.140625" customWidth="1"/>
    <col min="13" max="13" width="3.5703125" customWidth="1"/>
    <col min="14" max="14" width="32.42578125" customWidth="1"/>
    <col min="15" max="15" width="4.5703125" customWidth="1"/>
    <col min="16" max="16" width="22.5703125" customWidth="1"/>
    <col min="17" max="18" width="22.42578125" customWidth="1"/>
    <col min="19" max="26" width="12.42578125" customWidth="1"/>
  </cols>
  <sheetData>
    <row r="1" spans="1:18" ht="15.75" customHeight="1" x14ac:dyDescent="0.2"/>
    <row r="2" spans="1:18" ht="15.75" customHeight="1" x14ac:dyDescent="0.25">
      <c r="A2" s="1"/>
      <c r="B2" s="1"/>
      <c r="C2" s="1"/>
      <c r="D2" s="1"/>
      <c r="E2" s="1"/>
      <c r="F2" s="1"/>
      <c r="G2" s="1"/>
      <c r="H2" s="1"/>
      <c r="I2" s="1"/>
      <c r="J2" s="1"/>
      <c r="K2" s="1"/>
    </row>
    <row r="3" spans="1:18" ht="27" customHeight="1" x14ac:dyDescent="0.35">
      <c r="B3" s="2"/>
      <c r="C3" s="2"/>
      <c r="D3" s="2"/>
      <c r="E3" s="118" t="s">
        <v>0</v>
      </c>
      <c r="F3" s="119"/>
      <c r="G3" s="2"/>
      <c r="H3" s="3" t="s">
        <v>1</v>
      </c>
      <c r="I3" s="1"/>
      <c r="K3" s="1"/>
    </row>
    <row r="4" spans="1:18" ht="15.75" customHeight="1" x14ac:dyDescent="0.25">
      <c r="A4" s="1"/>
      <c r="B4" s="1"/>
      <c r="C4" s="1"/>
      <c r="D4" s="1"/>
      <c r="E4" s="1"/>
      <c r="F4" s="1"/>
      <c r="G4" s="1"/>
      <c r="H4" s="1"/>
      <c r="I4" s="1"/>
      <c r="K4" s="1"/>
      <c r="N4" s="4" t="s">
        <v>2</v>
      </c>
      <c r="P4" s="4" t="s">
        <v>3</v>
      </c>
      <c r="R4" s="4" t="s">
        <v>4</v>
      </c>
    </row>
    <row r="5" spans="1:18" ht="15.75" customHeight="1" x14ac:dyDescent="0.25">
      <c r="A5" s="5"/>
      <c r="B5" s="5"/>
      <c r="C5" s="5"/>
      <c r="E5" s="113" t="s">
        <v>5</v>
      </c>
      <c r="F5" s="6" t="s">
        <v>6</v>
      </c>
      <c r="G5" s="5"/>
      <c r="I5" s="1"/>
      <c r="K5" s="1"/>
      <c r="L5" s="6" t="s">
        <v>6</v>
      </c>
      <c r="N5" s="7" t="s">
        <v>7</v>
      </c>
      <c r="P5" s="7" t="s">
        <v>8</v>
      </c>
      <c r="Q5" s="8"/>
      <c r="R5" s="9" t="s">
        <v>9</v>
      </c>
    </row>
    <row r="6" spans="1:18" ht="15.75" customHeight="1" x14ac:dyDescent="0.25">
      <c r="A6" s="5"/>
      <c r="E6" s="114"/>
      <c r="F6" s="10" t="s">
        <v>10</v>
      </c>
      <c r="G6" s="5"/>
      <c r="I6" s="1"/>
      <c r="K6" s="1"/>
      <c r="L6" s="10" t="s">
        <v>10</v>
      </c>
      <c r="N6" s="11" t="s">
        <v>11</v>
      </c>
      <c r="P6" s="7" t="s">
        <v>12</v>
      </c>
      <c r="Q6" s="8"/>
      <c r="R6" s="9" t="s">
        <v>13</v>
      </c>
    </row>
    <row r="7" spans="1:18" ht="15.75" customHeight="1" x14ac:dyDescent="0.25">
      <c r="A7" s="5"/>
      <c r="E7" s="114"/>
      <c r="F7" s="6" t="s">
        <v>14</v>
      </c>
      <c r="G7" s="5"/>
      <c r="H7" s="12" t="s">
        <v>15</v>
      </c>
      <c r="K7" s="1"/>
      <c r="L7" s="6" t="s">
        <v>14</v>
      </c>
      <c r="N7" s="13" t="s">
        <v>16</v>
      </c>
      <c r="P7" s="7" t="s">
        <v>17</v>
      </c>
      <c r="Q7" s="8"/>
    </row>
    <row r="8" spans="1:18" ht="15.75" customHeight="1" x14ac:dyDescent="0.25">
      <c r="A8" s="5"/>
      <c r="E8" s="114"/>
      <c r="F8" s="6" t="s">
        <v>18</v>
      </c>
      <c r="G8" s="5"/>
      <c r="H8" s="14" t="s">
        <v>19</v>
      </c>
      <c r="K8" s="1"/>
      <c r="L8" s="6" t="s">
        <v>18</v>
      </c>
      <c r="N8" s="7" t="s">
        <v>20</v>
      </c>
      <c r="P8" s="7" t="s">
        <v>21</v>
      </c>
      <c r="Q8" s="8"/>
    </row>
    <row r="9" spans="1:18" ht="15.75" customHeight="1" x14ac:dyDescent="0.25">
      <c r="A9" s="1"/>
      <c r="E9" s="115"/>
      <c r="F9" s="15" t="s">
        <v>11</v>
      </c>
      <c r="G9" s="5"/>
      <c r="H9" s="16" t="s">
        <v>14</v>
      </c>
      <c r="K9" s="1"/>
      <c r="L9" s="15" t="s">
        <v>11</v>
      </c>
      <c r="N9" s="7" t="s">
        <v>22</v>
      </c>
      <c r="P9" s="7" t="s">
        <v>23</v>
      </c>
      <c r="Q9" s="8"/>
    </row>
    <row r="10" spans="1:18" ht="15.75" customHeight="1" x14ac:dyDescent="0.25">
      <c r="A10" s="1"/>
      <c r="F10" s="5"/>
      <c r="G10" s="5"/>
      <c r="H10" s="17" t="s">
        <v>10</v>
      </c>
      <c r="K10" s="1"/>
      <c r="L10" s="5"/>
      <c r="N10" s="18" t="s">
        <v>24</v>
      </c>
      <c r="P10" s="7" t="s">
        <v>25</v>
      </c>
      <c r="Q10" s="8"/>
    </row>
    <row r="11" spans="1:18" ht="15.75" customHeight="1" x14ac:dyDescent="0.25">
      <c r="A11" s="1"/>
      <c r="E11" s="113" t="s">
        <v>26</v>
      </c>
      <c r="F11" s="6" t="s">
        <v>15</v>
      </c>
      <c r="G11" s="5"/>
      <c r="H11" s="14" t="s">
        <v>21</v>
      </c>
      <c r="K11" s="1"/>
      <c r="L11" s="6" t="s">
        <v>15</v>
      </c>
      <c r="P11" s="7" t="s">
        <v>27</v>
      </c>
      <c r="Q11" s="8"/>
    </row>
    <row r="12" spans="1:18" ht="15.75" customHeight="1" x14ac:dyDescent="0.25">
      <c r="A12" s="1"/>
      <c r="E12" s="114"/>
      <c r="F12" s="6" t="s">
        <v>19</v>
      </c>
      <c r="G12" s="1"/>
      <c r="H12" s="19" t="s">
        <v>28</v>
      </c>
      <c r="K12" s="1"/>
      <c r="L12" s="6" t="s">
        <v>19</v>
      </c>
      <c r="P12" s="7" t="s">
        <v>29</v>
      </c>
      <c r="Q12" s="8"/>
    </row>
    <row r="13" spans="1:18" ht="15.75" customHeight="1" x14ac:dyDescent="0.25">
      <c r="A13" s="1"/>
      <c r="E13" s="114"/>
      <c r="F13" s="6" t="s">
        <v>14</v>
      </c>
      <c r="G13" s="1"/>
      <c r="H13" s="20" t="s">
        <v>11</v>
      </c>
      <c r="K13" s="1"/>
      <c r="L13" s="6" t="s">
        <v>14</v>
      </c>
      <c r="N13" s="21" t="s">
        <v>30</v>
      </c>
      <c r="P13" s="7" t="s">
        <v>31</v>
      </c>
      <c r="Q13" s="8"/>
    </row>
    <row r="14" spans="1:18" ht="15.75" customHeight="1" x14ac:dyDescent="0.25">
      <c r="A14" s="1"/>
      <c r="E14" s="114"/>
      <c r="F14" s="6" t="s">
        <v>21</v>
      </c>
      <c r="G14" s="1"/>
      <c r="H14" s="14" t="s">
        <v>32</v>
      </c>
      <c r="K14" s="1"/>
      <c r="L14" s="6" t="s">
        <v>21</v>
      </c>
      <c r="N14" s="22" t="s">
        <v>33</v>
      </c>
      <c r="P14" s="7" t="s">
        <v>34</v>
      </c>
      <c r="Q14" s="8"/>
    </row>
    <row r="15" spans="1:18" ht="15.75" customHeight="1" x14ac:dyDescent="0.25">
      <c r="A15" s="1"/>
      <c r="E15" s="114"/>
      <c r="F15" s="10" t="s">
        <v>35</v>
      </c>
      <c r="G15" s="1"/>
      <c r="H15" s="23" t="s">
        <v>36</v>
      </c>
      <c r="I15" s="1"/>
      <c r="K15" s="1"/>
      <c r="L15" s="10" t="s">
        <v>35</v>
      </c>
      <c r="P15" s="24" t="s">
        <v>37</v>
      </c>
      <c r="Q15" s="8"/>
    </row>
    <row r="16" spans="1:18" ht="15.75" customHeight="1" x14ac:dyDescent="0.25">
      <c r="A16" s="1"/>
      <c r="E16" s="115"/>
      <c r="F16" s="25" t="s">
        <v>38</v>
      </c>
      <c r="G16" s="1"/>
      <c r="H16" s="26" t="s">
        <v>39</v>
      </c>
      <c r="I16" s="1"/>
      <c r="K16" s="1"/>
      <c r="L16" s="25" t="s">
        <v>38</v>
      </c>
      <c r="Q16" s="8"/>
    </row>
    <row r="17" spans="1:17" ht="15.75" customHeight="1" x14ac:dyDescent="0.25">
      <c r="A17" s="1"/>
      <c r="F17" s="5"/>
      <c r="G17" s="1"/>
      <c r="H17" s="14" t="s">
        <v>40</v>
      </c>
      <c r="I17" s="1"/>
      <c r="K17" s="1"/>
      <c r="L17" s="5"/>
      <c r="P17" s="116" t="s">
        <v>41</v>
      </c>
      <c r="Q17" s="117"/>
    </row>
    <row r="18" spans="1:17" ht="15.75" customHeight="1" x14ac:dyDescent="0.25">
      <c r="A18" s="1"/>
      <c r="E18" s="113" t="s">
        <v>42</v>
      </c>
      <c r="F18" s="15" t="s">
        <v>43</v>
      </c>
      <c r="G18" s="1"/>
      <c r="H18" s="14" t="s">
        <v>44</v>
      </c>
      <c r="I18" s="1"/>
      <c r="K18" s="1"/>
      <c r="L18" s="15" t="s">
        <v>43</v>
      </c>
      <c r="P18" s="27" t="s">
        <v>45</v>
      </c>
      <c r="Q18" s="27">
        <v>2</v>
      </c>
    </row>
    <row r="19" spans="1:17" ht="15.75" customHeight="1" x14ac:dyDescent="0.25">
      <c r="A19" s="1"/>
      <c r="E19" s="114"/>
      <c r="F19" s="15" t="s">
        <v>46</v>
      </c>
      <c r="G19" s="1"/>
      <c r="H19" s="28" t="s">
        <v>47</v>
      </c>
      <c r="I19" s="1"/>
      <c r="K19" s="1"/>
      <c r="L19" s="15" t="s">
        <v>46</v>
      </c>
      <c r="P19" s="27" t="s">
        <v>48</v>
      </c>
      <c r="Q19" s="27">
        <v>24</v>
      </c>
    </row>
    <row r="20" spans="1:17" ht="15.75" customHeight="1" x14ac:dyDescent="0.25">
      <c r="A20" s="1"/>
      <c r="B20" s="1"/>
      <c r="C20" s="1"/>
      <c r="E20" s="114"/>
      <c r="F20" s="29" t="s">
        <v>49</v>
      </c>
      <c r="G20" s="1"/>
      <c r="H20" s="30" t="s">
        <v>50</v>
      </c>
      <c r="I20" s="1"/>
      <c r="K20" s="1"/>
      <c r="L20" s="29" t="s">
        <v>49</v>
      </c>
      <c r="P20" s="27" t="s">
        <v>51</v>
      </c>
      <c r="Q20" s="27">
        <v>500</v>
      </c>
    </row>
    <row r="21" spans="1:17" ht="15.75" customHeight="1" x14ac:dyDescent="0.25">
      <c r="A21" s="1"/>
      <c r="B21" s="1"/>
      <c r="C21" s="1"/>
      <c r="E21" s="114"/>
      <c r="F21" s="6" t="s">
        <v>52</v>
      </c>
      <c r="G21" s="1"/>
      <c r="H21" s="30" t="s">
        <v>53</v>
      </c>
      <c r="I21" s="1"/>
      <c r="K21" s="1"/>
      <c r="L21" s="6" t="s">
        <v>52</v>
      </c>
      <c r="P21" s="27" t="s">
        <v>54</v>
      </c>
      <c r="Q21" s="27">
        <v>5000</v>
      </c>
    </row>
    <row r="22" spans="1:17" ht="15.75" customHeight="1" x14ac:dyDescent="0.25">
      <c r="A22" s="1"/>
      <c r="B22" s="1"/>
      <c r="C22" s="1"/>
      <c r="E22" s="114"/>
      <c r="F22" s="29" t="s">
        <v>55</v>
      </c>
      <c r="G22" s="1"/>
      <c r="H22" s="1"/>
      <c r="I22" s="1"/>
      <c r="K22" s="1"/>
      <c r="L22" s="29" t="s">
        <v>55</v>
      </c>
      <c r="P22" s="27" t="s">
        <v>56</v>
      </c>
      <c r="Q22" s="27">
        <v>5001</v>
      </c>
    </row>
    <row r="23" spans="1:17" ht="15.75" customHeight="1" x14ac:dyDescent="0.25">
      <c r="A23" s="1"/>
      <c r="B23" s="1"/>
      <c r="C23" s="1"/>
      <c r="E23" s="114"/>
      <c r="F23" s="25" t="s">
        <v>57</v>
      </c>
      <c r="G23" s="1"/>
      <c r="H23" s="1"/>
      <c r="I23" s="1"/>
      <c r="K23" s="1"/>
      <c r="L23" s="25" t="s">
        <v>57</v>
      </c>
    </row>
    <row r="24" spans="1:17" ht="29.25" customHeight="1" x14ac:dyDescent="0.25">
      <c r="A24" s="1"/>
      <c r="B24" s="1"/>
      <c r="C24" s="1"/>
      <c r="E24" s="115"/>
      <c r="F24" s="31" t="s">
        <v>58</v>
      </c>
      <c r="G24" s="1"/>
      <c r="H24" s="1"/>
      <c r="I24" s="1"/>
      <c r="K24" s="1"/>
      <c r="L24" s="31" t="s">
        <v>58</v>
      </c>
    </row>
    <row r="25" spans="1:17" ht="15.75" customHeight="1" x14ac:dyDescent="0.25">
      <c r="A25" s="1"/>
      <c r="B25" s="1"/>
      <c r="C25" s="1"/>
      <c r="D25" s="1"/>
      <c r="E25" s="1"/>
      <c r="F25" s="1"/>
      <c r="G25" s="1"/>
      <c r="H25" s="1"/>
      <c r="I25" s="1"/>
      <c r="J25" s="1"/>
      <c r="K25" s="1"/>
    </row>
    <row r="26" spans="1:17" ht="15.75" customHeight="1" x14ac:dyDescent="0.25">
      <c r="A26" s="1"/>
      <c r="B26" s="1"/>
      <c r="C26" s="1"/>
      <c r="D26" s="1"/>
      <c r="E26" s="1"/>
      <c r="F26" s="1"/>
      <c r="G26" s="1"/>
      <c r="H26" s="1"/>
      <c r="I26" s="1"/>
      <c r="J26" s="1"/>
      <c r="K26" s="1"/>
    </row>
    <row r="27" spans="1:17" ht="15.75" customHeight="1" x14ac:dyDescent="0.25">
      <c r="A27" s="1"/>
      <c r="B27" s="1"/>
      <c r="C27" s="1"/>
      <c r="D27" s="116" t="s">
        <v>59</v>
      </c>
      <c r="E27" s="117"/>
      <c r="F27" s="1"/>
      <c r="G27" s="116" t="s">
        <v>60</v>
      </c>
      <c r="H27" s="120"/>
      <c r="I27" s="120"/>
      <c r="J27" s="117"/>
      <c r="K27" s="1"/>
    </row>
    <row r="28" spans="1:17" ht="41.25" customHeight="1" x14ac:dyDescent="0.25">
      <c r="A28" s="1"/>
      <c r="B28" s="1"/>
      <c r="C28" s="1"/>
      <c r="D28" s="32" t="s">
        <v>45</v>
      </c>
      <c r="E28" s="33">
        <v>0.2</v>
      </c>
      <c r="F28" s="1">
        <v>10</v>
      </c>
      <c r="G28" s="7" t="s">
        <v>61</v>
      </c>
      <c r="H28" s="34">
        <v>0.2</v>
      </c>
      <c r="I28" s="9">
        <v>10</v>
      </c>
      <c r="J28" s="35" t="s">
        <v>62</v>
      </c>
      <c r="K28" s="1"/>
    </row>
    <row r="29" spans="1:17" ht="41.25" customHeight="1" x14ac:dyDescent="0.25">
      <c r="A29" s="1"/>
      <c r="B29" s="1"/>
      <c r="C29" s="1"/>
      <c r="D29" s="32" t="s">
        <v>48</v>
      </c>
      <c r="E29" s="36">
        <v>0.4</v>
      </c>
      <c r="F29" s="1"/>
      <c r="G29" s="7" t="s">
        <v>63</v>
      </c>
      <c r="H29" s="34">
        <v>0.4</v>
      </c>
      <c r="I29" s="9">
        <v>50</v>
      </c>
      <c r="J29" s="35" t="s">
        <v>64</v>
      </c>
      <c r="K29" s="1"/>
    </row>
    <row r="30" spans="1:17" ht="41.25" customHeight="1" x14ac:dyDescent="0.25">
      <c r="A30" s="1"/>
      <c r="B30" s="1"/>
      <c r="C30" s="1"/>
      <c r="D30" s="32" t="s">
        <v>51</v>
      </c>
      <c r="E30" s="36">
        <v>0.6</v>
      </c>
      <c r="F30" s="1"/>
      <c r="G30" s="7" t="s">
        <v>65</v>
      </c>
      <c r="H30" s="34">
        <v>0.6</v>
      </c>
      <c r="I30" s="9">
        <v>100</v>
      </c>
      <c r="J30" s="35" t="s">
        <v>66</v>
      </c>
      <c r="K30" s="1"/>
    </row>
    <row r="31" spans="1:17" ht="41.25" customHeight="1" x14ac:dyDescent="0.25">
      <c r="A31" s="1"/>
      <c r="B31" s="1"/>
      <c r="C31" s="1"/>
      <c r="D31" s="32" t="s">
        <v>54</v>
      </c>
      <c r="E31" s="36">
        <v>0.8</v>
      </c>
      <c r="F31" s="1"/>
      <c r="G31" s="7" t="s">
        <v>67</v>
      </c>
      <c r="H31" s="34">
        <v>0.8</v>
      </c>
      <c r="I31" s="9">
        <v>500</v>
      </c>
      <c r="J31" s="35" t="s">
        <v>68</v>
      </c>
      <c r="K31" s="1"/>
    </row>
    <row r="32" spans="1:17" ht="41.25" customHeight="1" x14ac:dyDescent="0.25">
      <c r="A32" s="1"/>
      <c r="B32" s="1"/>
      <c r="C32" s="1"/>
      <c r="D32" s="32" t="s">
        <v>56</v>
      </c>
      <c r="E32" s="36">
        <v>1</v>
      </c>
      <c r="F32" s="1"/>
      <c r="G32" s="7" t="s">
        <v>69</v>
      </c>
      <c r="H32" s="34">
        <v>1</v>
      </c>
      <c r="I32" s="9">
        <v>501</v>
      </c>
      <c r="J32" s="35" t="s">
        <v>70</v>
      </c>
      <c r="K32" s="1"/>
    </row>
    <row r="33" spans="1:20" ht="15.75" customHeight="1" x14ac:dyDescent="0.25">
      <c r="A33" s="1"/>
      <c r="B33" s="1"/>
      <c r="C33" s="1"/>
      <c r="D33" s="1"/>
      <c r="E33" s="1"/>
      <c r="F33" s="1"/>
      <c r="G33" s="1"/>
      <c r="H33" s="1"/>
      <c r="I33" s="1"/>
      <c r="J33" s="37"/>
      <c r="K33" s="1"/>
    </row>
    <row r="34" spans="1:20" ht="15.75" customHeight="1" x14ac:dyDescent="0.25">
      <c r="A34" s="1"/>
      <c r="B34" s="1"/>
      <c r="C34" s="1"/>
      <c r="D34" s="1"/>
      <c r="E34" s="1"/>
      <c r="F34" s="1"/>
      <c r="G34" s="1"/>
      <c r="H34" s="1"/>
      <c r="I34" s="1"/>
      <c r="J34" s="1"/>
      <c r="K34" s="1"/>
    </row>
    <row r="35" spans="1:20" ht="15.75" customHeight="1" x14ac:dyDescent="0.25">
      <c r="A35" s="1"/>
      <c r="B35" s="1"/>
      <c r="C35" s="1"/>
      <c r="D35" s="1" t="s">
        <v>71</v>
      </c>
      <c r="E35" s="1"/>
      <c r="F35" s="1"/>
      <c r="G35" s="1"/>
      <c r="H35" s="38"/>
      <c r="I35" s="38"/>
      <c r="J35" s="38"/>
      <c r="K35" s="38"/>
    </row>
    <row r="36" spans="1:20" ht="15.75" customHeight="1" x14ac:dyDescent="0.25">
      <c r="A36" s="4" t="s">
        <v>72</v>
      </c>
      <c r="B36" s="1"/>
      <c r="C36" s="7"/>
      <c r="D36" s="4" t="s">
        <v>73</v>
      </c>
      <c r="E36" s="4" t="s">
        <v>74</v>
      </c>
      <c r="F36" s="1"/>
      <c r="G36" s="4" t="s">
        <v>75</v>
      </c>
      <c r="H36" s="4" t="s">
        <v>76</v>
      </c>
      <c r="I36" s="4" t="s">
        <v>77</v>
      </c>
      <c r="K36" s="39"/>
      <c r="L36" s="40" t="s">
        <v>78</v>
      </c>
      <c r="N36" s="40" t="s">
        <v>79</v>
      </c>
      <c r="P36" s="41" t="s">
        <v>80</v>
      </c>
      <c r="Q36" s="42" t="s">
        <v>81</v>
      </c>
      <c r="R36" s="42" t="s">
        <v>82</v>
      </c>
    </row>
    <row r="37" spans="1:20" ht="15.75" customHeight="1" x14ac:dyDescent="0.25">
      <c r="A37" s="32" t="s">
        <v>19</v>
      </c>
      <c r="B37" s="1"/>
      <c r="C37" s="32" t="s">
        <v>83</v>
      </c>
      <c r="D37" s="32" t="s">
        <v>84</v>
      </c>
      <c r="E37" s="36">
        <v>0.2</v>
      </c>
      <c r="F37" s="1">
        <v>1</v>
      </c>
      <c r="G37" s="36">
        <v>0.2</v>
      </c>
      <c r="H37" s="43" t="s">
        <v>85</v>
      </c>
      <c r="I37" s="32" t="s">
        <v>85</v>
      </c>
      <c r="K37" s="39"/>
      <c r="L37" s="32" t="s">
        <v>86</v>
      </c>
      <c r="N37" s="44" t="s">
        <v>87</v>
      </c>
      <c r="Q37" s="9" t="s">
        <v>88</v>
      </c>
      <c r="R37" s="9" t="s">
        <v>88</v>
      </c>
      <c r="S37" s="8"/>
    </row>
    <row r="38" spans="1:20" ht="15.75" customHeight="1" x14ac:dyDescent="0.25">
      <c r="A38" s="32" t="s">
        <v>89</v>
      </c>
      <c r="B38" s="1"/>
      <c r="C38" s="32" t="s">
        <v>90</v>
      </c>
      <c r="D38" s="32" t="s">
        <v>91</v>
      </c>
      <c r="E38" s="36">
        <v>0.4</v>
      </c>
      <c r="F38" s="1">
        <v>2</v>
      </c>
      <c r="G38" s="36">
        <v>0.4</v>
      </c>
      <c r="H38" s="43" t="s">
        <v>92</v>
      </c>
      <c r="I38" s="32" t="s">
        <v>92</v>
      </c>
      <c r="K38" s="39"/>
      <c r="L38" s="32" t="s">
        <v>93</v>
      </c>
      <c r="N38" s="44" t="s">
        <v>94</v>
      </c>
      <c r="P38" s="45"/>
      <c r="Q38" s="9" t="s">
        <v>95</v>
      </c>
      <c r="R38" s="9" t="s">
        <v>96</v>
      </c>
    </row>
    <row r="39" spans="1:20" ht="15.75" customHeight="1" x14ac:dyDescent="0.25">
      <c r="A39" s="32" t="s">
        <v>97</v>
      </c>
      <c r="B39" s="1"/>
      <c r="C39" s="32" t="s">
        <v>98</v>
      </c>
      <c r="D39" s="32" t="s">
        <v>99</v>
      </c>
      <c r="E39" s="36">
        <v>0.6</v>
      </c>
      <c r="F39" s="1">
        <v>3</v>
      </c>
      <c r="G39" s="36">
        <v>0.6</v>
      </c>
      <c r="H39" s="43" t="s">
        <v>100</v>
      </c>
      <c r="I39" s="32" t="s">
        <v>100</v>
      </c>
      <c r="K39" s="39"/>
      <c r="N39" s="44" t="s">
        <v>31</v>
      </c>
      <c r="P39" s="45"/>
      <c r="Q39" s="9" t="s">
        <v>101</v>
      </c>
      <c r="R39" s="9" t="s">
        <v>102</v>
      </c>
    </row>
    <row r="40" spans="1:20" ht="15.75" customHeight="1" x14ac:dyDescent="0.25">
      <c r="A40" s="32" t="s">
        <v>103</v>
      </c>
      <c r="B40" s="1"/>
      <c r="C40" s="32" t="s">
        <v>104</v>
      </c>
      <c r="D40" s="32" t="s">
        <v>105</v>
      </c>
      <c r="E40" s="36">
        <v>0.8</v>
      </c>
      <c r="F40" s="1">
        <v>4</v>
      </c>
      <c r="G40" s="36">
        <v>0.8</v>
      </c>
      <c r="H40" s="43" t="s">
        <v>106</v>
      </c>
      <c r="I40" s="46" t="s">
        <v>106</v>
      </c>
      <c r="K40" s="39"/>
      <c r="L40" s="4" t="s">
        <v>107</v>
      </c>
      <c r="N40" s="44" t="s">
        <v>108</v>
      </c>
      <c r="P40" s="45"/>
      <c r="Q40" s="9" t="s">
        <v>109</v>
      </c>
      <c r="R40" s="9" t="s">
        <v>110</v>
      </c>
    </row>
    <row r="41" spans="1:20" ht="15.75" customHeight="1" x14ac:dyDescent="0.25">
      <c r="A41" s="1"/>
      <c r="B41" s="1"/>
      <c r="C41" s="32" t="s">
        <v>111</v>
      </c>
      <c r="D41" s="32" t="s">
        <v>112</v>
      </c>
      <c r="E41" s="36">
        <v>1</v>
      </c>
      <c r="F41" s="1">
        <v>5</v>
      </c>
      <c r="G41" s="36">
        <v>1</v>
      </c>
      <c r="H41" s="47" t="s">
        <v>113</v>
      </c>
      <c r="I41" s="27" t="s">
        <v>114</v>
      </c>
      <c r="J41" s="1"/>
      <c r="K41" s="39"/>
      <c r="L41" s="32" t="s">
        <v>115</v>
      </c>
      <c r="N41" s="48" t="s">
        <v>116</v>
      </c>
      <c r="P41" s="45"/>
    </row>
    <row r="42" spans="1:20" ht="15.75" customHeight="1" x14ac:dyDescent="0.25">
      <c r="A42" s="1"/>
      <c r="B42" s="1"/>
      <c r="C42" s="1"/>
      <c r="D42" s="1"/>
      <c r="E42" s="1"/>
      <c r="F42" s="1"/>
      <c r="G42" s="5"/>
      <c r="H42" s="38"/>
      <c r="I42" s="38"/>
      <c r="J42" s="38"/>
      <c r="K42" s="38"/>
      <c r="L42" s="32" t="s">
        <v>117</v>
      </c>
      <c r="N42" s="48" t="s">
        <v>118</v>
      </c>
      <c r="P42" s="45"/>
      <c r="T42" s="49"/>
    </row>
    <row r="43" spans="1:20" ht="15.75" customHeight="1" x14ac:dyDescent="0.25">
      <c r="A43" s="1"/>
      <c r="B43" s="1"/>
      <c r="C43" s="1"/>
      <c r="D43" s="1"/>
      <c r="E43" s="1"/>
      <c r="F43" s="1"/>
      <c r="G43" s="1"/>
      <c r="H43" s="38"/>
      <c r="I43" s="38"/>
      <c r="J43" s="38"/>
      <c r="K43" s="38"/>
      <c r="N43" s="48" t="s">
        <v>119</v>
      </c>
      <c r="P43" s="45"/>
    </row>
    <row r="44" spans="1:20" ht="15.75" customHeight="1" x14ac:dyDescent="0.3">
      <c r="A44" s="1"/>
      <c r="B44" s="1"/>
      <c r="C44" s="1"/>
      <c r="D44" s="121" t="s">
        <v>120</v>
      </c>
      <c r="E44" s="122"/>
      <c r="F44" s="122"/>
      <c r="G44" s="122"/>
      <c r="H44" s="122"/>
      <c r="I44" s="122"/>
      <c r="J44" s="123"/>
      <c r="K44" s="38"/>
      <c r="N44" s="48" t="s">
        <v>121</v>
      </c>
      <c r="P44" s="45"/>
    </row>
    <row r="45" spans="1:20" ht="15.75" customHeight="1" x14ac:dyDescent="0.25">
      <c r="A45" s="1"/>
      <c r="B45" s="1"/>
      <c r="C45" s="1"/>
      <c r="D45" s="1"/>
      <c r="E45" s="38"/>
      <c r="F45" s="38"/>
      <c r="G45" s="38"/>
      <c r="H45" s="38"/>
      <c r="I45" s="38"/>
      <c r="J45" s="38"/>
      <c r="K45" s="1"/>
      <c r="N45" s="48" t="s">
        <v>122</v>
      </c>
    </row>
    <row r="46" spans="1:20" ht="15.75" customHeight="1" x14ac:dyDescent="0.25">
      <c r="A46" s="1"/>
      <c r="B46" s="1"/>
      <c r="C46" s="1"/>
      <c r="D46" s="50" t="s">
        <v>123</v>
      </c>
      <c r="E46" s="51" t="s">
        <v>124</v>
      </c>
      <c r="F46" s="51" t="s">
        <v>125</v>
      </c>
      <c r="G46" s="51" t="s">
        <v>124</v>
      </c>
      <c r="H46" s="51" t="s">
        <v>126</v>
      </c>
      <c r="I46" s="51" t="s">
        <v>127</v>
      </c>
      <c r="J46" s="52" t="s">
        <v>128</v>
      </c>
      <c r="K46" s="1"/>
      <c r="N46" s="48" t="s">
        <v>129</v>
      </c>
    </row>
    <row r="47" spans="1:20" ht="15.75" customHeight="1" x14ac:dyDescent="0.25">
      <c r="A47" s="1"/>
      <c r="B47" s="1"/>
      <c r="C47" s="1"/>
      <c r="D47" s="53" t="s">
        <v>130</v>
      </c>
      <c r="E47" s="43">
        <v>4</v>
      </c>
      <c r="F47" s="43" t="s">
        <v>131</v>
      </c>
      <c r="G47" s="43">
        <v>3</v>
      </c>
      <c r="H47" s="43">
        <v>12</v>
      </c>
      <c r="I47" s="54" t="s">
        <v>54</v>
      </c>
      <c r="J47" s="55">
        <v>4</v>
      </c>
      <c r="K47" s="1"/>
      <c r="N47" s="48" t="s">
        <v>132</v>
      </c>
    </row>
    <row r="48" spans="1:20" ht="15.75" customHeight="1" x14ac:dyDescent="0.25">
      <c r="A48" s="1"/>
      <c r="B48" s="1"/>
      <c r="C48" s="1"/>
      <c r="D48" s="53" t="s">
        <v>130</v>
      </c>
      <c r="E48" s="43">
        <v>4</v>
      </c>
      <c r="F48" s="43" t="s">
        <v>133</v>
      </c>
      <c r="G48" s="43">
        <v>2</v>
      </c>
      <c r="H48" s="43">
        <v>8</v>
      </c>
      <c r="I48" s="56" t="s">
        <v>51</v>
      </c>
      <c r="J48" s="55">
        <v>3</v>
      </c>
      <c r="K48" s="1"/>
      <c r="N48" s="48" t="s">
        <v>134</v>
      </c>
    </row>
    <row r="49" spans="1:14" ht="15.75" customHeight="1" x14ac:dyDescent="0.25">
      <c r="A49" s="1"/>
      <c r="B49" s="1"/>
      <c r="C49" s="1"/>
      <c r="D49" s="53" t="s">
        <v>130</v>
      </c>
      <c r="E49" s="43">
        <v>4</v>
      </c>
      <c r="F49" s="43" t="s">
        <v>135</v>
      </c>
      <c r="G49" s="43">
        <v>1</v>
      </c>
      <c r="H49" s="43">
        <v>4</v>
      </c>
      <c r="I49" s="57" t="s">
        <v>48</v>
      </c>
      <c r="J49" s="55">
        <v>2</v>
      </c>
      <c r="K49" s="1"/>
      <c r="N49" s="48" t="s">
        <v>136</v>
      </c>
    </row>
    <row r="50" spans="1:14" ht="15.75" customHeight="1" x14ac:dyDescent="0.25">
      <c r="A50" s="1"/>
      <c r="B50" s="1"/>
      <c r="C50" s="1"/>
      <c r="D50" s="58" t="s">
        <v>137</v>
      </c>
      <c r="E50" s="43">
        <v>3</v>
      </c>
      <c r="F50" s="43" t="s">
        <v>131</v>
      </c>
      <c r="G50" s="43">
        <v>3</v>
      </c>
      <c r="H50" s="43">
        <v>9</v>
      </c>
      <c r="I50" s="54" t="s">
        <v>54</v>
      </c>
      <c r="J50" s="55">
        <v>4</v>
      </c>
      <c r="K50" s="1"/>
      <c r="N50" s="48" t="s">
        <v>138</v>
      </c>
    </row>
    <row r="51" spans="1:14" ht="15.75" customHeight="1" x14ac:dyDescent="0.25">
      <c r="A51" s="1"/>
      <c r="B51" s="1"/>
      <c r="C51" s="1"/>
      <c r="D51" s="58" t="s">
        <v>137</v>
      </c>
      <c r="E51" s="43">
        <v>3</v>
      </c>
      <c r="F51" s="43" t="s">
        <v>133</v>
      </c>
      <c r="G51" s="43">
        <v>2</v>
      </c>
      <c r="H51" s="43">
        <v>6</v>
      </c>
      <c r="I51" s="56" t="s">
        <v>51</v>
      </c>
      <c r="J51" s="55">
        <v>3</v>
      </c>
      <c r="K51" s="1"/>
    </row>
    <row r="52" spans="1:14" ht="15.75" customHeight="1" x14ac:dyDescent="0.25">
      <c r="A52" s="1"/>
      <c r="B52" s="1"/>
      <c r="C52" s="1"/>
      <c r="D52" s="58" t="s">
        <v>137</v>
      </c>
      <c r="E52" s="43">
        <v>3</v>
      </c>
      <c r="F52" s="43" t="s">
        <v>135</v>
      </c>
      <c r="G52" s="43">
        <v>1</v>
      </c>
      <c r="H52" s="43">
        <v>3</v>
      </c>
      <c r="I52" s="57" t="s">
        <v>48</v>
      </c>
      <c r="J52" s="55">
        <v>2</v>
      </c>
      <c r="K52" s="1"/>
    </row>
    <row r="53" spans="1:14" ht="15.75" customHeight="1" x14ac:dyDescent="0.25">
      <c r="A53" s="1"/>
      <c r="B53" s="1"/>
      <c r="C53" s="1"/>
      <c r="D53" s="59" t="s">
        <v>139</v>
      </c>
      <c r="E53" s="43">
        <v>2</v>
      </c>
      <c r="F53" s="43" t="s">
        <v>131</v>
      </c>
      <c r="G53" s="43">
        <v>3</v>
      </c>
      <c r="H53" s="43">
        <v>6</v>
      </c>
      <c r="I53" s="56" t="s">
        <v>51</v>
      </c>
      <c r="J53" s="55">
        <v>3</v>
      </c>
      <c r="K53" s="1"/>
      <c r="N53" s="4" t="s">
        <v>79</v>
      </c>
    </row>
    <row r="54" spans="1:14" ht="15.75" customHeight="1" x14ac:dyDescent="0.25">
      <c r="A54" s="1"/>
      <c r="B54" s="1"/>
      <c r="C54" s="1"/>
      <c r="D54" s="59" t="s">
        <v>139</v>
      </c>
      <c r="E54" s="43">
        <v>2</v>
      </c>
      <c r="F54" s="43" t="s">
        <v>133</v>
      </c>
      <c r="G54" s="43">
        <v>2</v>
      </c>
      <c r="H54" s="43">
        <v>4</v>
      </c>
      <c r="I54" s="57" t="s">
        <v>48</v>
      </c>
      <c r="J54" s="55">
        <v>2</v>
      </c>
      <c r="K54" s="1"/>
      <c r="N54" s="60" t="s">
        <v>140</v>
      </c>
    </row>
    <row r="55" spans="1:14" ht="15.75" customHeight="1" x14ac:dyDescent="0.25">
      <c r="A55" s="1"/>
      <c r="B55" s="1"/>
      <c r="C55" s="1"/>
      <c r="D55" s="59" t="s">
        <v>139</v>
      </c>
      <c r="E55" s="43">
        <v>2</v>
      </c>
      <c r="F55" s="43" t="s">
        <v>135</v>
      </c>
      <c r="G55" s="43">
        <v>1</v>
      </c>
      <c r="H55" s="43">
        <v>2</v>
      </c>
      <c r="I55" s="57" t="s">
        <v>48</v>
      </c>
      <c r="J55" s="55">
        <v>2</v>
      </c>
      <c r="K55" s="1"/>
      <c r="N55" s="60" t="s">
        <v>141</v>
      </c>
    </row>
    <row r="56" spans="1:14" ht="15.75" customHeight="1" x14ac:dyDescent="0.25">
      <c r="A56" s="1"/>
      <c r="B56" s="1"/>
      <c r="C56" s="1"/>
      <c r="D56" s="61" t="s">
        <v>142</v>
      </c>
      <c r="E56" s="43">
        <v>1</v>
      </c>
      <c r="F56" s="43" t="s">
        <v>143</v>
      </c>
      <c r="G56" s="43"/>
      <c r="H56" s="43">
        <v>1</v>
      </c>
      <c r="I56" s="62" t="s">
        <v>142</v>
      </c>
      <c r="J56" s="55">
        <v>1</v>
      </c>
      <c r="K56" s="1"/>
      <c r="N56" s="60" t="s">
        <v>144</v>
      </c>
    </row>
    <row r="57" spans="1:14" ht="15.75" customHeight="1" x14ac:dyDescent="0.25">
      <c r="A57" s="1"/>
      <c r="B57" s="1"/>
      <c r="C57" s="1"/>
      <c r="D57" s="1"/>
      <c r="E57" s="38"/>
      <c r="F57" s="38"/>
      <c r="G57" s="38"/>
      <c r="H57" s="38"/>
      <c r="I57" s="38"/>
      <c r="J57" s="38"/>
      <c r="K57" s="1"/>
      <c r="N57" s="60" t="s">
        <v>145</v>
      </c>
    </row>
    <row r="58" spans="1:14" ht="15.75" customHeight="1" x14ac:dyDescent="0.25">
      <c r="A58" s="1"/>
      <c r="B58" s="1"/>
      <c r="C58" s="1"/>
      <c r="D58" s="4" t="s">
        <v>146</v>
      </c>
      <c r="E58" s="51" t="s">
        <v>124</v>
      </c>
      <c r="F58" s="51" t="s">
        <v>125</v>
      </c>
      <c r="G58" s="51" t="s">
        <v>124</v>
      </c>
      <c r="H58" s="38"/>
      <c r="I58" s="38"/>
      <c r="J58" s="38"/>
      <c r="K58" s="1"/>
      <c r="N58" s="60" t="s">
        <v>147</v>
      </c>
    </row>
    <row r="59" spans="1:14" ht="39" customHeight="1" x14ac:dyDescent="0.25">
      <c r="A59" s="1"/>
      <c r="B59" s="1"/>
      <c r="C59" s="1"/>
      <c r="D59" s="53" t="s">
        <v>148</v>
      </c>
      <c r="E59" s="43">
        <v>4</v>
      </c>
      <c r="F59" s="43" t="s">
        <v>149</v>
      </c>
      <c r="G59" s="43">
        <v>3</v>
      </c>
      <c r="H59" s="38"/>
      <c r="I59" s="63" t="s">
        <v>150</v>
      </c>
      <c r="J59" s="38"/>
      <c r="K59" s="1"/>
      <c r="N59" s="60" t="s">
        <v>151</v>
      </c>
    </row>
    <row r="60" spans="1:14" ht="15.75" customHeight="1" x14ac:dyDescent="0.25">
      <c r="A60" s="1"/>
      <c r="B60" s="1"/>
      <c r="C60" s="1"/>
      <c r="D60" s="58" t="s">
        <v>152</v>
      </c>
      <c r="E60" s="43">
        <v>3</v>
      </c>
      <c r="F60" s="43" t="s">
        <v>153</v>
      </c>
      <c r="G60" s="43">
        <v>2</v>
      </c>
      <c r="H60" s="38"/>
      <c r="I60" s="27" t="s">
        <v>9</v>
      </c>
      <c r="J60" s="38"/>
      <c r="K60" s="1"/>
      <c r="N60" s="60" t="s">
        <v>154</v>
      </c>
    </row>
    <row r="61" spans="1:14" ht="15.75" customHeight="1" x14ac:dyDescent="0.25">
      <c r="A61" s="1"/>
      <c r="B61" s="1"/>
      <c r="C61" s="1"/>
      <c r="D61" s="59" t="s">
        <v>155</v>
      </c>
      <c r="E61" s="43">
        <v>2</v>
      </c>
      <c r="F61" s="43" t="s">
        <v>156</v>
      </c>
      <c r="G61" s="43">
        <v>1</v>
      </c>
      <c r="H61" s="38"/>
      <c r="I61" s="27" t="s">
        <v>13</v>
      </c>
      <c r="J61" s="38"/>
      <c r="K61" s="1"/>
      <c r="N61" s="60" t="s">
        <v>157</v>
      </c>
    </row>
    <row r="62" spans="1:14" ht="15.75" customHeight="1" x14ac:dyDescent="0.25">
      <c r="A62" s="1"/>
      <c r="B62" s="1"/>
      <c r="C62" s="1"/>
      <c r="D62" s="61" t="s">
        <v>158</v>
      </c>
      <c r="E62" s="43">
        <v>1</v>
      </c>
      <c r="F62" s="38"/>
      <c r="G62" s="38"/>
      <c r="H62" s="38"/>
      <c r="I62" s="38"/>
      <c r="J62" s="38"/>
      <c r="K62" s="1"/>
      <c r="N62" s="60" t="s">
        <v>159</v>
      </c>
    </row>
    <row r="63" spans="1:14" ht="15.75" customHeight="1" x14ac:dyDescent="0.25">
      <c r="A63" s="1"/>
      <c r="B63" s="1"/>
      <c r="C63" s="1"/>
      <c r="D63" s="1"/>
      <c r="E63" s="1"/>
      <c r="F63" s="1"/>
      <c r="G63" s="1"/>
      <c r="H63" s="1"/>
      <c r="I63" s="1"/>
      <c r="J63" s="1"/>
      <c r="K63" s="1"/>
      <c r="N63" s="60" t="s">
        <v>160</v>
      </c>
    </row>
    <row r="64" spans="1:14" ht="15.75" customHeight="1" x14ac:dyDescent="0.25">
      <c r="A64" s="1"/>
      <c r="B64" s="1"/>
      <c r="C64" s="1"/>
      <c r="D64" s="1"/>
      <c r="E64" s="1"/>
      <c r="F64" s="1"/>
      <c r="G64" s="1"/>
      <c r="H64" s="38"/>
      <c r="I64" s="38"/>
      <c r="J64" s="38"/>
      <c r="K64" s="38"/>
      <c r="N64" s="60" t="s">
        <v>87</v>
      </c>
    </row>
    <row r="65" spans="1:14" ht="15.75" customHeight="1" x14ac:dyDescent="0.25">
      <c r="A65" s="1"/>
      <c r="B65" s="1"/>
      <c r="C65" s="1"/>
      <c r="D65" s="4" t="s">
        <v>161</v>
      </c>
      <c r="E65" s="1"/>
      <c r="F65" s="116" t="s">
        <v>162</v>
      </c>
      <c r="G65" s="117"/>
      <c r="H65" s="38"/>
      <c r="N65" s="60" t="s">
        <v>94</v>
      </c>
    </row>
    <row r="66" spans="1:14" ht="15.75" customHeight="1" x14ac:dyDescent="0.2">
      <c r="D66" s="27" t="s">
        <v>163</v>
      </c>
      <c r="F66" s="27" t="s">
        <v>164</v>
      </c>
      <c r="G66" s="60">
        <v>4</v>
      </c>
      <c r="N66" s="60" t="s">
        <v>165</v>
      </c>
    </row>
    <row r="67" spans="1:14" ht="15.75" customHeight="1" x14ac:dyDescent="0.2">
      <c r="D67" s="27" t="s">
        <v>166</v>
      </c>
      <c r="F67" s="27" t="s">
        <v>167</v>
      </c>
      <c r="G67" s="60">
        <v>2</v>
      </c>
    </row>
    <row r="68" spans="1:14" ht="15.75" customHeight="1" x14ac:dyDescent="0.2">
      <c r="D68" s="27" t="s">
        <v>168</v>
      </c>
      <c r="F68" s="27" t="s">
        <v>169</v>
      </c>
      <c r="G68" s="60">
        <v>0</v>
      </c>
    </row>
    <row r="69" spans="1:14" ht="15.75" customHeight="1" x14ac:dyDescent="0.2">
      <c r="D69" s="27" t="s">
        <v>170</v>
      </c>
    </row>
    <row r="70" spans="1:14" ht="15.75" customHeight="1" x14ac:dyDescent="0.2">
      <c r="D70" s="27" t="s">
        <v>171</v>
      </c>
      <c r="F70" s="4" t="s">
        <v>172</v>
      </c>
      <c r="H70" s="41" t="s">
        <v>80</v>
      </c>
      <c r="I70" s="42" t="s">
        <v>81</v>
      </c>
      <c r="J70" s="42" t="s">
        <v>82</v>
      </c>
    </row>
    <row r="71" spans="1:14" ht="15.75" customHeight="1" x14ac:dyDescent="0.25">
      <c r="D71" s="27" t="s">
        <v>173</v>
      </c>
      <c r="F71" s="27" t="s">
        <v>174</v>
      </c>
      <c r="I71" s="64" t="s">
        <v>175</v>
      </c>
      <c r="J71" s="9" t="s">
        <v>88</v>
      </c>
    </row>
    <row r="72" spans="1:14" ht="15.75" customHeight="1" x14ac:dyDescent="0.25">
      <c r="D72" s="1"/>
      <c r="F72" s="27" t="s">
        <v>176</v>
      </c>
      <c r="H72" s="45"/>
      <c r="I72" s="64" t="s">
        <v>177</v>
      </c>
      <c r="J72" s="9" t="s">
        <v>96</v>
      </c>
    </row>
    <row r="73" spans="1:14" ht="15.75" customHeight="1" x14ac:dyDescent="0.25">
      <c r="D73" s="4" t="s">
        <v>178</v>
      </c>
      <c r="F73" s="27" t="s">
        <v>179</v>
      </c>
      <c r="H73" s="45"/>
      <c r="I73" s="9" t="s">
        <v>180</v>
      </c>
      <c r="J73" s="9" t="s">
        <v>102</v>
      </c>
    </row>
    <row r="74" spans="1:14" ht="15.75" customHeight="1" x14ac:dyDescent="0.25">
      <c r="D74" s="27" t="s">
        <v>181</v>
      </c>
      <c r="H74" s="45"/>
      <c r="I74" s="9" t="s">
        <v>182</v>
      </c>
      <c r="J74" s="9" t="s">
        <v>110</v>
      </c>
    </row>
    <row r="75" spans="1:14" ht="15.75" customHeight="1" x14ac:dyDescent="0.25">
      <c r="D75" s="27" t="s">
        <v>183</v>
      </c>
      <c r="F75" s="4" t="s">
        <v>184</v>
      </c>
      <c r="I75" s="65" t="s">
        <v>185</v>
      </c>
    </row>
    <row r="76" spans="1:14" ht="15.75" customHeight="1" x14ac:dyDescent="0.25">
      <c r="F76" s="27" t="s">
        <v>186</v>
      </c>
      <c r="I76" s="9" t="s">
        <v>187</v>
      </c>
    </row>
    <row r="77" spans="1:14" ht="15.75" customHeight="1" x14ac:dyDescent="0.25">
      <c r="F77" s="27" t="s">
        <v>188</v>
      </c>
      <c r="I77" s="9" t="s">
        <v>189</v>
      </c>
    </row>
    <row r="78" spans="1:14" ht="15.75" customHeight="1" x14ac:dyDescent="0.25">
      <c r="F78" s="66" t="s">
        <v>179</v>
      </c>
      <c r="I78" s="9" t="s">
        <v>190</v>
      </c>
    </row>
    <row r="79" spans="1:14" ht="15.75" customHeight="1" x14ac:dyDescent="0.2"/>
    <row r="80" spans="1:14" ht="15.75" customHeight="1" x14ac:dyDescent="0.2"/>
    <row r="81" spans="3:4" ht="15.75" customHeight="1" x14ac:dyDescent="0.2"/>
    <row r="82" spans="3:4" ht="15.75" customHeight="1" x14ac:dyDescent="0.2"/>
    <row r="83" spans="3:4" ht="15.75" customHeight="1" x14ac:dyDescent="0.2">
      <c r="C83" s="67" t="s">
        <v>79</v>
      </c>
      <c r="D83" s="4" t="s">
        <v>191</v>
      </c>
    </row>
    <row r="84" spans="3:4" ht="76.5" x14ac:dyDescent="0.2">
      <c r="C84" s="68" t="s">
        <v>192</v>
      </c>
      <c r="D84" s="69" t="s">
        <v>193</v>
      </c>
    </row>
    <row r="85" spans="3:4" ht="89.25" x14ac:dyDescent="0.2">
      <c r="C85" s="68" t="s">
        <v>194</v>
      </c>
      <c r="D85" s="69" t="s">
        <v>195</v>
      </c>
    </row>
    <row r="86" spans="3:4" ht="63.75" x14ac:dyDescent="0.2">
      <c r="C86" s="68" t="s">
        <v>196</v>
      </c>
      <c r="D86" s="69" t="s">
        <v>197</v>
      </c>
    </row>
    <row r="87" spans="3:4" ht="76.5" x14ac:dyDescent="0.2">
      <c r="C87" s="68" t="s">
        <v>198</v>
      </c>
      <c r="D87" s="69" t="s">
        <v>199</v>
      </c>
    </row>
    <row r="88" spans="3:4" ht="102" x14ac:dyDescent="0.2">
      <c r="C88" s="68" t="s">
        <v>200</v>
      </c>
      <c r="D88" s="69" t="s">
        <v>201</v>
      </c>
    </row>
    <row r="89" spans="3:4" ht="76.5" x14ac:dyDescent="0.2">
      <c r="C89" s="68" t="s">
        <v>202</v>
      </c>
      <c r="D89" s="69" t="s">
        <v>203</v>
      </c>
    </row>
    <row r="90" spans="3:4" ht="76.5" x14ac:dyDescent="0.2">
      <c r="C90" s="68" t="s">
        <v>204</v>
      </c>
      <c r="D90" s="69" t="s">
        <v>205</v>
      </c>
    </row>
    <row r="91" spans="3:4" ht="63.75" x14ac:dyDescent="0.2">
      <c r="C91" s="68" t="s">
        <v>206</v>
      </c>
      <c r="D91" s="69" t="s">
        <v>207</v>
      </c>
    </row>
    <row r="92" spans="3:4" ht="102" x14ac:dyDescent="0.2">
      <c r="C92" s="68" t="s">
        <v>208</v>
      </c>
      <c r="D92" s="69" t="s">
        <v>209</v>
      </c>
    </row>
    <row r="93" spans="3:4" ht="76.5" x14ac:dyDescent="0.2">
      <c r="C93" s="68" t="s">
        <v>210</v>
      </c>
      <c r="D93" s="69" t="s">
        <v>211</v>
      </c>
    </row>
    <row r="94" spans="3:4" ht="140.25" x14ac:dyDescent="0.2">
      <c r="C94" s="68" t="s">
        <v>212</v>
      </c>
      <c r="D94" s="69" t="s">
        <v>213</v>
      </c>
    </row>
    <row r="95" spans="3:4" ht="76.5" x14ac:dyDescent="0.2">
      <c r="C95" s="68" t="s">
        <v>214</v>
      </c>
      <c r="D95" s="69" t="s">
        <v>215</v>
      </c>
    </row>
    <row r="96" spans="3:4" ht="102" x14ac:dyDescent="0.2">
      <c r="C96" s="68" t="s">
        <v>216</v>
      </c>
      <c r="D96" s="69" t="s">
        <v>217</v>
      </c>
    </row>
    <row r="97" spans="3:4" ht="63.75" x14ac:dyDescent="0.2">
      <c r="C97" s="68" t="s">
        <v>218</v>
      </c>
      <c r="D97" s="69" t="s">
        <v>219</v>
      </c>
    </row>
    <row r="98" spans="3:4" ht="15.75" customHeight="1" x14ac:dyDescent="0.2"/>
    <row r="99" spans="3:4" ht="15.75" customHeight="1" x14ac:dyDescent="0.2"/>
    <row r="100" spans="3:4" ht="15.75" customHeight="1" x14ac:dyDescent="0.2"/>
    <row r="101" spans="3:4" ht="15.75" customHeight="1" x14ac:dyDescent="0.2"/>
    <row r="102" spans="3:4" ht="15.75" customHeight="1" x14ac:dyDescent="0.2"/>
    <row r="103" spans="3:4" ht="15.75" customHeight="1" x14ac:dyDescent="0.2"/>
    <row r="104" spans="3:4" ht="15.75" customHeight="1" x14ac:dyDescent="0.2"/>
    <row r="105" spans="3:4" ht="15.75" customHeight="1" x14ac:dyDescent="0.2"/>
    <row r="106" spans="3:4" ht="15.75" customHeight="1" x14ac:dyDescent="0.2"/>
    <row r="107" spans="3:4" ht="15.75" customHeight="1" x14ac:dyDescent="0.2"/>
    <row r="108" spans="3:4" ht="15.75" customHeight="1" x14ac:dyDescent="0.2"/>
    <row r="109" spans="3:4" ht="15.75" customHeight="1" x14ac:dyDescent="0.2"/>
    <row r="110" spans="3:4" ht="15.75" customHeight="1" x14ac:dyDescent="0.2"/>
    <row r="111" spans="3:4" ht="15.75" customHeight="1" x14ac:dyDescent="0.2"/>
    <row r="112" spans="3: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9">
    <mergeCell ref="P17:Q17"/>
    <mergeCell ref="D27:E27"/>
    <mergeCell ref="G27:J27"/>
    <mergeCell ref="D44:J44"/>
    <mergeCell ref="E18:E24"/>
    <mergeCell ref="F65:G65"/>
    <mergeCell ref="E3:F3"/>
    <mergeCell ref="E5:E9"/>
    <mergeCell ref="E11:E1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F1CC"/>
    <outlinePr summaryBelow="0" summaryRight="0"/>
  </sheetPr>
  <dimension ref="A1:AP879"/>
  <sheetViews>
    <sheetView tabSelected="1" zoomScale="60" zoomScaleNormal="60" workbookViewId="0">
      <pane ySplit="6" topLeftCell="A7" activePane="bottomLeft" state="frozen"/>
      <selection pane="bottomLeft" activeCell="K8" sqref="K8"/>
    </sheetView>
  </sheetViews>
  <sheetFormatPr baseColWidth="10" defaultColWidth="12.5703125" defaultRowHeight="15" customHeight="1" x14ac:dyDescent="0.2"/>
  <cols>
    <col min="1" max="1" width="8.140625" customWidth="1"/>
    <col min="2" max="2" width="12.140625" customWidth="1"/>
    <col min="3" max="3" width="14.42578125" customWidth="1"/>
    <col min="4" max="4" width="15.42578125" customWidth="1"/>
    <col min="5" max="5" width="25" hidden="1" customWidth="1"/>
    <col min="6" max="6" width="14.42578125" customWidth="1"/>
    <col min="7" max="7" width="19" hidden="1" customWidth="1"/>
    <col min="8" max="8" width="17.140625" hidden="1" customWidth="1"/>
    <col min="9" max="9" width="24.28515625" hidden="1" customWidth="1"/>
    <col min="10" max="10" width="32.140625" hidden="1" customWidth="1"/>
    <col min="11" max="11" width="52.28515625" customWidth="1"/>
    <col min="12" max="12" width="12.85546875" customWidth="1"/>
    <col min="13" max="13" width="10" customWidth="1"/>
    <col min="14" max="14" width="16.140625" customWidth="1"/>
    <col min="15" max="15" width="14.28515625" customWidth="1"/>
    <col min="16" max="16" width="15.85546875" customWidth="1"/>
    <col min="17" max="17" width="8.42578125" customWidth="1"/>
    <col min="18" max="18" width="14.5703125" customWidth="1"/>
    <col min="19" max="19" width="14.42578125" customWidth="1"/>
    <col min="20" max="20" width="11.42578125" customWidth="1"/>
    <col min="21" max="21" width="13.42578125" customWidth="1"/>
    <col min="22" max="22" width="10.85546875" customWidth="1"/>
    <col min="23" max="23" width="21.42578125" customWidth="1"/>
    <col min="24" max="24" width="13.85546875" customWidth="1"/>
    <col min="25" max="25" width="12.28515625" customWidth="1"/>
    <col min="26" max="26" width="15" customWidth="1"/>
    <col min="27" max="27" width="8.140625" customWidth="1"/>
    <col min="28" max="28" width="17.7109375" customWidth="1"/>
    <col min="29" max="29" width="14.42578125" customWidth="1"/>
    <col min="30" max="30" width="12.42578125" customWidth="1"/>
    <col min="31" max="31" width="15.140625" customWidth="1"/>
    <col min="32" max="32" width="10.5703125" customWidth="1"/>
    <col min="33" max="33" width="13" customWidth="1"/>
    <col min="34" max="34" width="10.5703125" customWidth="1"/>
    <col min="35" max="35" width="13.140625" customWidth="1"/>
    <col min="36" max="36" width="9.85546875" customWidth="1"/>
    <col min="37" max="37" width="13" customWidth="1"/>
    <col min="38" max="38" width="19.42578125" customWidth="1"/>
    <col min="39" max="39" width="43" customWidth="1"/>
    <col min="40" max="40" width="21.5703125" customWidth="1"/>
    <col min="41" max="41" width="19.140625" customWidth="1"/>
    <col min="42" max="42" width="16.28515625" customWidth="1"/>
  </cols>
  <sheetData>
    <row r="1" spans="1:42" ht="45.75" hidden="1" customHeight="1" x14ac:dyDescent="0.2">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163" t="s">
        <v>220</v>
      </c>
      <c r="AN1" s="125"/>
      <c r="AO1" s="125"/>
      <c r="AP1" s="125"/>
    </row>
    <row r="2" spans="1:42" ht="45.75" customHeight="1" x14ac:dyDescent="0.2">
      <c r="A2" s="133" t="s">
        <v>221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66" t="s">
        <v>222</v>
      </c>
      <c r="AN2" s="167"/>
      <c r="AO2" s="167"/>
      <c r="AP2" s="167"/>
    </row>
    <row r="3" spans="1:42" ht="43.5" customHeight="1" x14ac:dyDescent="0.2">
      <c r="A3" s="131"/>
      <c r="B3" s="132"/>
      <c r="C3" s="132"/>
      <c r="D3" s="132"/>
      <c r="E3" s="132"/>
      <c r="F3" s="132"/>
      <c r="G3" s="132"/>
      <c r="H3" s="132"/>
      <c r="I3" s="132"/>
      <c r="J3" s="132"/>
      <c r="K3" s="132"/>
      <c r="L3" s="132"/>
      <c r="M3" s="132"/>
      <c r="N3" s="132"/>
      <c r="O3" s="132"/>
      <c r="P3" s="132"/>
      <c r="Q3" s="132"/>
      <c r="R3" s="132"/>
      <c r="S3" s="132"/>
      <c r="T3" s="132"/>
      <c r="U3" s="132"/>
      <c r="V3" s="138"/>
      <c r="W3" s="138"/>
      <c r="X3" s="138"/>
      <c r="Y3" s="138"/>
      <c r="Z3" s="138"/>
      <c r="AA3" s="138"/>
      <c r="AB3" s="138"/>
      <c r="AC3" s="138"/>
      <c r="AD3" s="138"/>
      <c r="AE3" s="138"/>
      <c r="AF3" s="138"/>
      <c r="AG3" s="132"/>
      <c r="AH3" s="132"/>
      <c r="AI3" s="132"/>
      <c r="AJ3" s="132"/>
      <c r="AK3" s="132"/>
      <c r="AL3" s="132"/>
      <c r="AM3" s="166" t="s">
        <v>223</v>
      </c>
      <c r="AN3" s="167"/>
      <c r="AO3" s="167"/>
      <c r="AP3" s="167"/>
    </row>
    <row r="4" spans="1:42" ht="36" customHeight="1" x14ac:dyDescent="0.2">
      <c r="A4" s="124" t="s">
        <v>224</v>
      </c>
      <c r="B4" s="125"/>
      <c r="C4" s="125"/>
      <c r="D4" s="125"/>
      <c r="E4" s="125"/>
      <c r="F4" s="125"/>
      <c r="G4" s="125"/>
      <c r="H4" s="125"/>
      <c r="I4" s="125"/>
      <c r="J4" s="125"/>
      <c r="K4" s="125"/>
      <c r="L4" s="125"/>
      <c r="M4" s="125"/>
      <c r="N4" s="129"/>
      <c r="O4" s="124" t="s">
        <v>225</v>
      </c>
      <c r="P4" s="125"/>
      <c r="Q4" s="125"/>
      <c r="R4" s="125"/>
      <c r="S4" s="125"/>
      <c r="T4" s="125"/>
      <c r="U4" s="125"/>
      <c r="V4" s="168" t="s">
        <v>226</v>
      </c>
      <c r="W4" s="167"/>
      <c r="X4" s="167"/>
      <c r="Y4" s="167"/>
      <c r="Z4" s="167"/>
      <c r="AA4" s="167"/>
      <c r="AB4" s="167"/>
      <c r="AC4" s="167"/>
      <c r="AD4" s="167"/>
      <c r="AE4" s="167"/>
      <c r="AF4" s="167"/>
      <c r="AG4" s="128" t="s">
        <v>227</v>
      </c>
      <c r="AH4" s="125"/>
      <c r="AI4" s="125"/>
      <c r="AJ4" s="125"/>
      <c r="AK4" s="125"/>
      <c r="AL4" s="125"/>
      <c r="AM4" s="168" t="s">
        <v>228</v>
      </c>
      <c r="AN4" s="169"/>
      <c r="AO4" s="169"/>
      <c r="AP4" s="169"/>
    </row>
    <row r="5" spans="1:42" ht="39" customHeight="1" x14ac:dyDescent="0.2">
      <c r="A5" s="126"/>
      <c r="B5" s="127"/>
      <c r="C5" s="127"/>
      <c r="D5" s="127"/>
      <c r="E5" s="127"/>
      <c r="F5" s="127"/>
      <c r="G5" s="127"/>
      <c r="H5" s="127"/>
      <c r="I5" s="127"/>
      <c r="J5" s="127"/>
      <c r="K5" s="127"/>
      <c r="L5" s="127"/>
      <c r="M5" s="127"/>
      <c r="N5" s="130"/>
      <c r="O5" s="126"/>
      <c r="P5" s="127"/>
      <c r="Q5" s="127"/>
      <c r="R5" s="127"/>
      <c r="S5" s="127"/>
      <c r="T5" s="127"/>
      <c r="U5" s="138"/>
      <c r="V5" s="167"/>
      <c r="W5" s="167"/>
      <c r="X5" s="167"/>
      <c r="Y5" s="167"/>
      <c r="Z5" s="167"/>
      <c r="AA5" s="167"/>
      <c r="AB5" s="167"/>
      <c r="AC5" s="167"/>
      <c r="AD5" s="167"/>
      <c r="AE5" s="167"/>
      <c r="AF5" s="167"/>
      <c r="AG5" s="127"/>
      <c r="AH5" s="127"/>
      <c r="AI5" s="127"/>
      <c r="AJ5" s="127"/>
      <c r="AK5" s="127"/>
      <c r="AL5" s="138"/>
      <c r="AM5" s="169"/>
      <c r="AN5" s="169"/>
      <c r="AO5" s="169"/>
      <c r="AP5" s="169"/>
    </row>
    <row r="6" spans="1:42" ht="88.5" customHeight="1" x14ac:dyDescent="0.2">
      <c r="A6" s="142" t="s">
        <v>229</v>
      </c>
      <c r="B6" s="142" t="s">
        <v>79</v>
      </c>
      <c r="C6" s="142" t="s">
        <v>230</v>
      </c>
      <c r="D6" s="143" t="s">
        <v>150</v>
      </c>
      <c r="E6" s="142" t="s">
        <v>231</v>
      </c>
      <c r="F6" s="142" t="s">
        <v>232</v>
      </c>
      <c r="G6" s="144" t="s">
        <v>233</v>
      </c>
      <c r="H6" s="145" t="s">
        <v>234</v>
      </c>
      <c r="I6" s="145" t="s">
        <v>235</v>
      </c>
      <c r="J6" s="145" t="s">
        <v>236</v>
      </c>
      <c r="K6" s="170" t="s">
        <v>237</v>
      </c>
      <c r="L6" s="145" t="s">
        <v>238</v>
      </c>
      <c r="M6" s="145" t="s">
        <v>239</v>
      </c>
      <c r="N6" s="145" t="s">
        <v>240</v>
      </c>
      <c r="O6" s="145" t="s">
        <v>241</v>
      </c>
      <c r="P6" s="139" t="s">
        <v>242</v>
      </c>
      <c r="Q6" s="72" t="s">
        <v>243</v>
      </c>
      <c r="R6" s="71" t="s">
        <v>244</v>
      </c>
      <c r="S6" s="71" t="s">
        <v>245</v>
      </c>
      <c r="T6" s="72" t="s">
        <v>243</v>
      </c>
      <c r="U6" s="146" t="s">
        <v>246</v>
      </c>
      <c r="V6" s="145" t="s">
        <v>247</v>
      </c>
      <c r="W6" s="145" t="s">
        <v>248</v>
      </c>
      <c r="X6" s="145" t="s">
        <v>249</v>
      </c>
      <c r="Y6" s="154" t="s">
        <v>250</v>
      </c>
      <c r="Z6" s="154" t="s">
        <v>162</v>
      </c>
      <c r="AA6" s="145" t="s">
        <v>251</v>
      </c>
      <c r="AB6" s="145" t="s">
        <v>172</v>
      </c>
      <c r="AC6" s="145" t="s">
        <v>184</v>
      </c>
      <c r="AD6" s="145" t="s">
        <v>178</v>
      </c>
      <c r="AE6" s="145" t="s">
        <v>252</v>
      </c>
      <c r="AF6" s="145" t="s">
        <v>253</v>
      </c>
      <c r="AG6" s="145" t="s">
        <v>254</v>
      </c>
      <c r="AH6" s="145" t="s">
        <v>243</v>
      </c>
      <c r="AI6" s="145" t="s">
        <v>255</v>
      </c>
      <c r="AJ6" s="145" t="s">
        <v>243</v>
      </c>
      <c r="AK6" s="145" t="s">
        <v>256</v>
      </c>
      <c r="AL6" s="145" t="s">
        <v>257</v>
      </c>
      <c r="AM6" s="164" t="s">
        <v>258</v>
      </c>
      <c r="AN6" s="165" t="s">
        <v>259</v>
      </c>
      <c r="AO6" s="165" t="s">
        <v>260</v>
      </c>
      <c r="AP6" s="165" t="s">
        <v>261</v>
      </c>
    </row>
    <row r="7" spans="1:42" ht="105.75" customHeight="1" x14ac:dyDescent="0.2">
      <c r="A7" s="74">
        <v>3</v>
      </c>
      <c r="B7" s="75" t="s">
        <v>94</v>
      </c>
      <c r="C7" s="75" t="s">
        <v>89</v>
      </c>
      <c r="D7" s="75" t="s">
        <v>13</v>
      </c>
      <c r="E7" s="76" t="s">
        <v>267</v>
      </c>
      <c r="F7" s="75" t="s">
        <v>115</v>
      </c>
      <c r="G7" s="75"/>
      <c r="H7" s="82" t="s">
        <v>268</v>
      </c>
      <c r="I7" s="81" t="s">
        <v>269</v>
      </c>
      <c r="J7" s="81" t="s">
        <v>270</v>
      </c>
      <c r="K7" s="76" t="s">
        <v>271</v>
      </c>
      <c r="L7" s="74" t="s">
        <v>16</v>
      </c>
      <c r="M7" s="75" t="s">
        <v>29</v>
      </c>
      <c r="N7" s="76" t="s">
        <v>272</v>
      </c>
      <c r="O7" s="76">
        <v>5000</v>
      </c>
      <c r="P7" s="77" t="str">
        <f t="shared" ref="P7:P58" si="0">IF(O7&lt;=0,"",IF(O7&lt;=2,"Muy Baja",IF(O7&lt;=24,"Baja",IF(O7&lt;=500,"Media",IF(O7&lt;=5000,"Alta","Muy Alta")))))</f>
        <v>Alta</v>
      </c>
      <c r="Q7" s="78">
        <f t="shared" ref="Q7:Q58" si="1">IF(P7="","",IF(P7="Muy Baja",0.2,IF(P7="Baja",0.4,IF(P7="Media",0.6,IF(P7="Alta",0.8,IF(P7="Muy Alta",1,))))))</f>
        <v>0.8</v>
      </c>
      <c r="R7" s="76">
        <v>100</v>
      </c>
      <c r="S7" s="77" t="str">
        <f t="shared" ref="S7:S58" si="2">IF(R7&lt;=10,"Leve",IF(R7&lt;=50,"Menor",IF(R7&lt;=100,"Moderado",IF(R7&lt;=500,"Mayor",IF(R7&gt;500,"Catastrófico")))))</f>
        <v>Moderado</v>
      </c>
      <c r="T7" s="78">
        <f t="shared" ref="T7:T58" si="3">IF(S7="Leve","20%",IF(S7="Menor",0.4,IF(S7="Moderado",0.6,IF(S7="Mayor",0.8,IF(S7="Catastrófico","100%")))))</f>
        <v>0.6</v>
      </c>
      <c r="U7" s="147" t="str">
        <f t="shared" ref="U7:U58" si="4">IF(OR(AND(P7="Muy Baja",S7="Leve"),AND(P7="Muy Baja",S7="Menor"),AND(P7="Baja",S7="Leve")),"Bajo",IF(OR(AND(P7="Muy baja",S7="Moderado"),AND(P7="Baja",S7="Menor"),AND(P7="Baja",S7="Moderado"),AND(P7="Media",S7="Leve"),AND(P7="Media",S7="Menor"),AND(P7="Media",S7="Moderado"),AND(P7="Alta",S7="Leve"),AND(P7="Alta",S7="Menor")),"Moderado",IF(OR(AND(P7="Muy Baja",S7="Mayor"),AND(P7="Baja",S7="Mayor"),AND(P7="Media",S7="Mayor"),AND(P7="Alta",S7="Moderado"),AND(P7="Alta",S7="Mayor"),AND(P7="Muy Alta",S7="Leve"),AND(P7="Muy Alta",S7="Menor"),AND(P7="Muy Alta",S7="Moderado"),AND(P7="Muy Alta",S7="Mayor")),"Alto",IF(OR(AND(P7="Muy Baja",S7="Catastrófico"),AND(P7="Baja",S7="Catastrófico"),AND(P7="Media",S7="Catastrófico"),AND(P7="Alta",S7="Catastrófico"),AND(P7="Muy Alta",S7="Catastrófico")),"Extremo",""))))</f>
        <v>Alto</v>
      </c>
      <c r="V7" s="155">
        <v>1</v>
      </c>
      <c r="W7" s="155" t="s">
        <v>273</v>
      </c>
      <c r="X7" s="155" t="str">
        <f t="shared" ref="X7" si="5">IF(OR(Y7="Preventivo",Y7="Detectivo"),"Probabilidad",IF(Y7="Correctivo","Impacto",""))</f>
        <v>Probabilidad</v>
      </c>
      <c r="Y7" s="155" t="s">
        <v>148</v>
      </c>
      <c r="Z7" s="155" t="s">
        <v>167</v>
      </c>
      <c r="AA7" s="155" t="str">
        <f t="shared" ref="AA7" si="6">IF(AND(Y7="Inexistente",Z7="Sin"),"0%",IF(AND(Y7="Preventivo",Z7="Automático"),"50%",IF(AND(Y7="Preventivo",Z7="Manual"),"40%",IF(AND(Y7="Detectivo",Z7="Automático"),"40%",IF(AND(Y7="Detectivo",Z7="Manual"),"30%",IF(AND(Y7="Correctivo",Z7="Automático"),"35%",IF(AND(Y7="Correctivo",Z7="Manual"),"25%","")))))))</f>
        <v>40%</v>
      </c>
      <c r="AB7" s="155" t="s">
        <v>176</v>
      </c>
      <c r="AC7" s="155" t="s">
        <v>186</v>
      </c>
      <c r="AD7" s="155" t="s">
        <v>181</v>
      </c>
      <c r="AE7" s="155" t="s">
        <v>274</v>
      </c>
      <c r="AF7" s="156">
        <f t="shared" ref="AF7:AF58" si="7">IFERROR(IF(X7="Probabilidad",(Q7-(+Q7*AA7)),IF(X7="Impacto",Q7,"")),"")</f>
        <v>0.48</v>
      </c>
      <c r="AG7" s="157" t="str">
        <f t="shared" ref="AG7:AG58" si="8">IFERROR(IF(AF7="","",IF(AF7&lt;=0.2,"Muy Baja",IF(AF7&lt;=0.4,"Baja",IF(AF7&lt;=0.6,"Media",IF(AF7&lt;=0.8,"Alta","Muy Alta"))))),"")</f>
        <v>Media</v>
      </c>
      <c r="AH7" s="158">
        <f t="shared" ref="AH7:AH58" si="9">+AF7</f>
        <v>0.48</v>
      </c>
      <c r="AI7" s="157" t="str">
        <f t="shared" ref="AI7:AI58" si="10">IFERROR(IF(AJ7="","",IF(AJ7&lt;=0.2,"Leve",IF(AJ7&lt;=0.4,"Menor",IF(AJ7&lt;=0.6,"Moderado",IF(AJ7&lt;=0.8,"Mayor","Catastrófico"))))),"")</f>
        <v>Mayor</v>
      </c>
      <c r="AJ7" s="158">
        <f t="shared" ref="AJ7:AJ58" si="11">IFERROR(IF(X7="Impacto",(T7-(+T7*AA7)),IF(X7="Probabilidad",Q7,"")),"")</f>
        <v>0.8</v>
      </c>
      <c r="AK7" s="157" t="str">
        <f t="shared" ref="AK7:AK58" si="12">IFERROR(IF(OR(AND(AG7="Muy Baja",AI7="Leve"),AND(AG7="Muy Baja",AI7="Menor"),AND(AG7="Baja",AI7="Leve")),"Bajo",IF(OR(AND(AG7="Muy baja",AI7="Moderado"),AND(AG7="Baja",AI7="Menor"),AND(AG7="Baja",AI7="Moderado"),AND(AG7="Media",AI7="Leve"),AND(AG7="Media",AI7="Menor"),AND(AG7="Media",AI7="Moderado"),AND(AG7="Alta",AI7="Leve"),AND(AG7="Alta",AI7="Menor")),"Moderado",IF(OR(AND(AG7="Muy Baja",AI7="Mayor"),AND(AG7="Baja",AI7="Mayor"),AND(AG7="Media",AI7="Mayor"),AND(AG7="Alta",AI7="Moderado"),AND(AG7="Alta",AI7="Mayor"),AND(AG7="Muy Alta",AI7="Leve"),AND(AG7="Muy Alta",AI7="Menor"),AND(AG7="Muy Alta",AI7="Moderado"),AND(AG7="Muy Alta",AI7="Mayor")),"Alto",IF(OR(AND(AG7="Muy Baja",AI7="Catastrófico"),AND(AG7="Baja",AI7="Catastrófico"),AND(AG7="Media",AI7="Catastrófico"),AND(AG7="Alta",AI7="Catastrófico"),AND(AG7="Muy Alta",AI7="Catastrófico")),"Extremo","")))),"")</f>
        <v>Alto</v>
      </c>
      <c r="AL7" s="159" t="s">
        <v>177</v>
      </c>
      <c r="AM7" s="148" t="s">
        <v>275</v>
      </c>
      <c r="AN7" s="74" t="s">
        <v>276</v>
      </c>
      <c r="AO7" s="74" t="s">
        <v>277</v>
      </c>
      <c r="AP7" s="74" t="s">
        <v>265</v>
      </c>
    </row>
    <row r="8" spans="1:42" ht="105.75" customHeight="1" x14ac:dyDescent="0.2">
      <c r="A8" s="74">
        <v>25</v>
      </c>
      <c r="B8" s="82" t="s">
        <v>147</v>
      </c>
      <c r="C8" s="75" t="s">
        <v>19</v>
      </c>
      <c r="D8" s="75" t="s">
        <v>13</v>
      </c>
      <c r="E8" s="76" t="s">
        <v>286</v>
      </c>
      <c r="F8" s="75" t="s">
        <v>115</v>
      </c>
      <c r="G8" s="82"/>
      <c r="H8" s="82" t="s">
        <v>285</v>
      </c>
      <c r="I8" s="76" t="s">
        <v>288</v>
      </c>
      <c r="J8" s="76" t="s">
        <v>289</v>
      </c>
      <c r="K8" s="76" t="s">
        <v>290</v>
      </c>
      <c r="L8" s="75" t="s">
        <v>11</v>
      </c>
      <c r="M8" s="75" t="s">
        <v>12</v>
      </c>
      <c r="N8" s="74" t="s">
        <v>291</v>
      </c>
      <c r="O8" s="76">
        <v>5000</v>
      </c>
      <c r="P8" s="77" t="str">
        <f t="shared" si="0"/>
        <v>Alta</v>
      </c>
      <c r="Q8" s="78">
        <f t="shared" si="1"/>
        <v>0.8</v>
      </c>
      <c r="R8" s="76">
        <v>501</v>
      </c>
      <c r="S8" s="77" t="str">
        <f t="shared" si="2"/>
        <v>Catastrófico</v>
      </c>
      <c r="T8" s="78" t="str">
        <f t="shared" si="3"/>
        <v>100%</v>
      </c>
      <c r="U8" s="147" t="str">
        <f t="shared" si="4"/>
        <v>Extremo</v>
      </c>
      <c r="V8" s="155">
        <v>1</v>
      </c>
      <c r="W8" s="155" t="s">
        <v>292</v>
      </c>
      <c r="X8" s="159" t="str">
        <f t="shared" ref="X8:X51" si="13">IF(OR(Y8="Preventivo",Y8="Detectivo"),"Probabilidad",IF(Y8="Correctivo","Impacto",""))</f>
        <v>Probabilidad</v>
      </c>
      <c r="Y8" s="155" t="s">
        <v>152</v>
      </c>
      <c r="Z8" s="155" t="s">
        <v>167</v>
      </c>
      <c r="AA8" s="155" t="str">
        <f t="shared" ref="AA8" si="14">IF(AND(Y8="Preventivo",Z8="Automático"),"50%",IF(AND(Y8="Preventivo",Z8="Manual"),"40%",IF(AND(Y8="Detectivo",Z8="Automático"),"40%",IF(AND(Y8="Detectivo",Z8="Manual"),"30%",IF(AND(Y8="Correctivo",Z8="Automático"),"35%",IF(AND(Y8="Correctivo",Z8="Manual"),"25%",""))))))</f>
        <v>30%</v>
      </c>
      <c r="AB8" s="155" t="s">
        <v>174</v>
      </c>
      <c r="AC8" s="155" t="s">
        <v>188</v>
      </c>
      <c r="AD8" s="155" t="s">
        <v>181</v>
      </c>
      <c r="AE8" s="155" t="s">
        <v>293</v>
      </c>
      <c r="AF8" s="156">
        <f t="shared" si="7"/>
        <v>0.56000000000000005</v>
      </c>
      <c r="AG8" s="157" t="str">
        <f t="shared" si="8"/>
        <v>Media</v>
      </c>
      <c r="AH8" s="158">
        <f t="shared" si="9"/>
        <v>0.56000000000000005</v>
      </c>
      <c r="AI8" s="157" t="str">
        <f t="shared" si="10"/>
        <v>Mayor</v>
      </c>
      <c r="AJ8" s="158">
        <f t="shared" si="11"/>
        <v>0.8</v>
      </c>
      <c r="AK8" s="157" t="str">
        <f t="shared" si="12"/>
        <v>Alto</v>
      </c>
      <c r="AL8" s="159" t="s">
        <v>177</v>
      </c>
      <c r="AM8" s="149" t="s">
        <v>294</v>
      </c>
      <c r="AN8" s="82" t="s">
        <v>295</v>
      </c>
      <c r="AO8" s="82" t="s">
        <v>293</v>
      </c>
      <c r="AP8" s="82" t="s">
        <v>170</v>
      </c>
    </row>
    <row r="9" spans="1:42" ht="105.75" customHeight="1" x14ac:dyDescent="0.2">
      <c r="A9" s="74">
        <v>27</v>
      </c>
      <c r="B9" s="75" t="s">
        <v>140</v>
      </c>
      <c r="C9" s="75" t="s">
        <v>19</v>
      </c>
      <c r="D9" s="75" t="s">
        <v>13</v>
      </c>
      <c r="E9" s="76" t="s">
        <v>296</v>
      </c>
      <c r="F9" s="75" t="s">
        <v>115</v>
      </c>
      <c r="G9" s="75"/>
      <c r="H9" s="75" t="s">
        <v>263</v>
      </c>
      <c r="I9" s="75" t="s">
        <v>299</v>
      </c>
      <c r="J9" s="75" t="s">
        <v>300</v>
      </c>
      <c r="K9" s="75" t="s">
        <v>301</v>
      </c>
      <c r="L9" s="74" t="s">
        <v>16</v>
      </c>
      <c r="M9" s="75" t="s">
        <v>8</v>
      </c>
      <c r="N9" s="84"/>
      <c r="O9" s="82">
        <v>24</v>
      </c>
      <c r="P9" s="77" t="str">
        <f t="shared" si="0"/>
        <v>Baja</v>
      </c>
      <c r="Q9" s="78">
        <f t="shared" si="1"/>
        <v>0.4</v>
      </c>
      <c r="R9" s="76">
        <v>100</v>
      </c>
      <c r="S9" s="77" t="str">
        <f t="shared" si="2"/>
        <v>Moderado</v>
      </c>
      <c r="T9" s="78">
        <f t="shared" si="3"/>
        <v>0.6</v>
      </c>
      <c r="U9" s="147" t="str">
        <f t="shared" si="4"/>
        <v>Moderado</v>
      </c>
      <c r="V9" s="155">
        <v>1</v>
      </c>
      <c r="W9" s="155" t="s">
        <v>302</v>
      </c>
      <c r="X9" s="155" t="str">
        <f t="shared" si="13"/>
        <v>Probabilidad</v>
      </c>
      <c r="Y9" s="155" t="s">
        <v>152</v>
      </c>
      <c r="Z9" s="155" t="s">
        <v>167</v>
      </c>
      <c r="AA9" s="155" t="str">
        <f t="shared" ref="AA9:AA11" si="15">IF(AND(Y9="Inexistente",Z9="Sin"),"0%",IF(AND(Y9="Preventivo",Z9="Automático"),"50%",IF(AND(Y9="Preventivo",Z9="Manual"),"40%",IF(AND(Y9="Detectivo",Z9="Automático"),"40%",IF(AND(Y9="Detectivo",Z9="Manual"),"30%",IF(AND(Y9="Correctivo",Z9="Automático"),"35%",IF(AND(Y9="Correctivo",Z9="Manual"),"25%","")))))))</f>
        <v>30%</v>
      </c>
      <c r="AB9" s="155" t="s">
        <v>174</v>
      </c>
      <c r="AC9" s="155" t="s">
        <v>186</v>
      </c>
      <c r="AD9" s="155" t="s">
        <v>183</v>
      </c>
      <c r="AE9" s="155"/>
      <c r="AF9" s="156">
        <f t="shared" si="7"/>
        <v>0.28000000000000003</v>
      </c>
      <c r="AG9" s="157" t="str">
        <f t="shared" si="8"/>
        <v>Baja</v>
      </c>
      <c r="AH9" s="158">
        <f t="shared" si="9"/>
        <v>0.28000000000000003</v>
      </c>
      <c r="AI9" s="157" t="str">
        <f t="shared" si="10"/>
        <v>Menor</v>
      </c>
      <c r="AJ9" s="158">
        <f t="shared" si="11"/>
        <v>0.4</v>
      </c>
      <c r="AK9" s="157" t="str">
        <f t="shared" si="12"/>
        <v>Moderado</v>
      </c>
      <c r="AL9" s="159" t="s">
        <v>177</v>
      </c>
      <c r="AM9" s="148" t="s">
        <v>303</v>
      </c>
      <c r="AN9" s="75" t="s">
        <v>298</v>
      </c>
      <c r="AO9" s="75" t="s">
        <v>304</v>
      </c>
      <c r="AP9" s="75" t="s">
        <v>163</v>
      </c>
    </row>
    <row r="10" spans="1:42" ht="105.75" customHeight="1" x14ac:dyDescent="0.2">
      <c r="A10" s="74">
        <v>31</v>
      </c>
      <c r="B10" s="75" t="s">
        <v>144</v>
      </c>
      <c r="C10" s="75" t="s">
        <v>97</v>
      </c>
      <c r="D10" s="75" t="s">
        <v>13</v>
      </c>
      <c r="E10" s="76" t="s">
        <v>280</v>
      </c>
      <c r="F10" s="75" t="s">
        <v>115</v>
      </c>
      <c r="G10" s="75"/>
      <c r="H10" s="74" t="s">
        <v>308</v>
      </c>
      <c r="I10" s="74" t="s">
        <v>309</v>
      </c>
      <c r="J10" s="74" t="s">
        <v>310</v>
      </c>
      <c r="K10" s="74" t="s">
        <v>311</v>
      </c>
      <c r="L10" s="74" t="s">
        <v>16</v>
      </c>
      <c r="M10" s="74" t="s">
        <v>29</v>
      </c>
      <c r="N10" s="74" t="s">
        <v>312</v>
      </c>
      <c r="O10" s="76">
        <v>5000</v>
      </c>
      <c r="P10" s="77" t="str">
        <f t="shared" si="0"/>
        <v>Alta</v>
      </c>
      <c r="Q10" s="78">
        <f t="shared" si="1"/>
        <v>0.8</v>
      </c>
      <c r="R10" s="76">
        <v>501</v>
      </c>
      <c r="S10" s="77" t="str">
        <f t="shared" si="2"/>
        <v>Catastrófico</v>
      </c>
      <c r="T10" s="78" t="str">
        <f t="shared" si="3"/>
        <v>100%</v>
      </c>
      <c r="U10" s="147" t="str">
        <f t="shared" si="4"/>
        <v>Extremo</v>
      </c>
      <c r="V10" s="155">
        <v>1</v>
      </c>
      <c r="W10" s="155" t="s">
        <v>313</v>
      </c>
      <c r="X10" s="155" t="str">
        <f t="shared" si="13"/>
        <v>Probabilidad</v>
      </c>
      <c r="Y10" s="155" t="s">
        <v>152</v>
      </c>
      <c r="Z10" s="155" t="s">
        <v>167</v>
      </c>
      <c r="AA10" s="155" t="str">
        <f t="shared" si="15"/>
        <v>30%</v>
      </c>
      <c r="AB10" s="155" t="s">
        <v>174</v>
      </c>
      <c r="AC10" s="155" t="s">
        <v>186</v>
      </c>
      <c r="AD10" s="155" t="s">
        <v>181</v>
      </c>
      <c r="AE10" s="155" t="s">
        <v>314</v>
      </c>
      <c r="AF10" s="156">
        <f t="shared" si="7"/>
        <v>0.56000000000000005</v>
      </c>
      <c r="AG10" s="157" t="str">
        <f t="shared" si="8"/>
        <v>Media</v>
      </c>
      <c r="AH10" s="158">
        <f t="shared" si="9"/>
        <v>0.56000000000000005</v>
      </c>
      <c r="AI10" s="157" t="str">
        <f t="shared" si="10"/>
        <v>Mayor</v>
      </c>
      <c r="AJ10" s="158">
        <f t="shared" si="11"/>
        <v>0.8</v>
      </c>
      <c r="AK10" s="157" t="str">
        <f t="shared" si="12"/>
        <v>Alto</v>
      </c>
      <c r="AL10" s="159" t="s">
        <v>177</v>
      </c>
      <c r="AM10" s="148" t="s">
        <v>315</v>
      </c>
      <c r="AN10" s="74" t="s">
        <v>316</v>
      </c>
      <c r="AO10" s="74" t="s">
        <v>317</v>
      </c>
      <c r="AP10" s="74" t="s">
        <v>318</v>
      </c>
    </row>
    <row r="11" spans="1:42" ht="105.75" customHeight="1" x14ac:dyDescent="0.2">
      <c r="A11" s="74">
        <v>32</v>
      </c>
      <c r="B11" s="75" t="s">
        <v>144</v>
      </c>
      <c r="C11" s="75" t="s">
        <v>97</v>
      </c>
      <c r="D11" s="75" t="s">
        <v>13</v>
      </c>
      <c r="E11" s="76" t="s">
        <v>280</v>
      </c>
      <c r="F11" s="75" t="s">
        <v>115</v>
      </c>
      <c r="G11" s="75"/>
      <c r="H11" s="74" t="s">
        <v>285</v>
      </c>
      <c r="I11" s="74" t="s">
        <v>319</v>
      </c>
      <c r="J11" s="74" t="s">
        <v>320</v>
      </c>
      <c r="K11" s="74" t="s">
        <v>321</v>
      </c>
      <c r="L11" s="75" t="s">
        <v>11</v>
      </c>
      <c r="M11" s="74" t="s">
        <v>29</v>
      </c>
      <c r="N11" s="74" t="s">
        <v>312</v>
      </c>
      <c r="O11" s="82">
        <v>500</v>
      </c>
      <c r="P11" s="77" t="str">
        <f t="shared" si="0"/>
        <v>Media</v>
      </c>
      <c r="Q11" s="78">
        <f t="shared" si="1"/>
        <v>0.6</v>
      </c>
      <c r="R11" s="76">
        <v>501</v>
      </c>
      <c r="S11" s="77" t="str">
        <f t="shared" si="2"/>
        <v>Catastrófico</v>
      </c>
      <c r="T11" s="78" t="str">
        <f t="shared" si="3"/>
        <v>100%</v>
      </c>
      <c r="U11" s="147" t="str">
        <f t="shared" si="4"/>
        <v>Extremo</v>
      </c>
      <c r="V11" s="155">
        <v>1</v>
      </c>
      <c r="W11" s="155" t="s">
        <v>322</v>
      </c>
      <c r="X11" s="155" t="str">
        <f t="shared" si="13"/>
        <v>Probabilidad</v>
      </c>
      <c r="Y11" s="155" t="s">
        <v>152</v>
      </c>
      <c r="Z11" s="155" t="s">
        <v>167</v>
      </c>
      <c r="AA11" s="155" t="str">
        <f t="shared" si="15"/>
        <v>30%</v>
      </c>
      <c r="AB11" s="155" t="s">
        <v>174</v>
      </c>
      <c r="AC11" s="155" t="s">
        <v>186</v>
      </c>
      <c r="AD11" s="155" t="s">
        <v>181</v>
      </c>
      <c r="AE11" s="155" t="s">
        <v>323</v>
      </c>
      <c r="AF11" s="156">
        <f t="shared" si="7"/>
        <v>0.42</v>
      </c>
      <c r="AG11" s="157" t="str">
        <f t="shared" si="8"/>
        <v>Media</v>
      </c>
      <c r="AH11" s="158">
        <f t="shared" si="9"/>
        <v>0.42</v>
      </c>
      <c r="AI11" s="157" t="str">
        <f t="shared" si="10"/>
        <v>Moderado</v>
      </c>
      <c r="AJ11" s="158">
        <f t="shared" si="11"/>
        <v>0.6</v>
      </c>
      <c r="AK11" s="157" t="str">
        <f t="shared" si="12"/>
        <v>Moderado</v>
      </c>
      <c r="AL11" s="159" t="s">
        <v>177</v>
      </c>
      <c r="AM11" s="148" t="s">
        <v>324</v>
      </c>
      <c r="AN11" s="74" t="s">
        <v>307</v>
      </c>
      <c r="AO11" s="75" t="s">
        <v>325</v>
      </c>
      <c r="AP11" s="75" t="s">
        <v>326</v>
      </c>
    </row>
    <row r="12" spans="1:42" ht="105.75" customHeight="1" x14ac:dyDescent="0.2">
      <c r="A12" s="74">
        <v>36</v>
      </c>
      <c r="B12" s="75" t="s">
        <v>144</v>
      </c>
      <c r="C12" s="75" t="s">
        <v>97</v>
      </c>
      <c r="D12" s="75" t="s">
        <v>13</v>
      </c>
      <c r="E12" s="76" t="s">
        <v>280</v>
      </c>
      <c r="F12" s="75" t="s">
        <v>115</v>
      </c>
      <c r="G12" s="75"/>
      <c r="H12" s="74" t="s">
        <v>285</v>
      </c>
      <c r="I12" s="74" t="s">
        <v>331</v>
      </c>
      <c r="J12" s="73" t="s">
        <v>332</v>
      </c>
      <c r="K12" s="86" t="s">
        <v>333</v>
      </c>
      <c r="L12" s="75" t="s">
        <v>11</v>
      </c>
      <c r="M12" s="75" t="s">
        <v>8</v>
      </c>
      <c r="N12" s="75"/>
      <c r="O12" s="82">
        <v>500</v>
      </c>
      <c r="P12" s="77" t="str">
        <f t="shared" si="0"/>
        <v>Media</v>
      </c>
      <c r="Q12" s="78">
        <f t="shared" si="1"/>
        <v>0.6</v>
      </c>
      <c r="R12" s="82">
        <v>100</v>
      </c>
      <c r="S12" s="77" t="str">
        <f t="shared" si="2"/>
        <v>Moderado</v>
      </c>
      <c r="T12" s="78">
        <f t="shared" si="3"/>
        <v>0.6</v>
      </c>
      <c r="U12" s="147" t="str">
        <f t="shared" si="4"/>
        <v>Moderado</v>
      </c>
      <c r="V12" s="155">
        <v>1</v>
      </c>
      <c r="W12" s="160" t="s">
        <v>334</v>
      </c>
      <c r="X12" s="155" t="str">
        <f t="shared" si="13"/>
        <v>Probabilidad</v>
      </c>
      <c r="Y12" s="155" t="s">
        <v>148</v>
      </c>
      <c r="Z12" s="155" t="s">
        <v>167</v>
      </c>
      <c r="AA12" s="155" t="str">
        <f t="shared" ref="AA12:AA14" si="16">IF(AND(Y12="Inexistente",Z12="Sin"),"0%",IF(AND(Y12="Preventivo",Z12="Automático"),"50%",IF(AND(Y12="Preventivo",Z12="Manual"),"40%",IF(AND(Y12="Detectivo",Z12="Automático"),"40%",IF(AND(Y12="Detectivo",Z12="Manual"),"30%",IF(AND(Y12="Correctivo",Z12="Automático"),"35%",IF(AND(Y12="Correctivo",Z12="Manual"),"25%","")))))))</f>
        <v>40%</v>
      </c>
      <c r="AB12" s="155" t="s">
        <v>174</v>
      </c>
      <c r="AC12" s="155" t="s">
        <v>186</v>
      </c>
      <c r="AD12" s="155" t="s">
        <v>181</v>
      </c>
      <c r="AE12" s="155" t="s">
        <v>335</v>
      </c>
      <c r="AF12" s="156">
        <f t="shared" si="7"/>
        <v>0.36</v>
      </c>
      <c r="AG12" s="157" t="str">
        <f t="shared" si="8"/>
        <v>Baja</v>
      </c>
      <c r="AH12" s="158">
        <f t="shared" si="9"/>
        <v>0.36</v>
      </c>
      <c r="AI12" s="157" t="str">
        <f t="shared" si="10"/>
        <v>Moderado</v>
      </c>
      <c r="AJ12" s="158">
        <f t="shared" si="11"/>
        <v>0.6</v>
      </c>
      <c r="AK12" s="157" t="str">
        <f t="shared" si="12"/>
        <v>Moderado</v>
      </c>
      <c r="AL12" s="159" t="s">
        <v>177</v>
      </c>
      <c r="AM12" s="148" t="s">
        <v>336</v>
      </c>
      <c r="AN12" s="75" t="s">
        <v>337</v>
      </c>
      <c r="AO12" s="75" t="s">
        <v>338</v>
      </c>
      <c r="AP12" s="83" t="s">
        <v>170</v>
      </c>
    </row>
    <row r="13" spans="1:42" ht="105.75" customHeight="1" x14ac:dyDescent="0.2">
      <c r="A13" s="74">
        <v>38</v>
      </c>
      <c r="B13" s="75" t="s">
        <v>160</v>
      </c>
      <c r="C13" s="74" t="s">
        <v>97</v>
      </c>
      <c r="D13" s="74" t="s">
        <v>9</v>
      </c>
      <c r="E13" s="76" t="s">
        <v>279</v>
      </c>
      <c r="F13" s="75" t="s">
        <v>115</v>
      </c>
      <c r="G13" s="75"/>
      <c r="H13" s="76" t="s">
        <v>263</v>
      </c>
      <c r="I13" s="74" t="s">
        <v>340</v>
      </c>
      <c r="J13" s="74" t="s">
        <v>345</v>
      </c>
      <c r="K13" s="74" t="s">
        <v>346</v>
      </c>
      <c r="L13" s="74" t="s">
        <v>16</v>
      </c>
      <c r="M13" s="74" t="s">
        <v>29</v>
      </c>
      <c r="N13" s="74" t="s">
        <v>341</v>
      </c>
      <c r="O13" s="82">
        <v>500</v>
      </c>
      <c r="P13" s="77" t="str">
        <f t="shared" si="0"/>
        <v>Media</v>
      </c>
      <c r="Q13" s="78">
        <f t="shared" si="1"/>
        <v>0.6</v>
      </c>
      <c r="R13" s="76">
        <v>501</v>
      </c>
      <c r="S13" s="77" t="str">
        <f t="shared" si="2"/>
        <v>Catastrófico</v>
      </c>
      <c r="T13" s="78" t="str">
        <f t="shared" si="3"/>
        <v>100%</v>
      </c>
      <c r="U13" s="147" t="str">
        <f t="shared" si="4"/>
        <v>Extremo</v>
      </c>
      <c r="V13" s="155">
        <v>1</v>
      </c>
      <c r="W13" s="155" t="s">
        <v>347</v>
      </c>
      <c r="X13" s="155" t="str">
        <f t="shared" si="13"/>
        <v>Impacto</v>
      </c>
      <c r="Y13" s="155" t="s">
        <v>155</v>
      </c>
      <c r="Z13" s="155" t="s">
        <v>167</v>
      </c>
      <c r="AA13" s="155" t="str">
        <f t="shared" si="16"/>
        <v>25%</v>
      </c>
      <c r="AB13" s="155" t="s">
        <v>179</v>
      </c>
      <c r="AC13" s="155" t="s">
        <v>186</v>
      </c>
      <c r="AD13" s="155" t="s">
        <v>183</v>
      </c>
      <c r="AE13" s="155" t="s">
        <v>348</v>
      </c>
      <c r="AF13" s="156">
        <f t="shared" si="7"/>
        <v>0.6</v>
      </c>
      <c r="AG13" s="157" t="str">
        <f t="shared" si="8"/>
        <v>Media</v>
      </c>
      <c r="AH13" s="158">
        <f t="shared" si="9"/>
        <v>0.6</v>
      </c>
      <c r="AI13" s="157" t="str">
        <f t="shared" si="10"/>
        <v>Mayor</v>
      </c>
      <c r="AJ13" s="158">
        <f t="shared" si="11"/>
        <v>0.75</v>
      </c>
      <c r="AK13" s="157" t="str">
        <f t="shared" si="12"/>
        <v>Alto</v>
      </c>
      <c r="AL13" s="159" t="s">
        <v>177</v>
      </c>
      <c r="AM13" s="148" t="s">
        <v>349</v>
      </c>
      <c r="AN13" s="74" t="s">
        <v>343</v>
      </c>
      <c r="AO13" s="74" t="s">
        <v>350</v>
      </c>
      <c r="AP13" s="74" t="s">
        <v>168</v>
      </c>
    </row>
    <row r="14" spans="1:42" ht="105.75" customHeight="1" x14ac:dyDescent="0.2">
      <c r="A14" s="74">
        <v>38</v>
      </c>
      <c r="B14" s="75" t="s">
        <v>160</v>
      </c>
      <c r="C14" s="74" t="s">
        <v>97</v>
      </c>
      <c r="D14" s="74" t="s">
        <v>9</v>
      </c>
      <c r="E14" s="76" t="s">
        <v>339</v>
      </c>
      <c r="F14" s="75" t="s">
        <v>115</v>
      </c>
      <c r="G14" s="75"/>
      <c r="H14" s="76" t="s">
        <v>263</v>
      </c>
      <c r="I14" s="74" t="s">
        <v>340</v>
      </c>
      <c r="J14" s="74" t="s">
        <v>345</v>
      </c>
      <c r="K14" s="74" t="s">
        <v>346</v>
      </c>
      <c r="L14" s="74" t="s">
        <v>16</v>
      </c>
      <c r="M14" s="74" t="s">
        <v>29</v>
      </c>
      <c r="N14" s="74" t="s">
        <v>341</v>
      </c>
      <c r="O14" s="82">
        <v>500</v>
      </c>
      <c r="P14" s="77" t="str">
        <f t="shared" si="0"/>
        <v>Media</v>
      </c>
      <c r="Q14" s="78">
        <f t="shared" si="1"/>
        <v>0.6</v>
      </c>
      <c r="R14" s="76">
        <v>501</v>
      </c>
      <c r="S14" s="77" t="str">
        <f t="shared" si="2"/>
        <v>Catastrófico</v>
      </c>
      <c r="T14" s="78" t="str">
        <f t="shared" si="3"/>
        <v>100%</v>
      </c>
      <c r="U14" s="147" t="str">
        <f t="shared" si="4"/>
        <v>Extremo</v>
      </c>
      <c r="V14" s="155">
        <v>2</v>
      </c>
      <c r="W14" s="155" t="s">
        <v>351</v>
      </c>
      <c r="X14" s="155" t="str">
        <f t="shared" si="13"/>
        <v>Impacto</v>
      </c>
      <c r="Y14" s="155" t="s">
        <v>155</v>
      </c>
      <c r="Z14" s="155" t="s">
        <v>167</v>
      </c>
      <c r="AA14" s="155" t="str">
        <f t="shared" si="16"/>
        <v>25%</v>
      </c>
      <c r="AB14" s="155" t="s">
        <v>174</v>
      </c>
      <c r="AC14" s="155" t="s">
        <v>186</v>
      </c>
      <c r="AD14" s="155" t="s">
        <v>181</v>
      </c>
      <c r="AE14" s="155" t="s">
        <v>352</v>
      </c>
      <c r="AF14" s="156">
        <f t="shared" si="7"/>
        <v>0.6</v>
      </c>
      <c r="AG14" s="157" t="str">
        <f t="shared" si="8"/>
        <v>Media</v>
      </c>
      <c r="AH14" s="158">
        <f t="shared" si="9"/>
        <v>0.6</v>
      </c>
      <c r="AI14" s="157" t="str">
        <f t="shared" si="10"/>
        <v>Mayor</v>
      </c>
      <c r="AJ14" s="158">
        <f t="shared" si="11"/>
        <v>0.75</v>
      </c>
      <c r="AK14" s="157" t="str">
        <f t="shared" si="12"/>
        <v>Alto</v>
      </c>
      <c r="AL14" s="159" t="s">
        <v>177</v>
      </c>
      <c r="AM14" s="148" t="s">
        <v>342</v>
      </c>
      <c r="AN14" s="74" t="s">
        <v>343</v>
      </c>
      <c r="AO14" s="74" t="s">
        <v>344</v>
      </c>
      <c r="AP14" s="74" t="s">
        <v>170</v>
      </c>
    </row>
    <row r="15" spans="1:42" ht="105.75" customHeight="1" x14ac:dyDescent="0.2">
      <c r="A15" s="74">
        <v>43</v>
      </c>
      <c r="B15" s="79" t="s">
        <v>145</v>
      </c>
      <c r="C15" s="75" t="s">
        <v>97</v>
      </c>
      <c r="D15" s="75" t="s">
        <v>13</v>
      </c>
      <c r="E15" s="76" t="s">
        <v>356</v>
      </c>
      <c r="F15" s="75" t="s">
        <v>115</v>
      </c>
      <c r="G15" s="82"/>
      <c r="H15" s="87" t="s">
        <v>263</v>
      </c>
      <c r="I15" s="87" t="s">
        <v>357</v>
      </c>
      <c r="J15" s="87" t="s">
        <v>358</v>
      </c>
      <c r="K15" s="87" t="s">
        <v>359</v>
      </c>
      <c r="L15" s="74" t="s">
        <v>16</v>
      </c>
      <c r="M15" s="88" t="s">
        <v>29</v>
      </c>
      <c r="N15" s="74" t="s">
        <v>360</v>
      </c>
      <c r="O15" s="89">
        <v>500</v>
      </c>
      <c r="P15" s="77" t="str">
        <f t="shared" si="0"/>
        <v>Media</v>
      </c>
      <c r="Q15" s="78">
        <f t="shared" si="1"/>
        <v>0.6</v>
      </c>
      <c r="R15" s="89">
        <v>500</v>
      </c>
      <c r="S15" s="77" t="str">
        <f t="shared" si="2"/>
        <v>Mayor</v>
      </c>
      <c r="T15" s="78">
        <f t="shared" si="3"/>
        <v>0.8</v>
      </c>
      <c r="U15" s="147" t="str">
        <f t="shared" si="4"/>
        <v>Alto</v>
      </c>
      <c r="V15" s="155">
        <v>1</v>
      </c>
      <c r="W15" s="155" t="s">
        <v>361</v>
      </c>
      <c r="X15" s="155" t="str">
        <f t="shared" si="13"/>
        <v>Impacto</v>
      </c>
      <c r="Y15" s="155" t="s">
        <v>155</v>
      </c>
      <c r="Z15" s="155" t="s">
        <v>167</v>
      </c>
      <c r="AA15" s="155" t="str">
        <f t="shared" ref="AA15:AA20" si="17">IF(AND(Y15="Preventivo",Z15="Automático"),"50%",IF(AND(Y15="Preventivo",Z15="Manual"),"40%",IF(AND(Y15="Detectivo",Z15="Automático"),"40%",IF(AND(Y15="Detectivo",Z15="Manual"),"30%",IF(AND(Y15="Correctivo",Z15="Automático"),"35%",IF(AND(Y15="Correctivo",Z15="Manual"),"25%",""))))))</f>
        <v>25%</v>
      </c>
      <c r="AB15" s="155" t="s">
        <v>174</v>
      </c>
      <c r="AC15" s="155" t="s">
        <v>186</v>
      </c>
      <c r="AD15" s="155" t="s">
        <v>181</v>
      </c>
      <c r="AE15" s="155" t="s">
        <v>362</v>
      </c>
      <c r="AF15" s="156">
        <f t="shared" si="7"/>
        <v>0.6</v>
      </c>
      <c r="AG15" s="157" t="str">
        <f t="shared" si="8"/>
        <v>Media</v>
      </c>
      <c r="AH15" s="158">
        <f t="shared" si="9"/>
        <v>0.6</v>
      </c>
      <c r="AI15" s="157" t="str">
        <f t="shared" si="10"/>
        <v>Moderado</v>
      </c>
      <c r="AJ15" s="158">
        <f t="shared" si="11"/>
        <v>0.60000000000000009</v>
      </c>
      <c r="AK15" s="157" t="str">
        <f t="shared" si="12"/>
        <v>Moderado</v>
      </c>
      <c r="AL15" s="159" t="s">
        <v>177</v>
      </c>
      <c r="AM15" s="148" t="s">
        <v>363</v>
      </c>
      <c r="AN15" s="74" t="s">
        <v>364</v>
      </c>
      <c r="AO15" s="74" t="s">
        <v>365</v>
      </c>
      <c r="AP15" s="74" t="s">
        <v>168</v>
      </c>
    </row>
    <row r="16" spans="1:42" ht="105.75" customHeight="1" x14ac:dyDescent="0.2">
      <c r="A16" s="74">
        <v>44</v>
      </c>
      <c r="B16" s="79" t="s">
        <v>145</v>
      </c>
      <c r="C16" s="75" t="s">
        <v>97</v>
      </c>
      <c r="D16" s="75" t="s">
        <v>13</v>
      </c>
      <c r="E16" s="76" t="s">
        <v>356</v>
      </c>
      <c r="F16" s="75" t="s">
        <v>115</v>
      </c>
      <c r="G16" s="82"/>
      <c r="H16" s="75" t="s">
        <v>366</v>
      </c>
      <c r="I16" s="74" t="s">
        <v>367</v>
      </c>
      <c r="J16" s="74" t="s">
        <v>368</v>
      </c>
      <c r="K16" s="75" t="s">
        <v>369</v>
      </c>
      <c r="L16" s="74" t="s">
        <v>16</v>
      </c>
      <c r="M16" s="75" t="s">
        <v>29</v>
      </c>
      <c r="N16" s="74" t="s">
        <v>370</v>
      </c>
      <c r="O16" s="76">
        <v>24</v>
      </c>
      <c r="P16" s="77" t="str">
        <f t="shared" si="0"/>
        <v>Baja</v>
      </c>
      <c r="Q16" s="78">
        <f t="shared" si="1"/>
        <v>0.4</v>
      </c>
      <c r="R16" s="82">
        <v>100</v>
      </c>
      <c r="S16" s="77" t="str">
        <f t="shared" si="2"/>
        <v>Moderado</v>
      </c>
      <c r="T16" s="78">
        <f t="shared" si="3"/>
        <v>0.6</v>
      </c>
      <c r="U16" s="147" t="str">
        <f t="shared" si="4"/>
        <v>Moderado</v>
      </c>
      <c r="V16" s="155">
        <v>1</v>
      </c>
      <c r="W16" s="155" t="s">
        <v>371</v>
      </c>
      <c r="X16" s="155" t="str">
        <f t="shared" si="13"/>
        <v>Impacto</v>
      </c>
      <c r="Y16" s="155" t="s">
        <v>155</v>
      </c>
      <c r="Z16" s="155" t="s">
        <v>167</v>
      </c>
      <c r="AA16" s="155" t="str">
        <f t="shared" si="17"/>
        <v>25%</v>
      </c>
      <c r="AB16" s="155" t="s">
        <v>179</v>
      </c>
      <c r="AC16" s="155"/>
      <c r="AD16" s="155" t="s">
        <v>183</v>
      </c>
      <c r="AE16" s="155"/>
      <c r="AF16" s="156">
        <f t="shared" si="7"/>
        <v>0.4</v>
      </c>
      <c r="AG16" s="157" t="str">
        <f t="shared" si="8"/>
        <v>Baja</v>
      </c>
      <c r="AH16" s="158">
        <f t="shared" si="9"/>
        <v>0.4</v>
      </c>
      <c r="AI16" s="157" t="str">
        <f t="shared" si="10"/>
        <v>Moderado</v>
      </c>
      <c r="AJ16" s="158">
        <f t="shared" si="11"/>
        <v>0.44999999999999996</v>
      </c>
      <c r="AK16" s="157" t="str">
        <f t="shared" si="12"/>
        <v>Moderado</v>
      </c>
      <c r="AL16" s="159" t="s">
        <v>177</v>
      </c>
      <c r="AM16" s="148" t="s">
        <v>372</v>
      </c>
      <c r="AN16" s="75" t="s">
        <v>373</v>
      </c>
      <c r="AO16" s="75" t="s">
        <v>374</v>
      </c>
      <c r="AP16" s="75" t="s">
        <v>149</v>
      </c>
    </row>
    <row r="17" spans="1:42" ht="105.75" customHeight="1" x14ac:dyDescent="0.2">
      <c r="A17" s="74">
        <v>45</v>
      </c>
      <c r="B17" s="79" t="s">
        <v>145</v>
      </c>
      <c r="C17" s="75" t="s">
        <v>97</v>
      </c>
      <c r="D17" s="75" t="s">
        <v>13</v>
      </c>
      <c r="E17" s="76" t="s">
        <v>356</v>
      </c>
      <c r="F17" s="75" t="s">
        <v>115</v>
      </c>
      <c r="G17" s="75"/>
      <c r="H17" s="74" t="s">
        <v>375</v>
      </c>
      <c r="I17" s="74" t="s">
        <v>376</v>
      </c>
      <c r="J17" s="74" t="s">
        <v>377</v>
      </c>
      <c r="K17" s="74" t="s">
        <v>378</v>
      </c>
      <c r="L17" s="74" t="s">
        <v>16</v>
      </c>
      <c r="M17" s="75" t="s">
        <v>29</v>
      </c>
      <c r="N17" s="74" t="s">
        <v>379</v>
      </c>
      <c r="O17" s="82">
        <v>24</v>
      </c>
      <c r="P17" s="77" t="str">
        <f t="shared" si="0"/>
        <v>Baja</v>
      </c>
      <c r="Q17" s="78">
        <f t="shared" si="1"/>
        <v>0.4</v>
      </c>
      <c r="R17" s="76">
        <v>500</v>
      </c>
      <c r="S17" s="77" t="str">
        <f t="shared" si="2"/>
        <v>Mayor</v>
      </c>
      <c r="T17" s="78">
        <f t="shared" si="3"/>
        <v>0.8</v>
      </c>
      <c r="U17" s="147" t="str">
        <f t="shared" si="4"/>
        <v>Alto</v>
      </c>
      <c r="V17" s="155">
        <v>1</v>
      </c>
      <c r="W17" s="155" t="s">
        <v>380</v>
      </c>
      <c r="X17" s="155" t="str">
        <f t="shared" si="13"/>
        <v>Probabilidad</v>
      </c>
      <c r="Y17" s="155" t="s">
        <v>148</v>
      </c>
      <c r="Z17" s="155" t="s">
        <v>167</v>
      </c>
      <c r="AA17" s="155" t="str">
        <f t="shared" si="17"/>
        <v>40%</v>
      </c>
      <c r="AB17" s="155" t="s">
        <v>174</v>
      </c>
      <c r="AC17" s="155" t="s">
        <v>186</v>
      </c>
      <c r="AD17" s="155" t="s">
        <v>181</v>
      </c>
      <c r="AE17" s="155" t="s">
        <v>381</v>
      </c>
      <c r="AF17" s="156">
        <f t="shared" si="7"/>
        <v>0.24</v>
      </c>
      <c r="AG17" s="157" t="str">
        <f t="shared" si="8"/>
        <v>Baja</v>
      </c>
      <c r="AH17" s="158">
        <f t="shared" si="9"/>
        <v>0.24</v>
      </c>
      <c r="AI17" s="157" t="str">
        <f t="shared" si="10"/>
        <v>Menor</v>
      </c>
      <c r="AJ17" s="158">
        <f t="shared" si="11"/>
        <v>0.4</v>
      </c>
      <c r="AK17" s="157" t="str">
        <f t="shared" si="12"/>
        <v>Moderado</v>
      </c>
      <c r="AL17" s="159" t="s">
        <v>177</v>
      </c>
      <c r="AM17" s="148" t="s">
        <v>382</v>
      </c>
      <c r="AN17" s="74" t="s">
        <v>383</v>
      </c>
      <c r="AO17" s="75" t="s">
        <v>384</v>
      </c>
      <c r="AP17" s="75" t="s">
        <v>149</v>
      </c>
    </row>
    <row r="18" spans="1:42" ht="105.75" customHeight="1" x14ac:dyDescent="0.2">
      <c r="A18" s="74">
        <v>46</v>
      </c>
      <c r="B18" s="75" t="s">
        <v>165</v>
      </c>
      <c r="C18" s="75" t="s">
        <v>97</v>
      </c>
      <c r="D18" s="75" t="s">
        <v>13</v>
      </c>
      <c r="E18" s="76" t="s">
        <v>385</v>
      </c>
      <c r="F18" s="75" t="s">
        <v>115</v>
      </c>
      <c r="G18" s="75"/>
      <c r="H18" s="74" t="s">
        <v>375</v>
      </c>
      <c r="I18" s="74" t="s">
        <v>386</v>
      </c>
      <c r="J18" s="74" t="s">
        <v>387</v>
      </c>
      <c r="K18" s="74" t="s">
        <v>388</v>
      </c>
      <c r="L18" s="74" t="s">
        <v>16</v>
      </c>
      <c r="M18" s="75" t="s">
        <v>29</v>
      </c>
      <c r="N18" s="74" t="s">
        <v>389</v>
      </c>
      <c r="O18" s="82">
        <v>500</v>
      </c>
      <c r="P18" s="77" t="str">
        <f t="shared" si="0"/>
        <v>Media</v>
      </c>
      <c r="Q18" s="78">
        <f t="shared" si="1"/>
        <v>0.6</v>
      </c>
      <c r="R18" s="76">
        <v>500</v>
      </c>
      <c r="S18" s="77" t="str">
        <f t="shared" si="2"/>
        <v>Mayor</v>
      </c>
      <c r="T18" s="78">
        <f t="shared" si="3"/>
        <v>0.8</v>
      </c>
      <c r="U18" s="147" t="str">
        <f t="shared" si="4"/>
        <v>Alto</v>
      </c>
      <c r="V18" s="155">
        <v>1</v>
      </c>
      <c r="W18" s="161" t="s">
        <v>390</v>
      </c>
      <c r="X18" s="155" t="str">
        <f t="shared" si="13"/>
        <v>Probabilidad</v>
      </c>
      <c r="Y18" s="155" t="s">
        <v>148</v>
      </c>
      <c r="Z18" s="155" t="s">
        <v>167</v>
      </c>
      <c r="AA18" s="155" t="str">
        <f t="shared" si="17"/>
        <v>40%</v>
      </c>
      <c r="AB18" s="155" t="s">
        <v>174</v>
      </c>
      <c r="AC18" s="155" t="s">
        <v>186</v>
      </c>
      <c r="AD18" s="155" t="s">
        <v>181</v>
      </c>
      <c r="AE18" s="155" t="s">
        <v>391</v>
      </c>
      <c r="AF18" s="156">
        <f t="shared" si="7"/>
        <v>0.36</v>
      </c>
      <c r="AG18" s="157" t="str">
        <f t="shared" si="8"/>
        <v>Baja</v>
      </c>
      <c r="AH18" s="158">
        <f t="shared" si="9"/>
        <v>0.36</v>
      </c>
      <c r="AI18" s="157" t="str">
        <f t="shared" si="10"/>
        <v>Moderado</v>
      </c>
      <c r="AJ18" s="158">
        <f t="shared" si="11"/>
        <v>0.6</v>
      </c>
      <c r="AK18" s="157" t="str">
        <f t="shared" si="12"/>
        <v>Moderado</v>
      </c>
      <c r="AL18" s="159" t="s">
        <v>177</v>
      </c>
      <c r="AM18" s="150" t="s">
        <v>392</v>
      </c>
      <c r="AN18" s="75" t="s">
        <v>393</v>
      </c>
      <c r="AO18" s="75" t="s">
        <v>394</v>
      </c>
      <c r="AP18" s="75" t="s">
        <v>166</v>
      </c>
    </row>
    <row r="19" spans="1:42" ht="105.75" customHeight="1" x14ac:dyDescent="0.2">
      <c r="A19" s="74">
        <v>47</v>
      </c>
      <c r="B19" s="75" t="s">
        <v>165</v>
      </c>
      <c r="C19" s="75" t="s">
        <v>97</v>
      </c>
      <c r="D19" s="75" t="s">
        <v>13</v>
      </c>
      <c r="E19" s="76" t="s">
        <v>385</v>
      </c>
      <c r="F19" s="75" t="s">
        <v>115</v>
      </c>
      <c r="G19" s="82"/>
      <c r="H19" s="74" t="s">
        <v>375</v>
      </c>
      <c r="I19" s="74" t="s">
        <v>395</v>
      </c>
      <c r="J19" s="74" t="s">
        <v>396</v>
      </c>
      <c r="K19" s="74" t="s">
        <v>397</v>
      </c>
      <c r="L19" s="74" t="s">
        <v>16</v>
      </c>
      <c r="M19" s="75" t="s">
        <v>29</v>
      </c>
      <c r="N19" s="74" t="s">
        <v>398</v>
      </c>
      <c r="O19" s="82">
        <v>500</v>
      </c>
      <c r="P19" s="77" t="str">
        <f t="shared" si="0"/>
        <v>Media</v>
      </c>
      <c r="Q19" s="78">
        <f t="shared" si="1"/>
        <v>0.6</v>
      </c>
      <c r="R19" s="76">
        <v>500</v>
      </c>
      <c r="S19" s="77" t="str">
        <f t="shared" si="2"/>
        <v>Mayor</v>
      </c>
      <c r="T19" s="78">
        <f t="shared" si="3"/>
        <v>0.8</v>
      </c>
      <c r="U19" s="147" t="str">
        <f t="shared" si="4"/>
        <v>Alto</v>
      </c>
      <c r="V19" s="159">
        <v>1</v>
      </c>
      <c r="W19" s="161" t="s">
        <v>399</v>
      </c>
      <c r="X19" s="155" t="str">
        <f t="shared" si="13"/>
        <v>Probabilidad</v>
      </c>
      <c r="Y19" s="155" t="s">
        <v>148</v>
      </c>
      <c r="Z19" s="155" t="s">
        <v>167</v>
      </c>
      <c r="AA19" s="155" t="str">
        <f t="shared" si="17"/>
        <v>40%</v>
      </c>
      <c r="AB19" s="155" t="s">
        <v>176</v>
      </c>
      <c r="AC19" s="155" t="s">
        <v>186</v>
      </c>
      <c r="AD19" s="155" t="s">
        <v>183</v>
      </c>
      <c r="AE19" s="159"/>
      <c r="AF19" s="156">
        <f t="shared" si="7"/>
        <v>0.36</v>
      </c>
      <c r="AG19" s="157" t="str">
        <f t="shared" si="8"/>
        <v>Baja</v>
      </c>
      <c r="AH19" s="158">
        <f t="shared" si="9"/>
        <v>0.36</v>
      </c>
      <c r="AI19" s="157" t="str">
        <f t="shared" si="10"/>
        <v>Moderado</v>
      </c>
      <c r="AJ19" s="158">
        <f t="shared" si="11"/>
        <v>0.6</v>
      </c>
      <c r="AK19" s="157" t="str">
        <f t="shared" si="12"/>
        <v>Moderado</v>
      </c>
      <c r="AL19" s="159" t="s">
        <v>177</v>
      </c>
      <c r="AM19" s="149" t="s">
        <v>400</v>
      </c>
      <c r="AN19" s="82" t="s">
        <v>401</v>
      </c>
      <c r="AO19" s="82" t="s">
        <v>402</v>
      </c>
      <c r="AP19" s="82" t="s">
        <v>166</v>
      </c>
    </row>
    <row r="20" spans="1:42" ht="105.75" customHeight="1" x14ac:dyDescent="0.2">
      <c r="A20" s="74">
        <v>48</v>
      </c>
      <c r="B20" s="75" t="s">
        <v>165</v>
      </c>
      <c r="C20" s="75" t="s">
        <v>97</v>
      </c>
      <c r="D20" s="75" t="s">
        <v>13</v>
      </c>
      <c r="E20" s="76" t="s">
        <v>385</v>
      </c>
      <c r="F20" s="75" t="s">
        <v>115</v>
      </c>
      <c r="G20" s="82"/>
      <c r="H20" s="74" t="s">
        <v>375</v>
      </c>
      <c r="I20" s="74" t="s">
        <v>403</v>
      </c>
      <c r="J20" s="74" t="s">
        <v>404</v>
      </c>
      <c r="K20" s="74" t="s">
        <v>405</v>
      </c>
      <c r="L20" s="74" t="s">
        <v>16</v>
      </c>
      <c r="M20" s="75" t="s">
        <v>29</v>
      </c>
      <c r="N20" s="74"/>
      <c r="O20" s="82">
        <v>500</v>
      </c>
      <c r="P20" s="77" t="str">
        <f t="shared" si="0"/>
        <v>Media</v>
      </c>
      <c r="Q20" s="78">
        <f t="shared" si="1"/>
        <v>0.6</v>
      </c>
      <c r="R20" s="82">
        <v>100</v>
      </c>
      <c r="S20" s="77" t="str">
        <f t="shared" si="2"/>
        <v>Moderado</v>
      </c>
      <c r="T20" s="78">
        <f t="shared" si="3"/>
        <v>0.6</v>
      </c>
      <c r="U20" s="147" t="str">
        <f t="shared" si="4"/>
        <v>Moderado</v>
      </c>
      <c r="V20" s="159">
        <v>1</v>
      </c>
      <c r="W20" s="155" t="s">
        <v>406</v>
      </c>
      <c r="X20" s="155" t="str">
        <f t="shared" si="13"/>
        <v>Probabilidad</v>
      </c>
      <c r="Y20" s="155" t="s">
        <v>152</v>
      </c>
      <c r="Z20" s="155" t="s">
        <v>167</v>
      </c>
      <c r="AA20" s="155" t="str">
        <f t="shared" si="17"/>
        <v>30%</v>
      </c>
      <c r="AB20" s="155" t="s">
        <v>174</v>
      </c>
      <c r="AC20" s="155" t="s">
        <v>186</v>
      </c>
      <c r="AD20" s="155" t="s">
        <v>181</v>
      </c>
      <c r="AE20" s="159"/>
      <c r="AF20" s="156">
        <f t="shared" si="7"/>
        <v>0.42</v>
      </c>
      <c r="AG20" s="157" t="str">
        <f t="shared" si="8"/>
        <v>Media</v>
      </c>
      <c r="AH20" s="158">
        <f t="shared" si="9"/>
        <v>0.42</v>
      </c>
      <c r="AI20" s="157" t="str">
        <f t="shared" si="10"/>
        <v>Moderado</v>
      </c>
      <c r="AJ20" s="158">
        <f t="shared" si="11"/>
        <v>0.6</v>
      </c>
      <c r="AK20" s="157" t="str">
        <f t="shared" si="12"/>
        <v>Moderado</v>
      </c>
      <c r="AL20" s="159" t="s">
        <v>177</v>
      </c>
      <c r="AM20" s="149" t="s">
        <v>407</v>
      </c>
      <c r="AN20" s="75" t="s">
        <v>393</v>
      </c>
      <c r="AO20" s="82" t="s">
        <v>407</v>
      </c>
      <c r="AP20" s="82" t="s">
        <v>166</v>
      </c>
    </row>
    <row r="21" spans="1:42" ht="105.75" customHeight="1" x14ac:dyDescent="0.2">
      <c r="A21" s="74">
        <v>60</v>
      </c>
      <c r="B21" s="75" t="s">
        <v>94</v>
      </c>
      <c r="C21" s="75" t="s">
        <v>89</v>
      </c>
      <c r="D21" s="74" t="s">
        <v>9</v>
      </c>
      <c r="E21" s="76" t="s">
        <v>267</v>
      </c>
      <c r="F21" s="75" t="s">
        <v>115</v>
      </c>
      <c r="G21" s="75"/>
      <c r="H21" s="74" t="s">
        <v>415</v>
      </c>
      <c r="I21" s="74" t="s">
        <v>416</v>
      </c>
      <c r="J21" s="74" t="s">
        <v>270</v>
      </c>
      <c r="K21" s="171" t="s">
        <v>644</v>
      </c>
      <c r="L21" s="74" t="s">
        <v>16</v>
      </c>
      <c r="M21" s="75" t="s">
        <v>29</v>
      </c>
      <c r="N21" s="76" t="s">
        <v>417</v>
      </c>
      <c r="O21" s="76">
        <v>500</v>
      </c>
      <c r="P21" s="77" t="str">
        <f t="shared" si="0"/>
        <v>Media</v>
      </c>
      <c r="Q21" s="78">
        <f t="shared" si="1"/>
        <v>0.6</v>
      </c>
      <c r="R21" s="76">
        <v>500</v>
      </c>
      <c r="S21" s="77" t="str">
        <f t="shared" si="2"/>
        <v>Mayor</v>
      </c>
      <c r="T21" s="78">
        <f t="shared" si="3"/>
        <v>0.8</v>
      </c>
      <c r="U21" s="147" t="str">
        <f t="shared" si="4"/>
        <v>Alto</v>
      </c>
      <c r="V21" s="155">
        <v>1</v>
      </c>
      <c r="W21" s="162" t="s">
        <v>418</v>
      </c>
      <c r="X21" s="155" t="str">
        <f t="shared" si="13"/>
        <v>Probabilidad</v>
      </c>
      <c r="Y21" s="155" t="s">
        <v>152</v>
      </c>
      <c r="Z21" s="155" t="s">
        <v>167</v>
      </c>
      <c r="AA21" s="155" t="str">
        <f t="shared" ref="AA21" si="18">IF(AND(Y21="Inexistente",Z21="Sin"),"0%",IF(AND(Y21="Preventivo",Z21="Automático"),"50%",IF(AND(Y21="Preventivo",Z21="Manual"),"40%",IF(AND(Y21="Detectivo",Z21="Automático"),"40%",IF(AND(Y21="Detectivo",Z21="Manual"),"30%",IF(AND(Y21="Correctivo",Z21="Automático"),"35%",IF(AND(Y21="Correctivo",Z21="Manual"),"25%","")))))))</f>
        <v>30%</v>
      </c>
      <c r="AB21" s="155" t="s">
        <v>174</v>
      </c>
      <c r="AC21" s="155" t="s">
        <v>186</v>
      </c>
      <c r="AD21" s="155" t="s">
        <v>181</v>
      </c>
      <c r="AE21" s="162" t="s">
        <v>419</v>
      </c>
      <c r="AF21" s="156">
        <f t="shared" si="7"/>
        <v>0.42</v>
      </c>
      <c r="AG21" s="157" t="str">
        <f t="shared" si="8"/>
        <v>Media</v>
      </c>
      <c r="AH21" s="158">
        <f t="shared" si="9"/>
        <v>0.42</v>
      </c>
      <c r="AI21" s="157" t="str">
        <f t="shared" si="10"/>
        <v>Moderado</v>
      </c>
      <c r="AJ21" s="158">
        <f t="shared" si="11"/>
        <v>0.6</v>
      </c>
      <c r="AK21" s="157" t="str">
        <f t="shared" si="12"/>
        <v>Moderado</v>
      </c>
      <c r="AL21" s="159" t="s">
        <v>177</v>
      </c>
      <c r="AM21" s="148" t="s">
        <v>420</v>
      </c>
      <c r="AN21" s="75" t="s">
        <v>278</v>
      </c>
      <c r="AO21" s="75" t="s">
        <v>421</v>
      </c>
      <c r="AP21" s="74" t="s">
        <v>422</v>
      </c>
    </row>
    <row r="22" spans="1:42" ht="105.75" customHeight="1" x14ac:dyDescent="0.2">
      <c r="A22" s="74">
        <v>61</v>
      </c>
      <c r="B22" s="82" t="s">
        <v>147</v>
      </c>
      <c r="C22" s="75" t="s">
        <v>97</v>
      </c>
      <c r="D22" s="75" t="s">
        <v>13</v>
      </c>
      <c r="E22" s="76" t="s">
        <v>286</v>
      </c>
      <c r="F22" s="75" t="s">
        <v>115</v>
      </c>
      <c r="G22" s="82"/>
      <c r="H22" s="90" t="s">
        <v>285</v>
      </c>
      <c r="I22" s="89" t="s">
        <v>423</v>
      </c>
      <c r="J22" s="89" t="s">
        <v>424</v>
      </c>
      <c r="K22" s="89" t="s">
        <v>425</v>
      </c>
      <c r="L22" s="74" t="s">
        <v>16</v>
      </c>
      <c r="M22" s="75" t="s">
        <v>29</v>
      </c>
      <c r="N22" s="74" t="s">
        <v>426</v>
      </c>
      <c r="O22" s="76">
        <v>500</v>
      </c>
      <c r="P22" s="77" t="str">
        <f t="shared" si="0"/>
        <v>Media</v>
      </c>
      <c r="Q22" s="78">
        <f t="shared" si="1"/>
        <v>0.6</v>
      </c>
      <c r="R22" s="76">
        <v>501</v>
      </c>
      <c r="S22" s="77" t="str">
        <f t="shared" si="2"/>
        <v>Catastrófico</v>
      </c>
      <c r="T22" s="78" t="str">
        <f t="shared" si="3"/>
        <v>100%</v>
      </c>
      <c r="U22" s="147" t="str">
        <f t="shared" si="4"/>
        <v>Extremo</v>
      </c>
      <c r="V22" s="155">
        <v>1</v>
      </c>
      <c r="W22" s="155" t="s">
        <v>427</v>
      </c>
      <c r="X22" s="159" t="str">
        <f t="shared" si="13"/>
        <v>Probabilidad</v>
      </c>
      <c r="Y22" s="155" t="s">
        <v>152</v>
      </c>
      <c r="Z22" s="155" t="s">
        <v>167</v>
      </c>
      <c r="AA22" s="155" t="str">
        <f t="shared" ref="AA22:AA31" si="19">IF(AND(Y22="Preventivo",Z22="Automático"),"50%",IF(AND(Y22="Preventivo",Z22="Manual"),"40%",IF(AND(Y22="Detectivo",Z22="Automático"),"40%",IF(AND(Y22="Detectivo",Z22="Manual"),"30%",IF(AND(Y22="Correctivo",Z22="Automático"),"35%",IF(AND(Y22="Correctivo",Z22="Manual"),"25%",""))))))</f>
        <v>30%</v>
      </c>
      <c r="AB22" s="155" t="s">
        <v>174</v>
      </c>
      <c r="AC22" s="155" t="s">
        <v>186</v>
      </c>
      <c r="AD22" s="155" t="s">
        <v>181</v>
      </c>
      <c r="AE22" s="155" t="s">
        <v>428</v>
      </c>
      <c r="AF22" s="156">
        <f t="shared" si="7"/>
        <v>0.42</v>
      </c>
      <c r="AG22" s="157" t="str">
        <f t="shared" si="8"/>
        <v>Media</v>
      </c>
      <c r="AH22" s="158">
        <f t="shared" si="9"/>
        <v>0.42</v>
      </c>
      <c r="AI22" s="157" t="str">
        <f t="shared" si="10"/>
        <v>Moderado</v>
      </c>
      <c r="AJ22" s="158">
        <f t="shared" si="11"/>
        <v>0.6</v>
      </c>
      <c r="AK22" s="157" t="str">
        <f t="shared" si="12"/>
        <v>Moderado</v>
      </c>
      <c r="AL22" s="159" t="s">
        <v>177</v>
      </c>
      <c r="AM22" s="149" t="s">
        <v>429</v>
      </c>
      <c r="AN22" s="82" t="s">
        <v>430</v>
      </c>
      <c r="AO22" s="82" t="s">
        <v>431</v>
      </c>
      <c r="AP22" s="82" t="s">
        <v>170</v>
      </c>
    </row>
    <row r="23" spans="1:42" ht="105.75" customHeight="1" x14ac:dyDescent="0.2">
      <c r="A23" s="74">
        <v>61</v>
      </c>
      <c r="B23" s="82" t="s">
        <v>147</v>
      </c>
      <c r="C23" s="75" t="s">
        <v>97</v>
      </c>
      <c r="D23" s="75" t="s">
        <v>13</v>
      </c>
      <c r="E23" s="76" t="s">
        <v>286</v>
      </c>
      <c r="F23" s="75" t="s">
        <v>115</v>
      </c>
      <c r="G23" s="82"/>
      <c r="H23" s="90" t="s">
        <v>285</v>
      </c>
      <c r="I23" s="89" t="s">
        <v>423</v>
      </c>
      <c r="J23" s="89" t="s">
        <v>424</v>
      </c>
      <c r="K23" s="89" t="s">
        <v>425</v>
      </c>
      <c r="L23" s="74" t="s">
        <v>16</v>
      </c>
      <c r="M23" s="75" t="s">
        <v>29</v>
      </c>
      <c r="N23" s="74" t="s">
        <v>426</v>
      </c>
      <c r="O23" s="76">
        <v>500</v>
      </c>
      <c r="P23" s="77" t="str">
        <f t="shared" si="0"/>
        <v>Media</v>
      </c>
      <c r="Q23" s="78">
        <f t="shared" si="1"/>
        <v>0.6</v>
      </c>
      <c r="R23" s="76">
        <v>501</v>
      </c>
      <c r="S23" s="77" t="str">
        <f t="shared" si="2"/>
        <v>Catastrófico</v>
      </c>
      <c r="T23" s="78" t="str">
        <f t="shared" si="3"/>
        <v>100%</v>
      </c>
      <c r="U23" s="147" t="str">
        <f t="shared" si="4"/>
        <v>Extremo</v>
      </c>
      <c r="V23" s="155">
        <v>2</v>
      </c>
      <c r="W23" s="155" t="s">
        <v>432</v>
      </c>
      <c r="X23" s="159" t="str">
        <f t="shared" si="13"/>
        <v>Probabilidad</v>
      </c>
      <c r="Y23" s="155" t="s">
        <v>152</v>
      </c>
      <c r="Z23" s="155" t="s">
        <v>167</v>
      </c>
      <c r="AA23" s="155" t="str">
        <f t="shared" si="19"/>
        <v>30%</v>
      </c>
      <c r="AB23" s="155" t="s">
        <v>174</v>
      </c>
      <c r="AC23" s="155" t="s">
        <v>186</v>
      </c>
      <c r="AD23" s="155" t="s">
        <v>181</v>
      </c>
      <c r="AE23" s="155" t="s">
        <v>433</v>
      </c>
      <c r="AF23" s="156">
        <f t="shared" si="7"/>
        <v>0.42</v>
      </c>
      <c r="AG23" s="157" t="str">
        <f t="shared" si="8"/>
        <v>Media</v>
      </c>
      <c r="AH23" s="158">
        <f t="shared" si="9"/>
        <v>0.42</v>
      </c>
      <c r="AI23" s="157" t="str">
        <f t="shared" si="10"/>
        <v>Moderado</v>
      </c>
      <c r="AJ23" s="158">
        <f t="shared" si="11"/>
        <v>0.6</v>
      </c>
      <c r="AK23" s="157" t="str">
        <f t="shared" si="12"/>
        <v>Moderado</v>
      </c>
      <c r="AL23" s="159" t="s">
        <v>177</v>
      </c>
      <c r="AM23" s="149" t="s">
        <v>434</v>
      </c>
      <c r="AN23" s="82" t="s">
        <v>435</v>
      </c>
      <c r="AO23" s="82" t="s">
        <v>436</v>
      </c>
      <c r="AP23" s="82" t="s">
        <v>170</v>
      </c>
    </row>
    <row r="24" spans="1:42" ht="105.75" customHeight="1" x14ac:dyDescent="0.2">
      <c r="A24" s="74">
        <v>62</v>
      </c>
      <c r="B24" s="82" t="s">
        <v>147</v>
      </c>
      <c r="C24" s="75" t="s">
        <v>97</v>
      </c>
      <c r="D24" s="75" t="s">
        <v>13</v>
      </c>
      <c r="E24" s="76" t="s">
        <v>286</v>
      </c>
      <c r="F24" s="75" t="s">
        <v>115</v>
      </c>
      <c r="G24" s="82"/>
      <c r="H24" s="76" t="s">
        <v>375</v>
      </c>
      <c r="I24" s="76" t="s">
        <v>437</v>
      </c>
      <c r="J24" s="76" t="s">
        <v>438</v>
      </c>
      <c r="K24" s="76" t="s">
        <v>439</v>
      </c>
      <c r="L24" s="74" t="s">
        <v>16</v>
      </c>
      <c r="M24" s="75" t="s">
        <v>29</v>
      </c>
      <c r="N24" s="74" t="s">
        <v>426</v>
      </c>
      <c r="O24" s="76">
        <v>500</v>
      </c>
      <c r="P24" s="77" t="str">
        <f t="shared" si="0"/>
        <v>Media</v>
      </c>
      <c r="Q24" s="78">
        <f t="shared" si="1"/>
        <v>0.6</v>
      </c>
      <c r="R24" s="76">
        <v>501</v>
      </c>
      <c r="S24" s="77" t="str">
        <f t="shared" si="2"/>
        <v>Catastrófico</v>
      </c>
      <c r="T24" s="78" t="str">
        <f t="shared" si="3"/>
        <v>100%</v>
      </c>
      <c r="U24" s="147" t="str">
        <f t="shared" si="4"/>
        <v>Extremo</v>
      </c>
      <c r="V24" s="159">
        <v>1</v>
      </c>
      <c r="W24" s="155" t="s">
        <v>440</v>
      </c>
      <c r="X24" s="159" t="str">
        <f t="shared" si="13"/>
        <v>Probabilidad</v>
      </c>
      <c r="Y24" s="155" t="s">
        <v>152</v>
      </c>
      <c r="Z24" s="155" t="s">
        <v>167</v>
      </c>
      <c r="AA24" s="155" t="str">
        <f t="shared" si="19"/>
        <v>30%</v>
      </c>
      <c r="AB24" s="155" t="s">
        <v>174</v>
      </c>
      <c r="AC24" s="155" t="s">
        <v>186</v>
      </c>
      <c r="AD24" s="155" t="s">
        <v>181</v>
      </c>
      <c r="AE24" s="159" t="s">
        <v>441</v>
      </c>
      <c r="AF24" s="156">
        <f t="shared" si="7"/>
        <v>0.42</v>
      </c>
      <c r="AG24" s="157" t="str">
        <f t="shared" si="8"/>
        <v>Media</v>
      </c>
      <c r="AH24" s="158">
        <f t="shared" si="9"/>
        <v>0.42</v>
      </c>
      <c r="AI24" s="157" t="str">
        <f t="shared" si="10"/>
        <v>Moderado</v>
      </c>
      <c r="AJ24" s="158">
        <f t="shared" si="11"/>
        <v>0.6</v>
      </c>
      <c r="AK24" s="157" t="str">
        <f t="shared" si="12"/>
        <v>Moderado</v>
      </c>
      <c r="AL24" s="159" t="s">
        <v>177</v>
      </c>
      <c r="AM24" s="149" t="s">
        <v>442</v>
      </c>
      <c r="AN24" s="82" t="s">
        <v>443</v>
      </c>
      <c r="AO24" s="82" t="s">
        <v>444</v>
      </c>
      <c r="AP24" s="82" t="s">
        <v>284</v>
      </c>
    </row>
    <row r="25" spans="1:42" ht="105.75" customHeight="1" x14ac:dyDescent="0.2">
      <c r="A25" s="74">
        <v>63</v>
      </c>
      <c r="B25" s="82" t="s">
        <v>147</v>
      </c>
      <c r="C25" s="75" t="s">
        <v>19</v>
      </c>
      <c r="D25" s="75" t="s">
        <v>13</v>
      </c>
      <c r="E25" s="76" t="s">
        <v>286</v>
      </c>
      <c r="F25" s="75" t="s">
        <v>115</v>
      </c>
      <c r="G25" s="82"/>
      <c r="H25" s="76" t="s">
        <v>375</v>
      </c>
      <c r="I25" s="76" t="s">
        <v>445</v>
      </c>
      <c r="J25" s="76" t="s">
        <v>446</v>
      </c>
      <c r="K25" s="76" t="s">
        <v>447</v>
      </c>
      <c r="L25" s="74" t="s">
        <v>16</v>
      </c>
      <c r="M25" s="75" t="s">
        <v>29</v>
      </c>
      <c r="N25" s="74" t="s">
        <v>448</v>
      </c>
      <c r="O25" s="76">
        <v>500</v>
      </c>
      <c r="P25" s="77" t="str">
        <f t="shared" si="0"/>
        <v>Media</v>
      </c>
      <c r="Q25" s="78">
        <f t="shared" si="1"/>
        <v>0.6</v>
      </c>
      <c r="R25" s="76">
        <v>501</v>
      </c>
      <c r="S25" s="77" t="str">
        <f t="shared" si="2"/>
        <v>Catastrófico</v>
      </c>
      <c r="T25" s="78" t="str">
        <f t="shared" si="3"/>
        <v>100%</v>
      </c>
      <c r="U25" s="147" t="str">
        <f t="shared" si="4"/>
        <v>Extremo</v>
      </c>
      <c r="V25" s="159">
        <v>1</v>
      </c>
      <c r="W25" s="159" t="s">
        <v>449</v>
      </c>
      <c r="X25" s="159" t="str">
        <f t="shared" si="13"/>
        <v>Probabilidad</v>
      </c>
      <c r="Y25" s="155" t="s">
        <v>152</v>
      </c>
      <c r="Z25" s="155" t="s">
        <v>167</v>
      </c>
      <c r="AA25" s="155" t="str">
        <f t="shared" si="19"/>
        <v>30%</v>
      </c>
      <c r="AB25" s="155" t="s">
        <v>174</v>
      </c>
      <c r="AC25" s="155" t="s">
        <v>186</v>
      </c>
      <c r="AD25" s="155" t="s">
        <v>181</v>
      </c>
      <c r="AE25" s="159" t="s">
        <v>450</v>
      </c>
      <c r="AF25" s="156">
        <f t="shared" si="7"/>
        <v>0.42</v>
      </c>
      <c r="AG25" s="157" t="str">
        <f t="shared" si="8"/>
        <v>Media</v>
      </c>
      <c r="AH25" s="158">
        <f t="shared" si="9"/>
        <v>0.42</v>
      </c>
      <c r="AI25" s="157" t="str">
        <f t="shared" si="10"/>
        <v>Moderado</v>
      </c>
      <c r="AJ25" s="158">
        <f t="shared" si="11"/>
        <v>0.6</v>
      </c>
      <c r="AK25" s="157" t="str">
        <f t="shared" si="12"/>
        <v>Moderado</v>
      </c>
      <c r="AL25" s="159" t="s">
        <v>177</v>
      </c>
      <c r="AM25" s="149" t="s">
        <v>451</v>
      </c>
      <c r="AN25" s="82" t="s">
        <v>452</v>
      </c>
      <c r="AO25" s="82" t="s">
        <v>453</v>
      </c>
      <c r="AP25" s="82" t="s">
        <v>170</v>
      </c>
    </row>
    <row r="26" spans="1:42" ht="105.75" customHeight="1" x14ac:dyDescent="0.2">
      <c r="A26" s="74">
        <v>64</v>
      </c>
      <c r="B26" s="82" t="s">
        <v>147</v>
      </c>
      <c r="C26" s="75" t="s">
        <v>19</v>
      </c>
      <c r="D26" s="75" t="s">
        <v>13</v>
      </c>
      <c r="E26" s="76" t="s">
        <v>286</v>
      </c>
      <c r="F26" s="75" t="s">
        <v>115</v>
      </c>
      <c r="G26" s="82"/>
      <c r="H26" s="82" t="s">
        <v>285</v>
      </c>
      <c r="I26" s="76" t="s">
        <v>454</v>
      </c>
      <c r="J26" s="76" t="s">
        <v>446</v>
      </c>
      <c r="K26" s="76" t="s">
        <v>455</v>
      </c>
      <c r="L26" s="74" t="s">
        <v>16</v>
      </c>
      <c r="M26" s="75" t="s">
        <v>29</v>
      </c>
      <c r="N26" s="74" t="s">
        <v>448</v>
      </c>
      <c r="O26" s="76">
        <v>500</v>
      </c>
      <c r="P26" s="77" t="str">
        <f t="shared" si="0"/>
        <v>Media</v>
      </c>
      <c r="Q26" s="78">
        <f t="shared" si="1"/>
        <v>0.6</v>
      </c>
      <c r="R26" s="76">
        <v>501</v>
      </c>
      <c r="S26" s="77" t="str">
        <f t="shared" si="2"/>
        <v>Catastrófico</v>
      </c>
      <c r="T26" s="78" t="str">
        <f t="shared" si="3"/>
        <v>100%</v>
      </c>
      <c r="U26" s="147" t="str">
        <f t="shared" si="4"/>
        <v>Extremo</v>
      </c>
      <c r="V26" s="159">
        <v>1</v>
      </c>
      <c r="W26" s="159" t="s">
        <v>456</v>
      </c>
      <c r="X26" s="159" t="str">
        <f t="shared" si="13"/>
        <v>Probabilidad</v>
      </c>
      <c r="Y26" s="155" t="s">
        <v>152</v>
      </c>
      <c r="Z26" s="155" t="s">
        <v>167</v>
      </c>
      <c r="AA26" s="155" t="str">
        <f t="shared" si="19"/>
        <v>30%</v>
      </c>
      <c r="AB26" s="155" t="s">
        <v>174</v>
      </c>
      <c r="AC26" s="155" t="s">
        <v>188</v>
      </c>
      <c r="AD26" s="155" t="s">
        <v>181</v>
      </c>
      <c r="AE26" s="159" t="s">
        <v>457</v>
      </c>
      <c r="AF26" s="156">
        <f t="shared" si="7"/>
        <v>0.42</v>
      </c>
      <c r="AG26" s="157" t="str">
        <f t="shared" si="8"/>
        <v>Media</v>
      </c>
      <c r="AH26" s="158">
        <f t="shared" si="9"/>
        <v>0.42</v>
      </c>
      <c r="AI26" s="157" t="str">
        <f t="shared" si="10"/>
        <v>Moderado</v>
      </c>
      <c r="AJ26" s="158">
        <f t="shared" si="11"/>
        <v>0.6</v>
      </c>
      <c r="AK26" s="157" t="str">
        <f t="shared" si="12"/>
        <v>Moderado</v>
      </c>
      <c r="AL26" s="159" t="s">
        <v>177</v>
      </c>
      <c r="AM26" s="149" t="s">
        <v>458</v>
      </c>
      <c r="AN26" s="82" t="s">
        <v>452</v>
      </c>
      <c r="AO26" s="82" t="s">
        <v>459</v>
      </c>
      <c r="AP26" s="82" t="s">
        <v>170</v>
      </c>
    </row>
    <row r="27" spans="1:42" ht="105.75" customHeight="1" x14ac:dyDescent="0.2">
      <c r="A27" s="74">
        <v>65</v>
      </c>
      <c r="B27" s="75" t="s">
        <v>144</v>
      </c>
      <c r="C27" s="75" t="s">
        <v>97</v>
      </c>
      <c r="D27" s="75" t="s">
        <v>13</v>
      </c>
      <c r="E27" s="76" t="s">
        <v>280</v>
      </c>
      <c r="F27" s="75" t="s">
        <v>115</v>
      </c>
      <c r="G27" s="75"/>
      <c r="H27" s="74" t="s">
        <v>308</v>
      </c>
      <c r="I27" s="74" t="s">
        <v>460</v>
      </c>
      <c r="J27" s="74" t="s">
        <v>461</v>
      </c>
      <c r="K27" s="75" t="s">
        <v>462</v>
      </c>
      <c r="L27" s="74" t="s">
        <v>16</v>
      </c>
      <c r="M27" s="74" t="s">
        <v>29</v>
      </c>
      <c r="N27" s="74" t="s">
        <v>329</v>
      </c>
      <c r="O27" s="82">
        <v>2</v>
      </c>
      <c r="P27" s="77" t="str">
        <f t="shared" si="0"/>
        <v>Muy Baja</v>
      </c>
      <c r="Q27" s="78">
        <f t="shared" si="1"/>
        <v>0.2</v>
      </c>
      <c r="R27" s="76">
        <v>501</v>
      </c>
      <c r="S27" s="77" t="str">
        <f t="shared" si="2"/>
        <v>Catastrófico</v>
      </c>
      <c r="T27" s="78" t="str">
        <f t="shared" si="3"/>
        <v>100%</v>
      </c>
      <c r="U27" s="147" t="str">
        <f t="shared" si="4"/>
        <v>Extremo</v>
      </c>
      <c r="V27" s="155">
        <v>1</v>
      </c>
      <c r="W27" s="159" t="s">
        <v>463</v>
      </c>
      <c r="X27" s="155" t="str">
        <f t="shared" si="13"/>
        <v>Probabilidad</v>
      </c>
      <c r="Y27" s="155" t="s">
        <v>148</v>
      </c>
      <c r="Z27" s="155" t="s">
        <v>167</v>
      </c>
      <c r="AA27" s="155" t="str">
        <f t="shared" si="19"/>
        <v>40%</v>
      </c>
      <c r="AB27" s="155" t="s">
        <v>174</v>
      </c>
      <c r="AC27" s="155" t="s">
        <v>186</v>
      </c>
      <c r="AD27" s="155" t="s">
        <v>181</v>
      </c>
      <c r="AE27" s="155" t="s">
        <v>327</v>
      </c>
      <c r="AF27" s="156">
        <f t="shared" si="7"/>
        <v>0.12</v>
      </c>
      <c r="AG27" s="157" t="str">
        <f t="shared" si="8"/>
        <v>Muy Baja</v>
      </c>
      <c r="AH27" s="158">
        <f t="shared" si="9"/>
        <v>0.12</v>
      </c>
      <c r="AI27" s="157" t="str">
        <f t="shared" si="10"/>
        <v>Leve</v>
      </c>
      <c r="AJ27" s="158">
        <f t="shared" si="11"/>
        <v>0.2</v>
      </c>
      <c r="AK27" s="157" t="str">
        <f t="shared" si="12"/>
        <v>Bajo</v>
      </c>
      <c r="AL27" s="159" t="s">
        <v>175</v>
      </c>
      <c r="AM27" s="149" t="s">
        <v>464</v>
      </c>
      <c r="AN27" s="74" t="s">
        <v>414</v>
      </c>
      <c r="AO27" s="75" t="s">
        <v>465</v>
      </c>
      <c r="AP27" s="75" t="s">
        <v>149</v>
      </c>
    </row>
    <row r="28" spans="1:42" ht="105.75" customHeight="1" x14ac:dyDescent="0.2">
      <c r="A28" s="74">
        <v>66</v>
      </c>
      <c r="B28" s="75" t="s">
        <v>144</v>
      </c>
      <c r="C28" s="75" t="s">
        <v>97</v>
      </c>
      <c r="D28" s="75" t="s">
        <v>13</v>
      </c>
      <c r="E28" s="76" t="s">
        <v>280</v>
      </c>
      <c r="F28" s="75" t="s">
        <v>115</v>
      </c>
      <c r="G28" s="75"/>
      <c r="H28" s="74" t="s">
        <v>308</v>
      </c>
      <c r="I28" s="74" t="s">
        <v>466</v>
      </c>
      <c r="J28" s="74" t="s">
        <v>467</v>
      </c>
      <c r="K28" s="75" t="s">
        <v>468</v>
      </c>
      <c r="L28" s="74" t="s">
        <v>16</v>
      </c>
      <c r="M28" s="74" t="s">
        <v>29</v>
      </c>
      <c r="N28" s="74" t="s">
        <v>469</v>
      </c>
      <c r="O28" s="82">
        <v>2</v>
      </c>
      <c r="P28" s="77" t="str">
        <f t="shared" si="0"/>
        <v>Muy Baja</v>
      </c>
      <c r="Q28" s="78">
        <f t="shared" si="1"/>
        <v>0.2</v>
      </c>
      <c r="R28" s="82">
        <v>100</v>
      </c>
      <c r="S28" s="77" t="str">
        <f t="shared" si="2"/>
        <v>Moderado</v>
      </c>
      <c r="T28" s="78">
        <f t="shared" si="3"/>
        <v>0.6</v>
      </c>
      <c r="U28" s="147" t="str">
        <f t="shared" si="4"/>
        <v>Moderado</v>
      </c>
      <c r="V28" s="155">
        <v>1</v>
      </c>
      <c r="W28" s="159" t="s">
        <v>470</v>
      </c>
      <c r="X28" s="155" t="str">
        <f t="shared" si="13"/>
        <v>Probabilidad</v>
      </c>
      <c r="Y28" s="155" t="s">
        <v>148</v>
      </c>
      <c r="Z28" s="155" t="s">
        <v>167</v>
      </c>
      <c r="AA28" s="155" t="str">
        <f t="shared" si="19"/>
        <v>40%</v>
      </c>
      <c r="AB28" s="155" t="s">
        <v>174</v>
      </c>
      <c r="AC28" s="155" t="s">
        <v>186</v>
      </c>
      <c r="AD28" s="155" t="s">
        <v>181</v>
      </c>
      <c r="AE28" s="155" t="s">
        <v>327</v>
      </c>
      <c r="AF28" s="156">
        <f t="shared" si="7"/>
        <v>0.12</v>
      </c>
      <c r="AG28" s="157" t="str">
        <f t="shared" si="8"/>
        <v>Muy Baja</v>
      </c>
      <c r="AH28" s="158">
        <f t="shared" si="9"/>
        <v>0.12</v>
      </c>
      <c r="AI28" s="157" t="str">
        <f t="shared" si="10"/>
        <v>Leve</v>
      </c>
      <c r="AJ28" s="158">
        <f t="shared" si="11"/>
        <v>0.2</v>
      </c>
      <c r="AK28" s="157" t="str">
        <f t="shared" si="12"/>
        <v>Bajo</v>
      </c>
      <c r="AL28" s="159" t="s">
        <v>175</v>
      </c>
      <c r="AM28" s="149" t="s">
        <v>471</v>
      </c>
      <c r="AN28" s="74" t="s">
        <v>414</v>
      </c>
      <c r="AO28" s="75" t="s">
        <v>465</v>
      </c>
      <c r="AP28" s="75" t="s">
        <v>149</v>
      </c>
    </row>
    <row r="29" spans="1:42" ht="105.75" customHeight="1" x14ac:dyDescent="0.2">
      <c r="A29" s="74">
        <v>67</v>
      </c>
      <c r="B29" s="75" t="s">
        <v>144</v>
      </c>
      <c r="C29" s="75" t="s">
        <v>97</v>
      </c>
      <c r="D29" s="75" t="s">
        <v>13</v>
      </c>
      <c r="E29" s="76" t="s">
        <v>280</v>
      </c>
      <c r="F29" s="75" t="s">
        <v>115</v>
      </c>
      <c r="G29" s="75"/>
      <c r="H29" s="74" t="s">
        <v>308</v>
      </c>
      <c r="I29" s="74" t="s">
        <v>472</v>
      </c>
      <c r="J29" s="74" t="s">
        <v>473</v>
      </c>
      <c r="K29" s="74" t="s">
        <v>474</v>
      </c>
      <c r="L29" s="74" t="s">
        <v>16</v>
      </c>
      <c r="M29" s="74" t="s">
        <v>29</v>
      </c>
      <c r="N29" s="74" t="s">
        <v>475</v>
      </c>
      <c r="O29" s="82">
        <v>2</v>
      </c>
      <c r="P29" s="77" t="str">
        <f t="shared" si="0"/>
        <v>Muy Baja</v>
      </c>
      <c r="Q29" s="78">
        <f t="shared" si="1"/>
        <v>0.2</v>
      </c>
      <c r="R29" s="76">
        <v>501</v>
      </c>
      <c r="S29" s="77" t="str">
        <f t="shared" si="2"/>
        <v>Catastrófico</v>
      </c>
      <c r="T29" s="78" t="str">
        <f t="shared" si="3"/>
        <v>100%</v>
      </c>
      <c r="U29" s="147" t="str">
        <f t="shared" si="4"/>
        <v>Extremo</v>
      </c>
      <c r="V29" s="155">
        <v>1</v>
      </c>
      <c r="W29" s="159" t="s">
        <v>476</v>
      </c>
      <c r="X29" s="155" t="str">
        <f t="shared" si="13"/>
        <v>Probabilidad</v>
      </c>
      <c r="Y29" s="155" t="s">
        <v>148</v>
      </c>
      <c r="Z29" s="155" t="s">
        <v>167</v>
      </c>
      <c r="AA29" s="155" t="str">
        <f t="shared" si="19"/>
        <v>40%</v>
      </c>
      <c r="AB29" s="155" t="s">
        <v>174</v>
      </c>
      <c r="AC29" s="155" t="s">
        <v>186</v>
      </c>
      <c r="AD29" s="155" t="s">
        <v>181</v>
      </c>
      <c r="AE29" s="155" t="s">
        <v>330</v>
      </c>
      <c r="AF29" s="156">
        <f t="shared" si="7"/>
        <v>0.12</v>
      </c>
      <c r="AG29" s="157" t="str">
        <f t="shared" si="8"/>
        <v>Muy Baja</v>
      </c>
      <c r="AH29" s="158">
        <f t="shared" si="9"/>
        <v>0.12</v>
      </c>
      <c r="AI29" s="157" t="str">
        <f t="shared" si="10"/>
        <v>Leve</v>
      </c>
      <c r="AJ29" s="158">
        <f t="shared" si="11"/>
        <v>0.2</v>
      </c>
      <c r="AK29" s="157" t="str">
        <f t="shared" si="12"/>
        <v>Bajo</v>
      </c>
      <c r="AL29" s="159" t="s">
        <v>175</v>
      </c>
      <c r="AM29" s="149" t="s">
        <v>477</v>
      </c>
      <c r="AN29" s="75" t="s">
        <v>328</v>
      </c>
      <c r="AO29" s="75" t="s">
        <v>305</v>
      </c>
      <c r="AP29" s="75" t="s">
        <v>306</v>
      </c>
    </row>
    <row r="30" spans="1:42" ht="105.75" customHeight="1" x14ac:dyDescent="0.2">
      <c r="A30" s="74">
        <v>68</v>
      </c>
      <c r="B30" s="75" t="s">
        <v>144</v>
      </c>
      <c r="C30" s="75" t="s">
        <v>97</v>
      </c>
      <c r="D30" s="75" t="s">
        <v>13</v>
      </c>
      <c r="E30" s="76" t="s">
        <v>280</v>
      </c>
      <c r="F30" s="75" t="s">
        <v>115</v>
      </c>
      <c r="G30" s="75"/>
      <c r="H30" s="74" t="s">
        <v>478</v>
      </c>
      <c r="I30" s="74" t="s">
        <v>479</v>
      </c>
      <c r="J30" s="74" t="s">
        <v>480</v>
      </c>
      <c r="K30" s="74" t="s">
        <v>481</v>
      </c>
      <c r="L30" s="74" t="s">
        <v>16</v>
      </c>
      <c r="M30" s="74" t="s">
        <v>29</v>
      </c>
      <c r="N30" s="74" t="s">
        <v>413</v>
      </c>
      <c r="O30" s="82">
        <v>2</v>
      </c>
      <c r="P30" s="77" t="str">
        <f t="shared" si="0"/>
        <v>Muy Baja</v>
      </c>
      <c r="Q30" s="78">
        <f t="shared" si="1"/>
        <v>0.2</v>
      </c>
      <c r="R30" s="76">
        <v>501</v>
      </c>
      <c r="S30" s="77" t="str">
        <f t="shared" si="2"/>
        <v>Catastrófico</v>
      </c>
      <c r="T30" s="78" t="str">
        <f t="shared" si="3"/>
        <v>100%</v>
      </c>
      <c r="U30" s="147" t="str">
        <f t="shared" si="4"/>
        <v>Extremo</v>
      </c>
      <c r="V30" s="155">
        <v>1</v>
      </c>
      <c r="W30" s="159" t="s">
        <v>482</v>
      </c>
      <c r="X30" s="155" t="str">
        <f t="shared" si="13"/>
        <v>Probabilidad</v>
      </c>
      <c r="Y30" s="155" t="s">
        <v>148</v>
      </c>
      <c r="Z30" s="155" t="s">
        <v>167</v>
      </c>
      <c r="AA30" s="155" t="str">
        <f t="shared" si="19"/>
        <v>40%</v>
      </c>
      <c r="AB30" s="155" t="s">
        <v>174</v>
      </c>
      <c r="AC30" s="155" t="s">
        <v>186</v>
      </c>
      <c r="AD30" s="155" t="s">
        <v>181</v>
      </c>
      <c r="AE30" s="155" t="s">
        <v>330</v>
      </c>
      <c r="AF30" s="156">
        <f t="shared" si="7"/>
        <v>0.12</v>
      </c>
      <c r="AG30" s="157" t="str">
        <f t="shared" si="8"/>
        <v>Muy Baja</v>
      </c>
      <c r="AH30" s="158">
        <f t="shared" si="9"/>
        <v>0.12</v>
      </c>
      <c r="AI30" s="157" t="str">
        <f t="shared" si="10"/>
        <v>Leve</v>
      </c>
      <c r="AJ30" s="158">
        <f t="shared" si="11"/>
        <v>0.2</v>
      </c>
      <c r="AK30" s="157" t="str">
        <f t="shared" si="12"/>
        <v>Bajo</v>
      </c>
      <c r="AL30" s="159" t="s">
        <v>175</v>
      </c>
      <c r="AM30" s="149" t="s">
        <v>483</v>
      </c>
      <c r="AN30" s="74" t="s">
        <v>414</v>
      </c>
      <c r="AO30" s="75" t="s">
        <v>484</v>
      </c>
      <c r="AP30" s="75" t="s">
        <v>149</v>
      </c>
    </row>
    <row r="31" spans="1:42" ht="105.75" customHeight="1" x14ac:dyDescent="0.2">
      <c r="A31" s="74">
        <v>69</v>
      </c>
      <c r="B31" s="75" t="s">
        <v>144</v>
      </c>
      <c r="C31" s="75" t="s">
        <v>97</v>
      </c>
      <c r="D31" s="75" t="s">
        <v>13</v>
      </c>
      <c r="E31" s="76" t="s">
        <v>280</v>
      </c>
      <c r="F31" s="75" t="s">
        <v>115</v>
      </c>
      <c r="G31" s="75"/>
      <c r="H31" s="74" t="s">
        <v>485</v>
      </c>
      <c r="I31" s="74" t="s">
        <v>486</v>
      </c>
      <c r="J31" s="74" t="s">
        <v>487</v>
      </c>
      <c r="K31" s="74" t="s">
        <v>488</v>
      </c>
      <c r="L31" s="74" t="s">
        <v>16</v>
      </c>
      <c r="M31" s="74" t="s">
        <v>29</v>
      </c>
      <c r="N31" s="74" t="s">
        <v>410</v>
      </c>
      <c r="O31" s="82">
        <v>2</v>
      </c>
      <c r="P31" s="77" t="str">
        <f t="shared" si="0"/>
        <v>Muy Baja</v>
      </c>
      <c r="Q31" s="78">
        <f t="shared" si="1"/>
        <v>0.2</v>
      </c>
      <c r="R31" s="82">
        <v>100</v>
      </c>
      <c r="S31" s="77" t="str">
        <f t="shared" si="2"/>
        <v>Moderado</v>
      </c>
      <c r="T31" s="78">
        <f t="shared" si="3"/>
        <v>0.6</v>
      </c>
      <c r="U31" s="147" t="str">
        <f t="shared" si="4"/>
        <v>Moderado</v>
      </c>
      <c r="V31" s="155">
        <v>1</v>
      </c>
      <c r="W31" s="159" t="s">
        <v>489</v>
      </c>
      <c r="X31" s="155" t="str">
        <f t="shared" si="13"/>
        <v>Probabilidad</v>
      </c>
      <c r="Y31" s="155" t="s">
        <v>152</v>
      </c>
      <c r="Z31" s="155" t="s">
        <v>167</v>
      </c>
      <c r="AA31" s="155" t="str">
        <f t="shared" si="19"/>
        <v>30%</v>
      </c>
      <c r="AB31" s="155" t="s">
        <v>174</v>
      </c>
      <c r="AC31" s="155" t="s">
        <v>186</v>
      </c>
      <c r="AD31" s="155" t="s">
        <v>181</v>
      </c>
      <c r="AE31" s="155" t="s">
        <v>412</v>
      </c>
      <c r="AF31" s="156">
        <f t="shared" si="7"/>
        <v>0.14000000000000001</v>
      </c>
      <c r="AG31" s="157" t="str">
        <f t="shared" si="8"/>
        <v>Muy Baja</v>
      </c>
      <c r="AH31" s="158">
        <f t="shared" si="9"/>
        <v>0.14000000000000001</v>
      </c>
      <c r="AI31" s="157" t="str">
        <f t="shared" si="10"/>
        <v>Leve</v>
      </c>
      <c r="AJ31" s="158">
        <f t="shared" si="11"/>
        <v>0.2</v>
      </c>
      <c r="AK31" s="157" t="str">
        <f t="shared" si="12"/>
        <v>Bajo</v>
      </c>
      <c r="AL31" s="159" t="s">
        <v>175</v>
      </c>
      <c r="AM31" s="148" t="s">
        <v>490</v>
      </c>
      <c r="AN31" s="74" t="s">
        <v>414</v>
      </c>
      <c r="AO31" s="75" t="s">
        <v>491</v>
      </c>
      <c r="AP31" s="75" t="s">
        <v>149</v>
      </c>
    </row>
    <row r="32" spans="1:42" ht="105.75" customHeight="1" x14ac:dyDescent="0.2">
      <c r="A32" s="74">
        <v>70</v>
      </c>
      <c r="B32" s="75" t="s">
        <v>140</v>
      </c>
      <c r="C32" s="75" t="s">
        <v>19</v>
      </c>
      <c r="D32" s="75" t="s">
        <v>13</v>
      </c>
      <c r="E32" s="76" t="s">
        <v>296</v>
      </c>
      <c r="F32" s="75" t="s">
        <v>115</v>
      </c>
      <c r="G32" s="75"/>
      <c r="H32" s="75" t="s">
        <v>263</v>
      </c>
      <c r="I32" s="75" t="s">
        <v>492</v>
      </c>
      <c r="J32" s="75" t="s">
        <v>493</v>
      </c>
      <c r="K32" s="75" t="s">
        <v>494</v>
      </c>
      <c r="L32" s="74" t="s">
        <v>16</v>
      </c>
      <c r="M32" s="75" t="s">
        <v>8</v>
      </c>
      <c r="N32" s="74"/>
      <c r="O32" s="82">
        <v>2</v>
      </c>
      <c r="P32" s="77" t="str">
        <f t="shared" si="0"/>
        <v>Muy Baja</v>
      </c>
      <c r="Q32" s="78">
        <f t="shared" si="1"/>
        <v>0.2</v>
      </c>
      <c r="R32" s="82">
        <v>500</v>
      </c>
      <c r="S32" s="77" t="str">
        <f t="shared" si="2"/>
        <v>Mayor</v>
      </c>
      <c r="T32" s="78">
        <f t="shared" si="3"/>
        <v>0.8</v>
      </c>
      <c r="U32" s="147" t="str">
        <f t="shared" si="4"/>
        <v>Alto</v>
      </c>
      <c r="V32" s="155">
        <v>1</v>
      </c>
      <c r="W32" s="155" t="s">
        <v>495</v>
      </c>
      <c r="X32" s="155" t="str">
        <f t="shared" si="13"/>
        <v>Probabilidad</v>
      </c>
      <c r="Y32" s="155" t="s">
        <v>152</v>
      </c>
      <c r="Z32" s="155" t="s">
        <v>167</v>
      </c>
      <c r="AA32" s="155" t="str">
        <f t="shared" ref="AA32:AA33" si="20">IF(AND(Y32="Inexistente",Z32="Sin"),"0%",IF(AND(Y32="Preventivo",Z32="Automático"),"50%",IF(AND(Y32="Preventivo",Z32="Manual"),"40%",IF(AND(Y32="Detectivo",Z32="Automático"),"40%",IF(AND(Y32="Detectivo",Z32="Manual"),"30%",IF(AND(Y32="Correctivo",Z32="Automático"),"35%",IF(AND(Y32="Correctivo",Z32="Manual"),"25%","")))))))</f>
        <v>30%</v>
      </c>
      <c r="AB32" s="155" t="s">
        <v>174</v>
      </c>
      <c r="AC32" s="155" t="s">
        <v>186</v>
      </c>
      <c r="AD32" s="155" t="s">
        <v>181</v>
      </c>
      <c r="AE32" s="155" t="s">
        <v>408</v>
      </c>
      <c r="AF32" s="156">
        <f t="shared" si="7"/>
        <v>0.14000000000000001</v>
      </c>
      <c r="AG32" s="157" t="str">
        <f t="shared" si="8"/>
        <v>Muy Baja</v>
      </c>
      <c r="AH32" s="158">
        <f t="shared" si="9"/>
        <v>0.14000000000000001</v>
      </c>
      <c r="AI32" s="157" t="str">
        <f t="shared" si="10"/>
        <v>Leve</v>
      </c>
      <c r="AJ32" s="158">
        <f t="shared" si="11"/>
        <v>0.2</v>
      </c>
      <c r="AK32" s="157" t="str">
        <f t="shared" si="12"/>
        <v>Bajo</v>
      </c>
      <c r="AL32" s="159" t="s">
        <v>175</v>
      </c>
      <c r="AM32" s="148" t="s">
        <v>297</v>
      </c>
      <c r="AN32" s="75" t="s">
        <v>298</v>
      </c>
      <c r="AO32" s="75" t="s">
        <v>350</v>
      </c>
      <c r="AP32" s="75" t="s">
        <v>163</v>
      </c>
    </row>
    <row r="33" spans="1:42" ht="105.75" customHeight="1" x14ac:dyDescent="0.2">
      <c r="A33" s="74">
        <v>71</v>
      </c>
      <c r="B33" s="75" t="s">
        <v>140</v>
      </c>
      <c r="C33" s="75" t="s">
        <v>19</v>
      </c>
      <c r="D33" s="75" t="s">
        <v>13</v>
      </c>
      <c r="E33" s="76" t="s">
        <v>296</v>
      </c>
      <c r="F33" s="75" t="s">
        <v>115</v>
      </c>
      <c r="G33" s="75"/>
      <c r="H33" s="75" t="s">
        <v>263</v>
      </c>
      <c r="I33" s="75" t="s">
        <v>496</v>
      </c>
      <c r="J33" s="75" t="s">
        <v>493</v>
      </c>
      <c r="K33" s="75" t="s">
        <v>497</v>
      </c>
      <c r="L33" s="74" t="s">
        <v>16</v>
      </c>
      <c r="M33" s="75" t="s">
        <v>8</v>
      </c>
      <c r="N33" s="74"/>
      <c r="O33" s="82">
        <v>2</v>
      </c>
      <c r="P33" s="77" t="str">
        <f t="shared" si="0"/>
        <v>Muy Baja</v>
      </c>
      <c r="Q33" s="78">
        <f t="shared" si="1"/>
        <v>0.2</v>
      </c>
      <c r="R33" s="82">
        <v>500</v>
      </c>
      <c r="S33" s="77" t="str">
        <f t="shared" si="2"/>
        <v>Mayor</v>
      </c>
      <c r="T33" s="78">
        <f t="shared" si="3"/>
        <v>0.8</v>
      </c>
      <c r="U33" s="147" t="str">
        <f t="shared" si="4"/>
        <v>Alto</v>
      </c>
      <c r="V33" s="155">
        <v>1</v>
      </c>
      <c r="W33" s="155" t="s">
        <v>498</v>
      </c>
      <c r="X33" s="155" t="str">
        <f t="shared" si="13"/>
        <v>Probabilidad</v>
      </c>
      <c r="Y33" s="155" t="s">
        <v>152</v>
      </c>
      <c r="Z33" s="155" t="s">
        <v>167</v>
      </c>
      <c r="AA33" s="155" t="str">
        <f t="shared" si="20"/>
        <v>30%</v>
      </c>
      <c r="AB33" s="155" t="s">
        <v>174</v>
      </c>
      <c r="AC33" s="155" t="s">
        <v>186</v>
      </c>
      <c r="AD33" s="155" t="s">
        <v>181</v>
      </c>
      <c r="AE33" s="155" t="s">
        <v>409</v>
      </c>
      <c r="AF33" s="156">
        <f t="shared" si="7"/>
        <v>0.14000000000000001</v>
      </c>
      <c r="AG33" s="157" t="str">
        <f t="shared" si="8"/>
        <v>Muy Baja</v>
      </c>
      <c r="AH33" s="158">
        <f t="shared" si="9"/>
        <v>0.14000000000000001</v>
      </c>
      <c r="AI33" s="157" t="str">
        <f t="shared" si="10"/>
        <v>Leve</v>
      </c>
      <c r="AJ33" s="158">
        <f t="shared" si="11"/>
        <v>0.2</v>
      </c>
      <c r="AK33" s="157" t="str">
        <f t="shared" si="12"/>
        <v>Bajo</v>
      </c>
      <c r="AL33" s="159" t="s">
        <v>175</v>
      </c>
      <c r="AM33" s="148" t="s">
        <v>297</v>
      </c>
      <c r="AN33" s="75" t="s">
        <v>298</v>
      </c>
      <c r="AO33" s="75" t="s">
        <v>350</v>
      </c>
      <c r="AP33" s="75" t="s">
        <v>163</v>
      </c>
    </row>
    <row r="34" spans="1:42" ht="105.75" customHeight="1" x14ac:dyDescent="0.2">
      <c r="A34" s="74">
        <v>72</v>
      </c>
      <c r="B34" s="82" t="s">
        <v>145</v>
      </c>
      <c r="C34" s="82" t="s">
        <v>97</v>
      </c>
      <c r="D34" s="82" t="s">
        <v>13</v>
      </c>
      <c r="E34" s="76" t="s">
        <v>356</v>
      </c>
      <c r="F34" s="75" t="s">
        <v>115</v>
      </c>
      <c r="G34" s="82"/>
      <c r="H34" s="75" t="s">
        <v>263</v>
      </c>
      <c r="I34" s="82" t="s">
        <v>499</v>
      </c>
      <c r="J34" s="82" t="s">
        <v>500</v>
      </c>
      <c r="K34" s="82" t="s">
        <v>501</v>
      </c>
      <c r="L34" s="74" t="s">
        <v>16</v>
      </c>
      <c r="M34" s="75" t="s">
        <v>29</v>
      </c>
      <c r="N34" s="74" t="s">
        <v>502</v>
      </c>
      <c r="O34" s="82">
        <v>2</v>
      </c>
      <c r="P34" s="77" t="str">
        <f t="shared" si="0"/>
        <v>Muy Baja</v>
      </c>
      <c r="Q34" s="78">
        <f t="shared" si="1"/>
        <v>0.2</v>
      </c>
      <c r="R34" s="82">
        <v>100</v>
      </c>
      <c r="S34" s="77" t="str">
        <f t="shared" si="2"/>
        <v>Moderado</v>
      </c>
      <c r="T34" s="78">
        <f t="shared" si="3"/>
        <v>0.6</v>
      </c>
      <c r="U34" s="147" t="str">
        <f t="shared" si="4"/>
        <v>Moderado</v>
      </c>
      <c r="V34" s="155">
        <v>1</v>
      </c>
      <c r="W34" s="155" t="s">
        <v>503</v>
      </c>
      <c r="X34" s="155" t="str">
        <f t="shared" si="13"/>
        <v>Probabilidad</v>
      </c>
      <c r="Y34" s="155" t="s">
        <v>148</v>
      </c>
      <c r="Z34" s="155" t="s">
        <v>167</v>
      </c>
      <c r="AA34" s="155" t="str">
        <f t="shared" ref="AA34:AA38" si="21">IF(AND(Y34="Preventivo",Z34="Automático"),"50%",IF(AND(Y34="Preventivo",Z34="Manual"),"40%",IF(AND(Y34="Detectivo",Z34="Automático"),"40%",IF(AND(Y34="Detectivo",Z34="Manual"),"30%",IF(AND(Y34="Correctivo",Z34="Automático"),"35%",IF(AND(Y34="Correctivo",Z34="Manual"),"25%",""))))))</f>
        <v>40%</v>
      </c>
      <c r="AB34" s="155" t="s">
        <v>174</v>
      </c>
      <c r="AC34" s="155" t="s">
        <v>188</v>
      </c>
      <c r="AD34" s="155" t="s">
        <v>181</v>
      </c>
      <c r="AE34" s="155" t="s">
        <v>504</v>
      </c>
      <c r="AF34" s="156">
        <f t="shared" si="7"/>
        <v>0.12</v>
      </c>
      <c r="AG34" s="157" t="str">
        <f t="shared" si="8"/>
        <v>Muy Baja</v>
      </c>
      <c r="AH34" s="158">
        <f t="shared" si="9"/>
        <v>0.12</v>
      </c>
      <c r="AI34" s="157" t="str">
        <f t="shared" si="10"/>
        <v>Leve</v>
      </c>
      <c r="AJ34" s="158">
        <f t="shared" si="11"/>
        <v>0.2</v>
      </c>
      <c r="AK34" s="157" t="str">
        <f t="shared" si="12"/>
        <v>Bajo</v>
      </c>
      <c r="AL34" s="159" t="s">
        <v>175</v>
      </c>
      <c r="AM34" s="148" t="s">
        <v>505</v>
      </c>
      <c r="AN34" s="74" t="s">
        <v>287</v>
      </c>
      <c r="AO34" s="75" t="s">
        <v>506</v>
      </c>
      <c r="AP34" s="75" t="s">
        <v>149</v>
      </c>
    </row>
    <row r="35" spans="1:42" ht="105.75" customHeight="1" x14ac:dyDescent="0.2">
      <c r="A35" s="74">
        <v>73</v>
      </c>
      <c r="B35" s="82" t="s">
        <v>145</v>
      </c>
      <c r="C35" s="82" t="s">
        <v>97</v>
      </c>
      <c r="D35" s="82" t="s">
        <v>13</v>
      </c>
      <c r="E35" s="76" t="s">
        <v>356</v>
      </c>
      <c r="F35" s="75" t="s">
        <v>115</v>
      </c>
      <c r="G35" s="82"/>
      <c r="H35" s="75" t="s">
        <v>263</v>
      </c>
      <c r="I35" s="82" t="s">
        <v>507</v>
      </c>
      <c r="J35" s="82" t="s">
        <v>508</v>
      </c>
      <c r="K35" s="82" t="s">
        <v>509</v>
      </c>
      <c r="L35" s="74" t="s">
        <v>16</v>
      </c>
      <c r="M35" s="75" t="s">
        <v>29</v>
      </c>
      <c r="N35" s="74" t="s">
        <v>510</v>
      </c>
      <c r="O35" s="82">
        <v>2</v>
      </c>
      <c r="P35" s="77" t="str">
        <f t="shared" si="0"/>
        <v>Muy Baja</v>
      </c>
      <c r="Q35" s="78">
        <f t="shared" si="1"/>
        <v>0.2</v>
      </c>
      <c r="R35" s="82">
        <v>100</v>
      </c>
      <c r="S35" s="77" t="str">
        <f t="shared" si="2"/>
        <v>Moderado</v>
      </c>
      <c r="T35" s="78">
        <f t="shared" si="3"/>
        <v>0.6</v>
      </c>
      <c r="U35" s="147" t="str">
        <f t="shared" si="4"/>
        <v>Moderado</v>
      </c>
      <c r="V35" s="155">
        <v>1</v>
      </c>
      <c r="W35" s="155" t="s">
        <v>511</v>
      </c>
      <c r="X35" s="155" t="str">
        <f t="shared" si="13"/>
        <v>Probabilidad</v>
      </c>
      <c r="Y35" s="155" t="s">
        <v>152</v>
      </c>
      <c r="Z35" s="155" t="s">
        <v>167</v>
      </c>
      <c r="AA35" s="155" t="str">
        <f t="shared" si="21"/>
        <v>30%</v>
      </c>
      <c r="AB35" s="155" t="s">
        <v>174</v>
      </c>
      <c r="AC35" s="155" t="s">
        <v>188</v>
      </c>
      <c r="AD35" s="155" t="s">
        <v>181</v>
      </c>
      <c r="AE35" s="155" t="s">
        <v>512</v>
      </c>
      <c r="AF35" s="156">
        <f t="shared" si="7"/>
        <v>0.14000000000000001</v>
      </c>
      <c r="AG35" s="157" t="str">
        <f t="shared" si="8"/>
        <v>Muy Baja</v>
      </c>
      <c r="AH35" s="158">
        <f t="shared" si="9"/>
        <v>0.14000000000000001</v>
      </c>
      <c r="AI35" s="157" t="str">
        <f t="shared" si="10"/>
        <v>Leve</v>
      </c>
      <c r="AJ35" s="158">
        <f t="shared" si="11"/>
        <v>0.2</v>
      </c>
      <c r="AK35" s="157" t="str">
        <f t="shared" si="12"/>
        <v>Bajo</v>
      </c>
      <c r="AL35" s="159" t="s">
        <v>175</v>
      </c>
      <c r="AM35" s="148" t="s">
        <v>513</v>
      </c>
      <c r="AN35" s="75" t="s">
        <v>514</v>
      </c>
      <c r="AO35" s="75" t="s">
        <v>506</v>
      </c>
      <c r="AP35" s="75" t="s">
        <v>149</v>
      </c>
    </row>
    <row r="36" spans="1:42" ht="105.75" customHeight="1" x14ac:dyDescent="0.2">
      <c r="A36" s="74">
        <v>74</v>
      </c>
      <c r="B36" s="82" t="s">
        <v>145</v>
      </c>
      <c r="C36" s="82" t="s">
        <v>97</v>
      </c>
      <c r="D36" s="82" t="s">
        <v>13</v>
      </c>
      <c r="E36" s="76" t="s">
        <v>356</v>
      </c>
      <c r="F36" s="75" t="s">
        <v>115</v>
      </c>
      <c r="G36" s="82"/>
      <c r="H36" s="75" t="s">
        <v>263</v>
      </c>
      <c r="I36" s="82" t="s">
        <v>515</v>
      </c>
      <c r="J36" s="82" t="s">
        <v>516</v>
      </c>
      <c r="K36" s="82" t="s">
        <v>517</v>
      </c>
      <c r="L36" s="74" t="s">
        <v>16</v>
      </c>
      <c r="M36" s="75" t="s">
        <v>29</v>
      </c>
      <c r="N36" s="74" t="s">
        <v>518</v>
      </c>
      <c r="O36" s="82">
        <v>2</v>
      </c>
      <c r="P36" s="77" t="str">
        <f t="shared" si="0"/>
        <v>Muy Baja</v>
      </c>
      <c r="Q36" s="78">
        <f t="shared" si="1"/>
        <v>0.2</v>
      </c>
      <c r="R36" s="82">
        <v>100</v>
      </c>
      <c r="S36" s="77" t="str">
        <f t="shared" si="2"/>
        <v>Moderado</v>
      </c>
      <c r="T36" s="78">
        <f t="shared" si="3"/>
        <v>0.6</v>
      </c>
      <c r="U36" s="147" t="str">
        <f t="shared" si="4"/>
        <v>Moderado</v>
      </c>
      <c r="V36" s="155">
        <v>1</v>
      </c>
      <c r="W36" s="155" t="s">
        <v>519</v>
      </c>
      <c r="X36" s="155" t="str">
        <f t="shared" si="13"/>
        <v>Probabilidad</v>
      </c>
      <c r="Y36" s="155" t="s">
        <v>148</v>
      </c>
      <c r="Z36" s="155" t="s">
        <v>167</v>
      </c>
      <c r="AA36" s="155" t="str">
        <f t="shared" si="21"/>
        <v>40%</v>
      </c>
      <c r="AB36" s="155" t="s">
        <v>174</v>
      </c>
      <c r="AC36" s="155" t="s">
        <v>188</v>
      </c>
      <c r="AD36" s="155" t="s">
        <v>181</v>
      </c>
      <c r="AE36" s="155" t="s">
        <v>520</v>
      </c>
      <c r="AF36" s="156">
        <f t="shared" si="7"/>
        <v>0.12</v>
      </c>
      <c r="AG36" s="157" t="str">
        <f t="shared" si="8"/>
        <v>Muy Baja</v>
      </c>
      <c r="AH36" s="158">
        <f t="shared" si="9"/>
        <v>0.12</v>
      </c>
      <c r="AI36" s="157" t="str">
        <f t="shared" si="10"/>
        <v>Leve</v>
      </c>
      <c r="AJ36" s="158">
        <f t="shared" si="11"/>
        <v>0.2</v>
      </c>
      <c r="AK36" s="157" t="str">
        <f t="shared" si="12"/>
        <v>Bajo</v>
      </c>
      <c r="AL36" s="159" t="s">
        <v>175</v>
      </c>
      <c r="AM36" s="148" t="s">
        <v>521</v>
      </c>
      <c r="AN36" s="75" t="s">
        <v>514</v>
      </c>
      <c r="AO36" s="75" t="s">
        <v>506</v>
      </c>
      <c r="AP36" s="75" t="s">
        <v>149</v>
      </c>
    </row>
    <row r="37" spans="1:42" ht="105.75" customHeight="1" x14ac:dyDescent="0.2">
      <c r="A37" s="74">
        <v>75</v>
      </c>
      <c r="B37" s="82" t="s">
        <v>145</v>
      </c>
      <c r="C37" s="82" t="s">
        <v>97</v>
      </c>
      <c r="D37" s="82" t="s">
        <v>13</v>
      </c>
      <c r="E37" s="76" t="s">
        <v>356</v>
      </c>
      <c r="F37" s="75" t="s">
        <v>115</v>
      </c>
      <c r="G37" s="82"/>
      <c r="H37" s="75" t="s">
        <v>263</v>
      </c>
      <c r="I37" s="82" t="s">
        <v>522</v>
      </c>
      <c r="J37" s="82" t="s">
        <v>523</v>
      </c>
      <c r="K37" s="82" t="s">
        <v>523</v>
      </c>
      <c r="L37" s="74" t="s">
        <v>16</v>
      </c>
      <c r="M37" s="75" t="s">
        <v>29</v>
      </c>
      <c r="N37" s="74" t="s">
        <v>524</v>
      </c>
      <c r="O37" s="82">
        <v>2</v>
      </c>
      <c r="P37" s="77" t="str">
        <f t="shared" si="0"/>
        <v>Muy Baja</v>
      </c>
      <c r="Q37" s="78">
        <f t="shared" si="1"/>
        <v>0.2</v>
      </c>
      <c r="R37" s="82">
        <v>100</v>
      </c>
      <c r="S37" s="77" t="str">
        <f t="shared" si="2"/>
        <v>Moderado</v>
      </c>
      <c r="T37" s="78">
        <f t="shared" si="3"/>
        <v>0.6</v>
      </c>
      <c r="U37" s="77" t="str">
        <f t="shared" si="4"/>
        <v>Moderado</v>
      </c>
      <c r="V37" s="140">
        <v>1</v>
      </c>
      <c r="W37" s="140" t="s">
        <v>525</v>
      </c>
      <c r="X37" s="140" t="str">
        <f t="shared" si="13"/>
        <v>Probabilidad</v>
      </c>
      <c r="Y37" s="140" t="s">
        <v>148</v>
      </c>
      <c r="Z37" s="140" t="s">
        <v>167</v>
      </c>
      <c r="AA37" s="140" t="str">
        <f t="shared" si="21"/>
        <v>40%</v>
      </c>
      <c r="AB37" s="140" t="s">
        <v>174</v>
      </c>
      <c r="AC37" s="140" t="s">
        <v>188</v>
      </c>
      <c r="AD37" s="140" t="s">
        <v>181</v>
      </c>
      <c r="AE37" s="140" t="s">
        <v>526</v>
      </c>
      <c r="AF37" s="151">
        <f t="shared" si="7"/>
        <v>0.12</v>
      </c>
      <c r="AG37" s="152" t="str">
        <f t="shared" si="8"/>
        <v>Muy Baja</v>
      </c>
      <c r="AH37" s="153">
        <f t="shared" si="9"/>
        <v>0.12</v>
      </c>
      <c r="AI37" s="152" t="str">
        <f t="shared" si="10"/>
        <v>Leve</v>
      </c>
      <c r="AJ37" s="153">
        <f t="shared" si="11"/>
        <v>0.2</v>
      </c>
      <c r="AK37" s="152" t="str">
        <f t="shared" si="12"/>
        <v>Bajo</v>
      </c>
      <c r="AL37" s="141" t="s">
        <v>175</v>
      </c>
      <c r="AM37" s="75" t="s">
        <v>505</v>
      </c>
      <c r="AN37" s="75" t="s">
        <v>514</v>
      </c>
      <c r="AO37" s="75" t="s">
        <v>506</v>
      </c>
      <c r="AP37" s="75" t="s">
        <v>149</v>
      </c>
    </row>
    <row r="38" spans="1:42" ht="105.75" customHeight="1" x14ac:dyDescent="0.2">
      <c r="A38" s="74">
        <v>76</v>
      </c>
      <c r="B38" s="82" t="s">
        <v>145</v>
      </c>
      <c r="C38" s="82" t="s">
        <v>97</v>
      </c>
      <c r="D38" s="82" t="s">
        <v>13</v>
      </c>
      <c r="E38" s="76" t="s">
        <v>356</v>
      </c>
      <c r="F38" s="75" t="s">
        <v>115</v>
      </c>
      <c r="G38" s="82"/>
      <c r="H38" s="75" t="s">
        <v>263</v>
      </c>
      <c r="I38" s="82" t="s">
        <v>527</v>
      </c>
      <c r="J38" s="82" t="s">
        <v>528</v>
      </c>
      <c r="K38" s="82" t="s">
        <v>528</v>
      </c>
      <c r="L38" s="74" t="s">
        <v>16</v>
      </c>
      <c r="M38" s="75" t="s">
        <v>29</v>
      </c>
      <c r="N38" s="74" t="s">
        <v>529</v>
      </c>
      <c r="O38" s="82">
        <v>2</v>
      </c>
      <c r="P38" s="77" t="str">
        <f t="shared" si="0"/>
        <v>Muy Baja</v>
      </c>
      <c r="Q38" s="78">
        <f t="shared" si="1"/>
        <v>0.2</v>
      </c>
      <c r="R38" s="82">
        <v>100</v>
      </c>
      <c r="S38" s="77" t="str">
        <f t="shared" si="2"/>
        <v>Moderado</v>
      </c>
      <c r="T38" s="78">
        <f t="shared" si="3"/>
        <v>0.6</v>
      </c>
      <c r="U38" s="77" t="str">
        <f t="shared" si="4"/>
        <v>Moderado</v>
      </c>
      <c r="V38" s="75">
        <v>1</v>
      </c>
      <c r="W38" s="74" t="s">
        <v>530</v>
      </c>
      <c r="X38" s="75" t="str">
        <f t="shared" si="13"/>
        <v>Probabilidad</v>
      </c>
      <c r="Y38" s="75" t="s">
        <v>148</v>
      </c>
      <c r="Z38" s="75" t="s">
        <v>167</v>
      </c>
      <c r="AA38" s="75" t="str">
        <f t="shared" si="21"/>
        <v>40%</v>
      </c>
      <c r="AB38" s="75" t="s">
        <v>174</v>
      </c>
      <c r="AC38" s="75" t="s">
        <v>188</v>
      </c>
      <c r="AD38" s="75" t="s">
        <v>181</v>
      </c>
      <c r="AE38" s="75" t="s">
        <v>531</v>
      </c>
      <c r="AF38" s="80">
        <f t="shared" si="7"/>
        <v>0.12</v>
      </c>
      <c r="AG38" s="77" t="str">
        <f t="shared" si="8"/>
        <v>Muy Baja</v>
      </c>
      <c r="AH38" s="78">
        <f t="shared" si="9"/>
        <v>0.12</v>
      </c>
      <c r="AI38" s="77" t="str">
        <f t="shared" si="10"/>
        <v>Leve</v>
      </c>
      <c r="AJ38" s="78">
        <f t="shared" si="11"/>
        <v>0.2</v>
      </c>
      <c r="AK38" s="77" t="str">
        <f t="shared" si="12"/>
        <v>Bajo</v>
      </c>
      <c r="AL38" s="76" t="s">
        <v>175</v>
      </c>
      <c r="AM38" s="75" t="s">
        <v>505</v>
      </c>
      <c r="AN38" s="75" t="s">
        <v>514</v>
      </c>
      <c r="AO38" s="75" t="s">
        <v>506</v>
      </c>
      <c r="AP38" s="75" t="s">
        <v>149</v>
      </c>
    </row>
    <row r="39" spans="1:42" ht="105.75" customHeight="1" x14ac:dyDescent="0.2">
      <c r="A39" s="74">
        <v>77</v>
      </c>
      <c r="B39" s="75" t="s">
        <v>165</v>
      </c>
      <c r="C39" s="75" t="s">
        <v>97</v>
      </c>
      <c r="D39" s="75" t="s">
        <v>13</v>
      </c>
      <c r="E39" s="76" t="s">
        <v>385</v>
      </c>
      <c r="F39" s="75" t="s">
        <v>115</v>
      </c>
      <c r="G39" s="82"/>
      <c r="H39" s="74" t="s">
        <v>532</v>
      </c>
      <c r="I39" s="74" t="s">
        <v>533</v>
      </c>
      <c r="J39" s="74" t="s">
        <v>534</v>
      </c>
      <c r="K39" s="74" t="s">
        <v>535</v>
      </c>
      <c r="L39" s="74" t="s">
        <v>16</v>
      </c>
      <c r="M39" s="75" t="s">
        <v>29</v>
      </c>
      <c r="N39" s="74" t="s">
        <v>536</v>
      </c>
      <c r="O39" s="82">
        <v>500</v>
      </c>
      <c r="P39" s="77" t="str">
        <f t="shared" si="0"/>
        <v>Media</v>
      </c>
      <c r="Q39" s="78">
        <f t="shared" si="1"/>
        <v>0.6</v>
      </c>
      <c r="R39" s="82">
        <v>100</v>
      </c>
      <c r="S39" s="77" t="str">
        <f t="shared" si="2"/>
        <v>Moderado</v>
      </c>
      <c r="T39" s="78">
        <f t="shared" si="3"/>
        <v>0.6</v>
      </c>
      <c r="U39" s="77" t="str">
        <f t="shared" si="4"/>
        <v>Moderado</v>
      </c>
      <c r="V39" s="82">
        <v>1</v>
      </c>
      <c r="W39" s="74" t="s">
        <v>537</v>
      </c>
      <c r="X39" s="75" t="str">
        <f t="shared" si="13"/>
        <v>Probabilidad</v>
      </c>
      <c r="Y39" s="75" t="s">
        <v>148</v>
      </c>
      <c r="Z39" s="75" t="s">
        <v>169</v>
      </c>
      <c r="AA39" s="91">
        <v>0.6</v>
      </c>
      <c r="AB39" s="75" t="s">
        <v>176</v>
      </c>
      <c r="AC39" s="75" t="s">
        <v>186</v>
      </c>
      <c r="AD39" s="75" t="s">
        <v>183</v>
      </c>
      <c r="AE39" s="82"/>
      <c r="AF39" s="80">
        <f t="shared" si="7"/>
        <v>0.24</v>
      </c>
      <c r="AG39" s="77" t="str">
        <f t="shared" si="8"/>
        <v>Baja</v>
      </c>
      <c r="AH39" s="78">
        <f t="shared" si="9"/>
        <v>0.24</v>
      </c>
      <c r="AI39" s="77" t="str">
        <f t="shared" si="10"/>
        <v>Moderado</v>
      </c>
      <c r="AJ39" s="78">
        <f t="shared" si="11"/>
        <v>0.6</v>
      </c>
      <c r="AK39" s="77" t="str">
        <f t="shared" si="12"/>
        <v>Moderado</v>
      </c>
      <c r="AL39" s="76" t="s">
        <v>177</v>
      </c>
      <c r="AM39" s="76" t="s">
        <v>538</v>
      </c>
      <c r="AN39" s="82" t="s">
        <v>401</v>
      </c>
      <c r="AO39" s="76" t="s">
        <v>539</v>
      </c>
      <c r="AP39" s="76" t="s">
        <v>149</v>
      </c>
    </row>
    <row r="40" spans="1:42" ht="148.5" customHeight="1" x14ac:dyDescent="0.2">
      <c r="A40" s="74">
        <v>78</v>
      </c>
      <c r="B40" s="82" t="s">
        <v>157</v>
      </c>
      <c r="C40" s="82" t="s">
        <v>19</v>
      </c>
      <c r="D40" s="82" t="s">
        <v>13</v>
      </c>
      <c r="E40" s="76" t="s">
        <v>279</v>
      </c>
      <c r="F40" s="75" t="s">
        <v>115</v>
      </c>
      <c r="G40" s="82"/>
      <c r="H40" s="76" t="s">
        <v>540</v>
      </c>
      <c r="I40" s="76" t="s">
        <v>541</v>
      </c>
      <c r="J40" s="76" t="s">
        <v>542</v>
      </c>
      <c r="K40" s="76" t="s">
        <v>543</v>
      </c>
      <c r="L40" s="74" t="s">
        <v>16</v>
      </c>
      <c r="M40" s="75" t="s">
        <v>29</v>
      </c>
      <c r="N40" s="74" t="s">
        <v>544</v>
      </c>
      <c r="O40" s="76">
        <v>24</v>
      </c>
      <c r="P40" s="77" t="str">
        <f t="shared" si="0"/>
        <v>Baja</v>
      </c>
      <c r="Q40" s="78">
        <f t="shared" si="1"/>
        <v>0.4</v>
      </c>
      <c r="R40" s="82">
        <v>500</v>
      </c>
      <c r="S40" s="77" t="str">
        <f t="shared" si="2"/>
        <v>Mayor</v>
      </c>
      <c r="T40" s="78">
        <f t="shared" si="3"/>
        <v>0.8</v>
      </c>
      <c r="U40" s="77" t="str">
        <f t="shared" si="4"/>
        <v>Alto</v>
      </c>
      <c r="V40" s="82">
        <v>1</v>
      </c>
      <c r="W40" s="74" t="s">
        <v>545</v>
      </c>
      <c r="X40" s="75" t="str">
        <f t="shared" si="13"/>
        <v>Probabilidad</v>
      </c>
      <c r="Y40" s="75" t="s">
        <v>148</v>
      </c>
      <c r="Z40" s="75" t="s">
        <v>167</v>
      </c>
      <c r="AA40" s="75" t="str">
        <f>IF(AND(Y40="Preventivo",Z40="Automático"),"50%",IF(AND(Y40="Preventivo",Z40="Manual"),"40%",IF(AND(Y40="Detectivo",Z40="Automático"),"40%",IF(AND(Y40="Detectivo",Z40="Manual"),"30%",IF(AND(Y40="Correctivo",Z40="Automático"),"35%",IF(AND(Y40="Correctivo",Z40="Manual"),"25%",""))))))</f>
        <v>40%</v>
      </c>
      <c r="AB40" s="75" t="s">
        <v>176</v>
      </c>
      <c r="AC40" s="75" t="s">
        <v>186</v>
      </c>
      <c r="AD40" s="74" t="s">
        <v>183</v>
      </c>
      <c r="AE40" s="82"/>
      <c r="AF40" s="80">
        <f t="shared" si="7"/>
        <v>0.24</v>
      </c>
      <c r="AG40" s="77" t="str">
        <f t="shared" si="8"/>
        <v>Baja</v>
      </c>
      <c r="AH40" s="78">
        <f t="shared" si="9"/>
        <v>0.24</v>
      </c>
      <c r="AI40" s="77" t="str">
        <f t="shared" si="10"/>
        <v>Menor</v>
      </c>
      <c r="AJ40" s="78">
        <f t="shared" si="11"/>
        <v>0.4</v>
      </c>
      <c r="AK40" s="77" t="str">
        <f t="shared" si="12"/>
        <v>Moderado</v>
      </c>
      <c r="AL40" s="76" t="s">
        <v>177</v>
      </c>
      <c r="AM40" s="76" t="s">
        <v>179</v>
      </c>
      <c r="AN40" s="76" t="s">
        <v>179</v>
      </c>
      <c r="AO40" s="76" t="s">
        <v>179</v>
      </c>
      <c r="AP40" s="76" t="s">
        <v>179</v>
      </c>
    </row>
    <row r="41" spans="1:42" ht="105.75" customHeight="1" x14ac:dyDescent="0.2">
      <c r="A41" s="74">
        <v>79</v>
      </c>
      <c r="B41" s="75" t="s">
        <v>87</v>
      </c>
      <c r="C41" s="75" t="s">
        <v>89</v>
      </c>
      <c r="D41" s="75" t="s">
        <v>287</v>
      </c>
      <c r="E41" s="76" t="s">
        <v>279</v>
      </c>
      <c r="F41" s="75" t="s">
        <v>115</v>
      </c>
      <c r="G41" s="82"/>
      <c r="H41" s="82" t="s">
        <v>546</v>
      </c>
      <c r="I41" s="74" t="s">
        <v>547</v>
      </c>
      <c r="J41" s="76" t="s">
        <v>548</v>
      </c>
      <c r="K41" s="74" t="s">
        <v>549</v>
      </c>
      <c r="L41" s="74" t="s">
        <v>16</v>
      </c>
      <c r="M41" s="75" t="s">
        <v>29</v>
      </c>
      <c r="N41" s="74" t="s">
        <v>550</v>
      </c>
      <c r="O41" s="76">
        <v>500</v>
      </c>
      <c r="P41" s="77" t="str">
        <f t="shared" si="0"/>
        <v>Media</v>
      </c>
      <c r="Q41" s="78">
        <f t="shared" si="1"/>
        <v>0.6</v>
      </c>
      <c r="R41" s="76">
        <v>500</v>
      </c>
      <c r="S41" s="77" t="str">
        <f t="shared" si="2"/>
        <v>Mayor</v>
      </c>
      <c r="T41" s="78">
        <f t="shared" si="3"/>
        <v>0.8</v>
      </c>
      <c r="U41" s="77" t="str">
        <f t="shared" si="4"/>
        <v>Alto</v>
      </c>
      <c r="V41" s="75">
        <v>1</v>
      </c>
      <c r="W41" s="76" t="s">
        <v>551</v>
      </c>
      <c r="X41" s="75" t="str">
        <f t="shared" si="13"/>
        <v>Probabilidad</v>
      </c>
      <c r="Y41" s="75" t="s">
        <v>148</v>
      </c>
      <c r="Z41" s="75" t="s">
        <v>167</v>
      </c>
      <c r="AA41" s="75" t="str">
        <f t="shared" ref="AA41:AA50" si="22">IF(AND(Y41="Inexistente",Z41="Sin"),"0%",IF(AND(Y41="Preventivo",Z41="Automático"),"50%",IF(AND(Y41="Preventivo",Z41="Manual"),"40%",IF(AND(Y41="Detectivo",Z41="Automático"),"40%",IF(AND(Y41="Detectivo",Z41="Manual"),"30%",IF(AND(Y41="Correctivo",Z41="Automático"),"35%",IF(AND(Y41="Correctivo",Z41="Manual"),"25%","")))))))</f>
        <v>40%</v>
      </c>
      <c r="AB41" s="75" t="s">
        <v>174</v>
      </c>
      <c r="AC41" s="75" t="s">
        <v>186</v>
      </c>
      <c r="AD41" s="75" t="s">
        <v>181</v>
      </c>
      <c r="AE41" s="75" t="s">
        <v>552</v>
      </c>
      <c r="AF41" s="80">
        <f t="shared" si="7"/>
        <v>0.36</v>
      </c>
      <c r="AG41" s="77" t="str">
        <f t="shared" si="8"/>
        <v>Baja</v>
      </c>
      <c r="AH41" s="78">
        <f t="shared" si="9"/>
        <v>0.36</v>
      </c>
      <c r="AI41" s="77" t="str">
        <f t="shared" si="10"/>
        <v>Moderado</v>
      </c>
      <c r="AJ41" s="78">
        <f t="shared" si="11"/>
        <v>0.6</v>
      </c>
      <c r="AK41" s="77" t="str">
        <f t="shared" si="12"/>
        <v>Moderado</v>
      </c>
      <c r="AL41" s="76" t="s">
        <v>177</v>
      </c>
      <c r="AM41" s="75" t="s">
        <v>553</v>
      </c>
      <c r="AN41" s="75" t="s">
        <v>266</v>
      </c>
      <c r="AO41" s="74" t="s">
        <v>554</v>
      </c>
      <c r="AP41" s="75" t="s">
        <v>168</v>
      </c>
    </row>
    <row r="42" spans="1:42" ht="105.75" customHeight="1" x14ac:dyDescent="0.2">
      <c r="A42" s="74">
        <v>80</v>
      </c>
      <c r="B42" s="75" t="s">
        <v>160</v>
      </c>
      <c r="C42" s="75" t="s">
        <v>97</v>
      </c>
      <c r="D42" s="75" t="s">
        <v>9</v>
      </c>
      <c r="E42" s="76" t="s">
        <v>279</v>
      </c>
      <c r="F42" s="75" t="s">
        <v>115</v>
      </c>
      <c r="G42" s="82"/>
      <c r="H42" s="76" t="s">
        <v>263</v>
      </c>
      <c r="I42" s="76" t="s">
        <v>555</v>
      </c>
      <c r="J42" s="76" t="s">
        <v>556</v>
      </c>
      <c r="K42" s="82" t="s">
        <v>557</v>
      </c>
      <c r="L42" s="74" t="s">
        <v>16</v>
      </c>
      <c r="M42" s="75" t="s">
        <v>29</v>
      </c>
      <c r="N42" s="74" t="s">
        <v>558</v>
      </c>
      <c r="O42" s="82">
        <v>500</v>
      </c>
      <c r="P42" s="77" t="str">
        <f t="shared" si="0"/>
        <v>Media</v>
      </c>
      <c r="Q42" s="78">
        <f t="shared" si="1"/>
        <v>0.6</v>
      </c>
      <c r="R42" s="76">
        <v>100</v>
      </c>
      <c r="S42" s="77" t="str">
        <f t="shared" si="2"/>
        <v>Moderado</v>
      </c>
      <c r="T42" s="78">
        <f t="shared" si="3"/>
        <v>0.6</v>
      </c>
      <c r="U42" s="77" t="str">
        <f t="shared" si="4"/>
        <v>Moderado</v>
      </c>
      <c r="V42" s="75">
        <v>1</v>
      </c>
      <c r="W42" s="74" t="s">
        <v>559</v>
      </c>
      <c r="X42" s="75" t="str">
        <f t="shared" si="13"/>
        <v>Probabilidad</v>
      </c>
      <c r="Y42" s="75" t="s">
        <v>148</v>
      </c>
      <c r="Z42" s="75" t="s">
        <v>167</v>
      </c>
      <c r="AA42" s="75" t="str">
        <f t="shared" si="22"/>
        <v>40%</v>
      </c>
      <c r="AB42" s="75" t="s">
        <v>174</v>
      </c>
      <c r="AC42" s="75" t="s">
        <v>186</v>
      </c>
      <c r="AD42" s="75" t="s">
        <v>181</v>
      </c>
      <c r="AE42" s="75" t="s">
        <v>560</v>
      </c>
      <c r="AF42" s="80">
        <f t="shared" si="7"/>
        <v>0.36</v>
      </c>
      <c r="AG42" s="77" t="str">
        <f t="shared" si="8"/>
        <v>Baja</v>
      </c>
      <c r="AH42" s="78">
        <f t="shared" si="9"/>
        <v>0.36</v>
      </c>
      <c r="AI42" s="77" t="str">
        <f t="shared" si="10"/>
        <v>Moderado</v>
      </c>
      <c r="AJ42" s="78">
        <f t="shared" si="11"/>
        <v>0.6</v>
      </c>
      <c r="AK42" s="77" t="str">
        <f t="shared" si="12"/>
        <v>Moderado</v>
      </c>
      <c r="AL42" s="76" t="s">
        <v>177</v>
      </c>
      <c r="AM42" s="75" t="s">
        <v>353</v>
      </c>
      <c r="AN42" s="75" t="s">
        <v>355</v>
      </c>
      <c r="AO42" s="75" t="s">
        <v>354</v>
      </c>
      <c r="AP42" s="74" t="s">
        <v>284</v>
      </c>
    </row>
    <row r="43" spans="1:42" ht="105.75" customHeight="1" x14ac:dyDescent="0.2">
      <c r="A43" s="74">
        <v>81</v>
      </c>
      <c r="B43" s="75" t="s">
        <v>160</v>
      </c>
      <c r="C43" s="75" t="s">
        <v>97</v>
      </c>
      <c r="D43" s="75" t="s">
        <v>9</v>
      </c>
      <c r="E43" s="76" t="s">
        <v>339</v>
      </c>
      <c r="F43" s="75" t="s">
        <v>115</v>
      </c>
      <c r="G43" s="82"/>
      <c r="H43" s="82" t="s">
        <v>285</v>
      </c>
      <c r="I43" s="76" t="s">
        <v>561</v>
      </c>
      <c r="J43" s="76" t="s">
        <v>562</v>
      </c>
      <c r="K43" s="76" t="s">
        <v>563</v>
      </c>
      <c r="L43" s="74" t="s">
        <v>16</v>
      </c>
      <c r="M43" s="75" t="s">
        <v>29</v>
      </c>
      <c r="N43" s="74"/>
      <c r="O43" s="82">
        <v>500</v>
      </c>
      <c r="P43" s="77" t="str">
        <f t="shared" si="0"/>
        <v>Media</v>
      </c>
      <c r="Q43" s="78">
        <f t="shared" si="1"/>
        <v>0.6</v>
      </c>
      <c r="R43" s="76">
        <v>100</v>
      </c>
      <c r="S43" s="77" t="str">
        <f t="shared" si="2"/>
        <v>Moderado</v>
      </c>
      <c r="T43" s="78">
        <f t="shared" si="3"/>
        <v>0.6</v>
      </c>
      <c r="U43" s="77" t="str">
        <f t="shared" si="4"/>
        <v>Moderado</v>
      </c>
      <c r="V43" s="75">
        <v>1</v>
      </c>
      <c r="W43" s="74" t="s">
        <v>564</v>
      </c>
      <c r="X43" s="75" t="str">
        <f t="shared" si="13"/>
        <v>Probabilidad</v>
      </c>
      <c r="Y43" s="75" t="s">
        <v>148</v>
      </c>
      <c r="Z43" s="75" t="s">
        <v>167</v>
      </c>
      <c r="AA43" s="75" t="str">
        <f t="shared" si="22"/>
        <v>40%</v>
      </c>
      <c r="AB43" s="75" t="s">
        <v>174</v>
      </c>
      <c r="AC43" s="75" t="s">
        <v>186</v>
      </c>
      <c r="AD43" s="75" t="s">
        <v>181</v>
      </c>
      <c r="AE43" s="75" t="s">
        <v>565</v>
      </c>
      <c r="AF43" s="80">
        <f t="shared" si="7"/>
        <v>0.36</v>
      </c>
      <c r="AG43" s="77" t="str">
        <f t="shared" si="8"/>
        <v>Baja</v>
      </c>
      <c r="AH43" s="78">
        <f t="shared" si="9"/>
        <v>0.36</v>
      </c>
      <c r="AI43" s="77" t="str">
        <f t="shared" si="10"/>
        <v>Moderado</v>
      </c>
      <c r="AJ43" s="78">
        <f t="shared" si="11"/>
        <v>0.6</v>
      </c>
      <c r="AK43" s="77" t="str">
        <f t="shared" si="12"/>
        <v>Moderado</v>
      </c>
      <c r="AL43" s="76" t="s">
        <v>177</v>
      </c>
      <c r="AM43" s="75" t="s">
        <v>353</v>
      </c>
      <c r="AN43" s="75" t="s">
        <v>355</v>
      </c>
      <c r="AO43" s="75" t="s">
        <v>354</v>
      </c>
      <c r="AP43" s="74" t="s">
        <v>265</v>
      </c>
    </row>
    <row r="44" spans="1:42" ht="105.75" customHeight="1" x14ac:dyDescent="0.2">
      <c r="A44" s="74">
        <v>82</v>
      </c>
      <c r="B44" s="74" t="s">
        <v>157</v>
      </c>
      <c r="C44" s="75" t="s">
        <v>19</v>
      </c>
      <c r="D44" s="75" t="s">
        <v>13</v>
      </c>
      <c r="E44" s="76" t="s">
        <v>279</v>
      </c>
      <c r="F44" s="75" t="s">
        <v>115</v>
      </c>
      <c r="G44" s="75"/>
      <c r="H44" s="75" t="s">
        <v>566</v>
      </c>
      <c r="I44" s="75" t="s">
        <v>567</v>
      </c>
      <c r="J44" s="92" t="s">
        <v>568</v>
      </c>
      <c r="K44" s="75" t="str">
        <f t="shared" ref="K44:K50" si="23">CONCATENATE(H44," ",I44," ",J44)</f>
        <v>Posibilidad de afectación económica y reputacional por ofrecer o recibir soborno para no llevar a cabo protocolo de cepo debido a obtener un beneficio privado</v>
      </c>
      <c r="L44" s="74" t="s">
        <v>16</v>
      </c>
      <c r="M44" s="75" t="s">
        <v>29</v>
      </c>
      <c r="N44" s="74" t="s">
        <v>569</v>
      </c>
      <c r="O44" s="93">
        <v>24</v>
      </c>
      <c r="P44" s="77" t="str">
        <f t="shared" si="0"/>
        <v>Baja</v>
      </c>
      <c r="Q44" s="78">
        <f t="shared" si="1"/>
        <v>0.4</v>
      </c>
      <c r="R44" s="85">
        <v>100</v>
      </c>
      <c r="S44" s="77" t="str">
        <f t="shared" si="2"/>
        <v>Moderado</v>
      </c>
      <c r="T44" s="78">
        <f t="shared" si="3"/>
        <v>0.6</v>
      </c>
      <c r="U44" s="77" t="str">
        <f t="shared" si="4"/>
        <v>Moderado</v>
      </c>
      <c r="V44" s="75">
        <v>1</v>
      </c>
      <c r="W44" s="74" t="s">
        <v>570</v>
      </c>
      <c r="X44" s="75" t="str">
        <f t="shared" si="13"/>
        <v>Probabilidad</v>
      </c>
      <c r="Y44" s="79" t="s">
        <v>152</v>
      </c>
      <c r="Z44" s="75" t="s">
        <v>167</v>
      </c>
      <c r="AA44" s="75" t="str">
        <f t="shared" si="22"/>
        <v>30%</v>
      </c>
      <c r="AB44" s="75" t="s">
        <v>174</v>
      </c>
      <c r="AC44" s="75" t="s">
        <v>188</v>
      </c>
      <c r="AD44" s="75" t="s">
        <v>183</v>
      </c>
      <c r="AE44" s="75"/>
      <c r="AF44" s="80">
        <f t="shared" si="7"/>
        <v>0.28000000000000003</v>
      </c>
      <c r="AG44" s="77" t="str">
        <f t="shared" si="8"/>
        <v>Baja</v>
      </c>
      <c r="AH44" s="78">
        <f t="shared" si="9"/>
        <v>0.28000000000000003</v>
      </c>
      <c r="AI44" s="77" t="str">
        <f t="shared" si="10"/>
        <v>Menor</v>
      </c>
      <c r="AJ44" s="78">
        <f t="shared" si="11"/>
        <v>0.4</v>
      </c>
      <c r="AK44" s="77" t="str">
        <f t="shared" si="12"/>
        <v>Moderado</v>
      </c>
      <c r="AL44" s="76" t="s">
        <v>175</v>
      </c>
      <c r="AM44" s="75" t="s">
        <v>571</v>
      </c>
      <c r="AN44" s="75" t="s">
        <v>572</v>
      </c>
      <c r="AO44" s="75" t="s">
        <v>573</v>
      </c>
      <c r="AP44" s="75" t="s">
        <v>574</v>
      </c>
    </row>
    <row r="45" spans="1:42" ht="105.75" customHeight="1" x14ac:dyDescent="0.2">
      <c r="A45" s="74">
        <v>83</v>
      </c>
      <c r="B45" s="74" t="s">
        <v>157</v>
      </c>
      <c r="C45" s="75" t="s">
        <v>19</v>
      </c>
      <c r="D45" s="75" t="s">
        <v>13</v>
      </c>
      <c r="E45" s="76" t="s">
        <v>279</v>
      </c>
      <c r="F45" s="75" t="s">
        <v>115</v>
      </c>
      <c r="G45" s="75"/>
      <c r="H45" s="75" t="s">
        <v>566</v>
      </c>
      <c r="I45" s="74" t="s">
        <v>575</v>
      </c>
      <c r="J45" s="92" t="s">
        <v>568</v>
      </c>
      <c r="K45" s="75" t="str">
        <f t="shared" si="23"/>
        <v>Posibilidad de afectación económica y reputacional por ofrecer o recibir soborno para omitir protocolos operativos debido a obtener un beneficio privado</v>
      </c>
      <c r="L45" s="74" t="s">
        <v>16</v>
      </c>
      <c r="M45" s="75" t="s">
        <v>29</v>
      </c>
      <c r="N45" s="74" t="s">
        <v>569</v>
      </c>
      <c r="O45" s="93">
        <v>24</v>
      </c>
      <c r="P45" s="77" t="str">
        <f t="shared" si="0"/>
        <v>Baja</v>
      </c>
      <c r="Q45" s="78">
        <f t="shared" si="1"/>
        <v>0.4</v>
      </c>
      <c r="R45" s="85">
        <v>100</v>
      </c>
      <c r="S45" s="77" t="str">
        <f t="shared" si="2"/>
        <v>Moderado</v>
      </c>
      <c r="T45" s="78">
        <f t="shared" si="3"/>
        <v>0.6</v>
      </c>
      <c r="U45" s="77" t="str">
        <f t="shared" si="4"/>
        <v>Moderado</v>
      </c>
      <c r="V45" s="75">
        <v>1</v>
      </c>
      <c r="W45" s="74" t="s">
        <v>570</v>
      </c>
      <c r="X45" s="75" t="str">
        <f t="shared" si="13"/>
        <v>Probabilidad</v>
      </c>
      <c r="Y45" s="79" t="s">
        <v>152</v>
      </c>
      <c r="Z45" s="75" t="s">
        <v>167</v>
      </c>
      <c r="AA45" s="75" t="str">
        <f t="shared" si="22"/>
        <v>30%</v>
      </c>
      <c r="AB45" s="75" t="s">
        <v>174</v>
      </c>
      <c r="AC45" s="75" t="s">
        <v>188</v>
      </c>
      <c r="AD45" s="75" t="s">
        <v>183</v>
      </c>
      <c r="AE45" s="75"/>
      <c r="AF45" s="80">
        <f t="shared" si="7"/>
        <v>0.28000000000000003</v>
      </c>
      <c r="AG45" s="77" t="str">
        <f t="shared" si="8"/>
        <v>Baja</v>
      </c>
      <c r="AH45" s="78">
        <f t="shared" si="9"/>
        <v>0.28000000000000003</v>
      </c>
      <c r="AI45" s="77" t="str">
        <f t="shared" si="10"/>
        <v>Menor</v>
      </c>
      <c r="AJ45" s="78">
        <f t="shared" si="11"/>
        <v>0.4</v>
      </c>
      <c r="AK45" s="77" t="str">
        <f t="shared" si="12"/>
        <v>Moderado</v>
      </c>
      <c r="AL45" s="76" t="s">
        <v>175</v>
      </c>
      <c r="AM45" s="75" t="s">
        <v>571</v>
      </c>
      <c r="AN45" s="75" t="s">
        <v>572</v>
      </c>
      <c r="AO45" s="75" t="s">
        <v>573</v>
      </c>
      <c r="AP45" s="75" t="s">
        <v>574</v>
      </c>
    </row>
    <row r="46" spans="1:42" ht="105.75" customHeight="1" x14ac:dyDescent="0.2">
      <c r="A46" s="74">
        <v>84</v>
      </c>
      <c r="B46" s="74" t="s">
        <v>157</v>
      </c>
      <c r="C46" s="75" t="s">
        <v>19</v>
      </c>
      <c r="D46" s="75" t="s">
        <v>13</v>
      </c>
      <c r="E46" s="76" t="s">
        <v>279</v>
      </c>
      <c r="F46" s="75" t="s">
        <v>115</v>
      </c>
      <c r="G46" s="75"/>
      <c r="H46" s="75" t="s">
        <v>566</v>
      </c>
      <c r="I46" s="75" t="s">
        <v>576</v>
      </c>
      <c r="J46" s="92" t="s">
        <v>568</v>
      </c>
      <c r="K46" s="75" t="str">
        <f t="shared" si="23"/>
        <v>Posibilidad de afectación económica y reputacional por recibir soborno para para aceptar Facturas de los proveedores sin soportes debido a obtener un beneficio privado</v>
      </c>
      <c r="L46" s="74" t="s">
        <v>16</v>
      </c>
      <c r="M46" s="75" t="s">
        <v>29</v>
      </c>
      <c r="N46" s="74" t="s">
        <v>569</v>
      </c>
      <c r="O46" s="93">
        <v>24</v>
      </c>
      <c r="P46" s="77" t="str">
        <f t="shared" si="0"/>
        <v>Baja</v>
      </c>
      <c r="Q46" s="78">
        <f t="shared" si="1"/>
        <v>0.4</v>
      </c>
      <c r="R46" s="85">
        <v>100</v>
      </c>
      <c r="S46" s="77" t="str">
        <f t="shared" si="2"/>
        <v>Moderado</v>
      </c>
      <c r="T46" s="78">
        <f t="shared" si="3"/>
        <v>0.6</v>
      </c>
      <c r="U46" s="77" t="str">
        <f t="shared" si="4"/>
        <v>Moderado</v>
      </c>
      <c r="V46" s="75">
        <v>1</v>
      </c>
      <c r="W46" s="75" t="s">
        <v>577</v>
      </c>
      <c r="X46" s="75" t="str">
        <f t="shared" si="13"/>
        <v>Probabilidad</v>
      </c>
      <c r="Y46" s="79" t="s">
        <v>152</v>
      </c>
      <c r="Z46" s="75" t="s">
        <v>167</v>
      </c>
      <c r="AA46" s="75" t="str">
        <f t="shared" si="22"/>
        <v>30%</v>
      </c>
      <c r="AB46" s="75" t="s">
        <v>174</v>
      </c>
      <c r="AC46" s="75" t="s">
        <v>188</v>
      </c>
      <c r="AD46" s="75" t="s">
        <v>183</v>
      </c>
      <c r="AE46" s="75"/>
      <c r="AF46" s="80">
        <f t="shared" si="7"/>
        <v>0.28000000000000003</v>
      </c>
      <c r="AG46" s="77" t="str">
        <f t="shared" si="8"/>
        <v>Baja</v>
      </c>
      <c r="AH46" s="78">
        <f t="shared" si="9"/>
        <v>0.28000000000000003</v>
      </c>
      <c r="AI46" s="77" t="str">
        <f t="shared" si="10"/>
        <v>Menor</v>
      </c>
      <c r="AJ46" s="78">
        <f t="shared" si="11"/>
        <v>0.4</v>
      </c>
      <c r="AK46" s="77" t="str">
        <f t="shared" si="12"/>
        <v>Moderado</v>
      </c>
      <c r="AL46" s="76" t="s">
        <v>175</v>
      </c>
      <c r="AM46" s="75" t="s">
        <v>179</v>
      </c>
      <c r="AN46" s="75" t="s">
        <v>179</v>
      </c>
      <c r="AO46" s="75" t="s">
        <v>179</v>
      </c>
      <c r="AP46" s="75" t="s">
        <v>179</v>
      </c>
    </row>
    <row r="47" spans="1:42" ht="105.75" customHeight="1" x14ac:dyDescent="0.2">
      <c r="A47" s="74">
        <v>85</v>
      </c>
      <c r="B47" s="74" t="s">
        <v>157</v>
      </c>
      <c r="C47" s="75" t="s">
        <v>19</v>
      </c>
      <c r="D47" s="75" t="s">
        <v>13</v>
      </c>
      <c r="E47" s="76" t="s">
        <v>279</v>
      </c>
      <c r="F47" s="75" t="s">
        <v>115</v>
      </c>
      <c r="G47" s="75"/>
      <c r="H47" s="75" t="s">
        <v>566</v>
      </c>
      <c r="I47" s="75" t="s">
        <v>578</v>
      </c>
      <c r="J47" s="92" t="s">
        <v>568</v>
      </c>
      <c r="K47" s="75" t="str">
        <f t="shared" si="23"/>
        <v>Posibilidad de afectación económica y reputacional por recibir soborno para entregar Información confidencial, de parqueo y/o de la plataforma de seguimiento de parqueo  debido a obtener un beneficio privado</v>
      </c>
      <c r="L47" s="74" t="s">
        <v>16</v>
      </c>
      <c r="M47" s="75" t="s">
        <v>29</v>
      </c>
      <c r="N47" s="74" t="s">
        <v>579</v>
      </c>
      <c r="O47" s="93">
        <v>24</v>
      </c>
      <c r="P47" s="77" t="str">
        <f t="shared" si="0"/>
        <v>Baja</v>
      </c>
      <c r="Q47" s="78">
        <f t="shared" si="1"/>
        <v>0.4</v>
      </c>
      <c r="R47" s="85">
        <v>100</v>
      </c>
      <c r="S47" s="77" t="str">
        <f t="shared" si="2"/>
        <v>Moderado</v>
      </c>
      <c r="T47" s="78">
        <f t="shared" si="3"/>
        <v>0.6</v>
      </c>
      <c r="U47" s="77" t="str">
        <f t="shared" si="4"/>
        <v>Moderado</v>
      </c>
      <c r="V47" s="75">
        <v>1</v>
      </c>
      <c r="W47" s="74" t="s">
        <v>580</v>
      </c>
      <c r="X47" s="75" t="str">
        <f t="shared" si="13"/>
        <v>Probabilidad</v>
      </c>
      <c r="Y47" s="79" t="s">
        <v>152</v>
      </c>
      <c r="Z47" s="75" t="s">
        <v>167</v>
      </c>
      <c r="AA47" s="75" t="str">
        <f t="shared" si="22"/>
        <v>30%</v>
      </c>
      <c r="AB47" s="75" t="s">
        <v>174</v>
      </c>
      <c r="AC47" s="75" t="s">
        <v>188</v>
      </c>
      <c r="AD47" s="75" t="s">
        <v>183</v>
      </c>
      <c r="AE47" s="75"/>
      <c r="AF47" s="80">
        <f t="shared" si="7"/>
        <v>0.28000000000000003</v>
      </c>
      <c r="AG47" s="77" t="str">
        <f t="shared" si="8"/>
        <v>Baja</v>
      </c>
      <c r="AH47" s="78">
        <f t="shared" si="9"/>
        <v>0.28000000000000003</v>
      </c>
      <c r="AI47" s="77" t="str">
        <f t="shared" si="10"/>
        <v>Menor</v>
      </c>
      <c r="AJ47" s="78">
        <f t="shared" si="11"/>
        <v>0.4</v>
      </c>
      <c r="AK47" s="77" t="str">
        <f t="shared" si="12"/>
        <v>Moderado</v>
      </c>
      <c r="AL47" s="76" t="s">
        <v>175</v>
      </c>
      <c r="AM47" s="75" t="s">
        <v>179</v>
      </c>
      <c r="AN47" s="75" t="s">
        <v>179</v>
      </c>
      <c r="AO47" s="75" t="s">
        <v>179</v>
      </c>
      <c r="AP47" s="75" t="s">
        <v>179</v>
      </c>
    </row>
    <row r="48" spans="1:42" ht="105.75" customHeight="1" x14ac:dyDescent="0.2">
      <c r="A48" s="74">
        <v>86</v>
      </c>
      <c r="B48" s="74" t="s">
        <v>157</v>
      </c>
      <c r="C48" s="75" t="s">
        <v>19</v>
      </c>
      <c r="D48" s="75" t="s">
        <v>13</v>
      </c>
      <c r="E48" s="76" t="s">
        <v>279</v>
      </c>
      <c r="F48" s="75" t="s">
        <v>115</v>
      </c>
      <c r="G48" s="75"/>
      <c r="H48" s="75" t="s">
        <v>566</v>
      </c>
      <c r="I48" s="75" t="s">
        <v>581</v>
      </c>
      <c r="J48" s="92" t="s">
        <v>568</v>
      </c>
      <c r="K48" s="75" t="str">
        <f t="shared" si="23"/>
        <v>Posibilidad de afectación económica y reputacional por recibir soborno para informar un robo, sin existir, en las zonas de parqueo debido a obtener un beneficio privado</v>
      </c>
      <c r="L48" s="74" t="s">
        <v>16</v>
      </c>
      <c r="M48" s="75" t="s">
        <v>29</v>
      </c>
      <c r="N48" s="74" t="s">
        <v>569</v>
      </c>
      <c r="O48" s="93">
        <v>24</v>
      </c>
      <c r="P48" s="77" t="str">
        <f t="shared" si="0"/>
        <v>Baja</v>
      </c>
      <c r="Q48" s="78">
        <f t="shared" si="1"/>
        <v>0.4</v>
      </c>
      <c r="R48" s="85">
        <v>100</v>
      </c>
      <c r="S48" s="77" t="str">
        <f t="shared" si="2"/>
        <v>Moderado</v>
      </c>
      <c r="T48" s="78">
        <f t="shared" si="3"/>
        <v>0.6</v>
      </c>
      <c r="U48" s="77" t="str">
        <f t="shared" si="4"/>
        <v>Moderado</v>
      </c>
      <c r="V48" s="75">
        <v>1</v>
      </c>
      <c r="W48" s="74" t="s">
        <v>582</v>
      </c>
      <c r="X48" s="75" t="str">
        <f t="shared" si="13"/>
        <v>Probabilidad</v>
      </c>
      <c r="Y48" s="79" t="s">
        <v>152</v>
      </c>
      <c r="Z48" s="75" t="s">
        <v>167</v>
      </c>
      <c r="AA48" s="75" t="str">
        <f t="shared" si="22"/>
        <v>30%</v>
      </c>
      <c r="AB48" s="75" t="s">
        <v>174</v>
      </c>
      <c r="AC48" s="75" t="s">
        <v>188</v>
      </c>
      <c r="AD48" s="75" t="s">
        <v>183</v>
      </c>
      <c r="AE48" s="75"/>
      <c r="AF48" s="80">
        <f t="shared" si="7"/>
        <v>0.28000000000000003</v>
      </c>
      <c r="AG48" s="77" t="str">
        <f t="shared" si="8"/>
        <v>Baja</v>
      </c>
      <c r="AH48" s="78">
        <f t="shared" si="9"/>
        <v>0.28000000000000003</v>
      </c>
      <c r="AI48" s="77" t="str">
        <f t="shared" si="10"/>
        <v>Menor</v>
      </c>
      <c r="AJ48" s="78">
        <f t="shared" si="11"/>
        <v>0.4</v>
      </c>
      <c r="AK48" s="77" t="str">
        <f t="shared" si="12"/>
        <v>Moderado</v>
      </c>
      <c r="AL48" s="76" t="s">
        <v>175</v>
      </c>
      <c r="AM48" s="75" t="s">
        <v>571</v>
      </c>
      <c r="AN48" s="75" t="s">
        <v>572</v>
      </c>
      <c r="AO48" s="75" t="s">
        <v>573</v>
      </c>
      <c r="AP48" s="75" t="s">
        <v>574</v>
      </c>
    </row>
    <row r="49" spans="1:42" ht="105.75" customHeight="1" x14ac:dyDescent="0.2">
      <c r="A49" s="74">
        <v>87</v>
      </c>
      <c r="B49" s="74" t="s">
        <v>157</v>
      </c>
      <c r="C49" s="75" t="s">
        <v>19</v>
      </c>
      <c r="D49" s="75" t="s">
        <v>13</v>
      </c>
      <c r="E49" s="76" t="s">
        <v>279</v>
      </c>
      <c r="F49" s="75" t="s">
        <v>115</v>
      </c>
      <c r="G49" s="75"/>
      <c r="H49" s="75" t="s">
        <v>566</v>
      </c>
      <c r="I49" s="75" t="s">
        <v>583</v>
      </c>
      <c r="J49" s="92" t="s">
        <v>568</v>
      </c>
      <c r="K49" s="75" t="str">
        <f t="shared" si="23"/>
        <v>Posibilidad de afectación económica y reputacional por recibir soborno para alterar el procedimiento, facilitador debido a obtener un beneficio privado</v>
      </c>
      <c r="L49" s="74" t="s">
        <v>16</v>
      </c>
      <c r="M49" s="75" t="s">
        <v>29</v>
      </c>
      <c r="N49" s="74" t="s">
        <v>569</v>
      </c>
      <c r="O49" s="93">
        <v>24</v>
      </c>
      <c r="P49" s="77" t="str">
        <f t="shared" si="0"/>
        <v>Baja</v>
      </c>
      <c r="Q49" s="78">
        <f t="shared" si="1"/>
        <v>0.4</v>
      </c>
      <c r="R49" s="85">
        <v>100</v>
      </c>
      <c r="S49" s="77" t="str">
        <f t="shared" si="2"/>
        <v>Moderado</v>
      </c>
      <c r="T49" s="78">
        <f t="shared" si="3"/>
        <v>0.6</v>
      </c>
      <c r="U49" s="77" t="str">
        <f t="shared" si="4"/>
        <v>Moderado</v>
      </c>
      <c r="V49" s="75">
        <v>1</v>
      </c>
      <c r="W49" s="74" t="s">
        <v>584</v>
      </c>
      <c r="X49" s="75" t="str">
        <f t="shared" si="13"/>
        <v>Probabilidad</v>
      </c>
      <c r="Y49" s="79" t="s">
        <v>152</v>
      </c>
      <c r="Z49" s="75" t="s">
        <v>167</v>
      </c>
      <c r="AA49" s="75" t="str">
        <f t="shared" si="22"/>
        <v>30%</v>
      </c>
      <c r="AB49" s="75" t="s">
        <v>174</v>
      </c>
      <c r="AC49" s="75" t="s">
        <v>188</v>
      </c>
      <c r="AD49" s="75" t="s">
        <v>183</v>
      </c>
      <c r="AE49" s="75"/>
      <c r="AF49" s="80">
        <f t="shared" si="7"/>
        <v>0.28000000000000003</v>
      </c>
      <c r="AG49" s="77" t="str">
        <f t="shared" si="8"/>
        <v>Baja</v>
      </c>
      <c r="AH49" s="78">
        <f t="shared" si="9"/>
        <v>0.28000000000000003</v>
      </c>
      <c r="AI49" s="77" t="str">
        <f t="shared" si="10"/>
        <v>Menor</v>
      </c>
      <c r="AJ49" s="78">
        <f t="shared" si="11"/>
        <v>0.4</v>
      </c>
      <c r="AK49" s="77" t="str">
        <f t="shared" si="12"/>
        <v>Moderado</v>
      </c>
      <c r="AL49" s="76" t="s">
        <v>175</v>
      </c>
      <c r="AM49" s="75" t="s">
        <v>571</v>
      </c>
      <c r="AN49" s="75" t="s">
        <v>572</v>
      </c>
      <c r="AO49" s="75" t="s">
        <v>573</v>
      </c>
      <c r="AP49" s="75"/>
    </row>
    <row r="50" spans="1:42" ht="105.75" customHeight="1" x14ac:dyDescent="0.2">
      <c r="A50" s="74">
        <v>88</v>
      </c>
      <c r="B50" s="74" t="s">
        <v>157</v>
      </c>
      <c r="C50" s="75" t="s">
        <v>19</v>
      </c>
      <c r="D50" s="75" t="s">
        <v>13</v>
      </c>
      <c r="E50" s="76" t="s">
        <v>279</v>
      </c>
      <c r="F50" s="75" t="s">
        <v>115</v>
      </c>
      <c r="G50" s="75"/>
      <c r="H50" s="75" t="s">
        <v>566</v>
      </c>
      <c r="I50" s="75" t="s">
        <v>585</v>
      </c>
      <c r="J50" s="92" t="s">
        <v>568</v>
      </c>
      <c r="K50" s="75" t="str">
        <f t="shared" si="23"/>
        <v>Posibilidad de afectación económica y reputacional por recibir soborno Alterar la aplicación de seguimiento de parqueo debido a obtener un beneficio privado</v>
      </c>
      <c r="L50" s="74" t="s">
        <v>16</v>
      </c>
      <c r="M50" s="75" t="s">
        <v>29</v>
      </c>
      <c r="N50" s="74" t="s">
        <v>569</v>
      </c>
      <c r="O50" s="93">
        <v>24</v>
      </c>
      <c r="P50" s="77" t="str">
        <f t="shared" si="0"/>
        <v>Baja</v>
      </c>
      <c r="Q50" s="78">
        <f t="shared" si="1"/>
        <v>0.4</v>
      </c>
      <c r="R50" s="85">
        <v>100</v>
      </c>
      <c r="S50" s="77" t="str">
        <f t="shared" si="2"/>
        <v>Moderado</v>
      </c>
      <c r="T50" s="78">
        <f t="shared" si="3"/>
        <v>0.6</v>
      </c>
      <c r="U50" s="77" t="str">
        <f t="shared" si="4"/>
        <v>Moderado</v>
      </c>
      <c r="V50" s="75">
        <v>1</v>
      </c>
      <c r="W50" s="74" t="s">
        <v>586</v>
      </c>
      <c r="X50" s="75" t="str">
        <f t="shared" si="13"/>
        <v>Probabilidad</v>
      </c>
      <c r="Y50" s="79" t="s">
        <v>152</v>
      </c>
      <c r="Z50" s="75" t="s">
        <v>167</v>
      </c>
      <c r="AA50" s="75" t="str">
        <f t="shared" si="22"/>
        <v>30%</v>
      </c>
      <c r="AB50" s="75" t="s">
        <v>174</v>
      </c>
      <c r="AC50" s="75" t="s">
        <v>188</v>
      </c>
      <c r="AD50" s="75" t="s">
        <v>183</v>
      </c>
      <c r="AE50" s="75"/>
      <c r="AF50" s="80">
        <f t="shared" si="7"/>
        <v>0.28000000000000003</v>
      </c>
      <c r="AG50" s="77" t="str">
        <f t="shared" si="8"/>
        <v>Baja</v>
      </c>
      <c r="AH50" s="78">
        <f t="shared" si="9"/>
        <v>0.28000000000000003</v>
      </c>
      <c r="AI50" s="77" t="str">
        <f t="shared" si="10"/>
        <v>Menor</v>
      </c>
      <c r="AJ50" s="78">
        <f t="shared" si="11"/>
        <v>0.4</v>
      </c>
      <c r="AK50" s="77" t="str">
        <f t="shared" si="12"/>
        <v>Moderado</v>
      </c>
      <c r="AL50" s="76" t="s">
        <v>175</v>
      </c>
      <c r="AM50" s="75" t="s">
        <v>179</v>
      </c>
      <c r="AN50" s="75" t="s">
        <v>179</v>
      </c>
      <c r="AO50" s="75" t="s">
        <v>179</v>
      </c>
      <c r="AP50" s="75" t="s">
        <v>179</v>
      </c>
    </row>
    <row r="51" spans="1:42" ht="168.75" customHeight="1" x14ac:dyDescent="0.2">
      <c r="A51" s="74">
        <v>89</v>
      </c>
      <c r="B51" s="82" t="s">
        <v>157</v>
      </c>
      <c r="C51" s="82" t="s">
        <v>19</v>
      </c>
      <c r="D51" s="82" t="s">
        <v>13</v>
      </c>
      <c r="E51" s="76" t="s">
        <v>279</v>
      </c>
      <c r="F51" s="75" t="s">
        <v>115</v>
      </c>
      <c r="G51" s="82"/>
      <c r="H51" s="76" t="s">
        <v>587</v>
      </c>
      <c r="I51" s="82" t="s">
        <v>588</v>
      </c>
      <c r="J51" s="82" t="s">
        <v>589</v>
      </c>
      <c r="K51" s="76" t="s">
        <v>590</v>
      </c>
      <c r="L51" s="74" t="s">
        <v>16</v>
      </c>
      <c r="M51" s="75" t="s">
        <v>29</v>
      </c>
      <c r="N51" s="74" t="s">
        <v>591</v>
      </c>
      <c r="O51" s="82">
        <v>24</v>
      </c>
      <c r="P51" s="77" t="str">
        <f t="shared" si="0"/>
        <v>Baja</v>
      </c>
      <c r="Q51" s="78">
        <f t="shared" si="1"/>
        <v>0.4</v>
      </c>
      <c r="R51" s="82">
        <v>500</v>
      </c>
      <c r="S51" s="77" t="str">
        <f t="shared" si="2"/>
        <v>Mayor</v>
      </c>
      <c r="T51" s="78">
        <f t="shared" si="3"/>
        <v>0.8</v>
      </c>
      <c r="U51" s="77" t="str">
        <f t="shared" si="4"/>
        <v>Alto</v>
      </c>
      <c r="V51" s="82">
        <v>1</v>
      </c>
      <c r="W51" s="74" t="s">
        <v>545</v>
      </c>
      <c r="X51" s="75" t="str">
        <f t="shared" si="13"/>
        <v>Probabilidad</v>
      </c>
      <c r="Y51" s="75" t="s">
        <v>148</v>
      </c>
      <c r="Z51" s="75" t="s">
        <v>167</v>
      </c>
      <c r="AA51" s="75" t="str">
        <f t="shared" ref="AA51:AA53" si="24">IF(AND(Y51="Preventivo",Z51="Automático"),"50%",IF(AND(Y51="Preventivo",Z51="Manual"),"40%",IF(AND(Y51="Detectivo",Z51="Automático"),"40%",IF(AND(Y51="Detectivo",Z51="Manual"),"30%",IF(AND(Y51="Correctivo",Z51="Automático"),"35%",IF(AND(Y51="Correctivo",Z51="Manual"),"25%",""))))))</f>
        <v>40%</v>
      </c>
      <c r="AB51" s="74" t="s">
        <v>174</v>
      </c>
      <c r="AC51" s="75" t="s">
        <v>186</v>
      </c>
      <c r="AD51" s="75" t="s">
        <v>181</v>
      </c>
      <c r="AE51" s="76" t="s">
        <v>592</v>
      </c>
      <c r="AF51" s="80">
        <f t="shared" si="7"/>
        <v>0.24</v>
      </c>
      <c r="AG51" s="77" t="str">
        <f t="shared" si="8"/>
        <v>Baja</v>
      </c>
      <c r="AH51" s="78">
        <f t="shared" si="9"/>
        <v>0.24</v>
      </c>
      <c r="AI51" s="77" t="str">
        <f t="shared" si="10"/>
        <v>Menor</v>
      </c>
      <c r="AJ51" s="78">
        <f t="shared" si="11"/>
        <v>0.4</v>
      </c>
      <c r="AK51" s="77" t="str">
        <f t="shared" si="12"/>
        <v>Moderado</v>
      </c>
      <c r="AL51" s="76" t="s">
        <v>177</v>
      </c>
      <c r="AM51" s="82" t="s">
        <v>593</v>
      </c>
      <c r="AN51" s="76" t="s">
        <v>594</v>
      </c>
      <c r="AO51" s="82" t="s">
        <v>384</v>
      </c>
      <c r="AP51" s="82" t="s">
        <v>170</v>
      </c>
    </row>
    <row r="52" spans="1:42" ht="129.75" customHeight="1" x14ac:dyDescent="0.2">
      <c r="A52" s="94">
        <v>90</v>
      </c>
      <c r="B52" s="76" t="s">
        <v>151</v>
      </c>
      <c r="C52" s="82" t="s">
        <v>19</v>
      </c>
      <c r="D52" s="82" t="s">
        <v>13</v>
      </c>
      <c r="E52" s="76" t="s">
        <v>281</v>
      </c>
      <c r="F52" s="75" t="s">
        <v>115</v>
      </c>
      <c r="G52" s="82"/>
      <c r="H52" s="74" t="s">
        <v>595</v>
      </c>
      <c r="I52" s="74" t="s">
        <v>596</v>
      </c>
      <c r="J52" s="74" t="s">
        <v>597</v>
      </c>
      <c r="K52" s="74" t="s">
        <v>598</v>
      </c>
      <c r="L52" s="74" t="s">
        <v>16</v>
      </c>
      <c r="M52" s="74" t="s">
        <v>29</v>
      </c>
      <c r="N52" s="74" t="s">
        <v>411</v>
      </c>
      <c r="O52" s="76">
        <v>500</v>
      </c>
      <c r="P52" s="77" t="str">
        <f t="shared" si="0"/>
        <v>Media</v>
      </c>
      <c r="Q52" s="78">
        <f t="shared" si="1"/>
        <v>0.6</v>
      </c>
      <c r="R52" s="76">
        <v>501</v>
      </c>
      <c r="S52" s="77" t="str">
        <f t="shared" si="2"/>
        <v>Catastrófico</v>
      </c>
      <c r="T52" s="78" t="str">
        <f t="shared" si="3"/>
        <v>100%</v>
      </c>
      <c r="U52" s="77" t="str">
        <f t="shared" si="4"/>
        <v>Extremo</v>
      </c>
      <c r="V52" s="74">
        <v>1</v>
      </c>
      <c r="W52" s="81" t="s">
        <v>599</v>
      </c>
      <c r="X52" s="74" t="s">
        <v>74</v>
      </c>
      <c r="Y52" s="74" t="s">
        <v>148</v>
      </c>
      <c r="Z52" s="74" t="s">
        <v>164</v>
      </c>
      <c r="AA52" s="75" t="str">
        <f t="shared" si="24"/>
        <v>50%</v>
      </c>
      <c r="AB52" s="74" t="s">
        <v>179</v>
      </c>
      <c r="AC52" s="74" t="s">
        <v>186</v>
      </c>
      <c r="AD52" s="74" t="s">
        <v>183</v>
      </c>
      <c r="AE52" s="76"/>
      <c r="AF52" s="80">
        <f t="shared" si="7"/>
        <v>0.3</v>
      </c>
      <c r="AG52" s="77" t="str">
        <f t="shared" si="8"/>
        <v>Baja</v>
      </c>
      <c r="AH52" s="78">
        <f t="shared" si="9"/>
        <v>0.3</v>
      </c>
      <c r="AI52" s="77" t="str">
        <f t="shared" si="10"/>
        <v>Moderado</v>
      </c>
      <c r="AJ52" s="78">
        <f t="shared" si="11"/>
        <v>0.6</v>
      </c>
      <c r="AK52" s="77" t="str">
        <f t="shared" si="12"/>
        <v>Moderado</v>
      </c>
      <c r="AL52" s="76" t="s">
        <v>177</v>
      </c>
      <c r="AM52" s="81" t="s">
        <v>600</v>
      </c>
      <c r="AN52" s="74" t="s">
        <v>282</v>
      </c>
      <c r="AO52" s="74" t="s">
        <v>601</v>
      </c>
      <c r="AP52" s="74" t="s">
        <v>283</v>
      </c>
    </row>
    <row r="53" spans="1:42" ht="105.75" customHeight="1" x14ac:dyDescent="0.2">
      <c r="A53" s="74">
        <v>91</v>
      </c>
      <c r="B53" s="76" t="s">
        <v>87</v>
      </c>
      <c r="C53" s="76" t="s">
        <v>89</v>
      </c>
      <c r="D53" s="82" t="s">
        <v>13</v>
      </c>
      <c r="E53" s="76" t="s">
        <v>262</v>
      </c>
      <c r="F53" s="75" t="s">
        <v>115</v>
      </c>
      <c r="G53" s="82"/>
      <c r="H53" s="74" t="s">
        <v>602</v>
      </c>
      <c r="I53" s="74" t="s">
        <v>603</v>
      </c>
      <c r="J53" s="74" t="s">
        <v>604</v>
      </c>
      <c r="K53" s="74" t="s">
        <v>605</v>
      </c>
      <c r="L53" s="74" t="s">
        <v>16</v>
      </c>
      <c r="M53" s="74" t="s">
        <v>29</v>
      </c>
      <c r="N53" s="74" t="s">
        <v>606</v>
      </c>
      <c r="O53" s="76">
        <v>5000</v>
      </c>
      <c r="P53" s="77" t="str">
        <f t="shared" si="0"/>
        <v>Alta</v>
      </c>
      <c r="Q53" s="78">
        <f t="shared" si="1"/>
        <v>0.8</v>
      </c>
      <c r="R53" s="76">
        <v>500</v>
      </c>
      <c r="S53" s="77" t="str">
        <f t="shared" si="2"/>
        <v>Mayor</v>
      </c>
      <c r="T53" s="78">
        <f t="shared" si="3"/>
        <v>0.8</v>
      </c>
      <c r="U53" s="77" t="str">
        <f t="shared" si="4"/>
        <v>Alto</v>
      </c>
      <c r="V53" s="74">
        <v>1</v>
      </c>
      <c r="W53" s="81" t="s">
        <v>607</v>
      </c>
      <c r="X53" s="75" t="s">
        <v>74</v>
      </c>
      <c r="Y53" s="74" t="s">
        <v>148</v>
      </c>
      <c r="Z53" s="74" t="s">
        <v>167</v>
      </c>
      <c r="AA53" s="75" t="str">
        <f t="shared" si="24"/>
        <v>40%</v>
      </c>
      <c r="AB53" s="74" t="s">
        <v>179</v>
      </c>
      <c r="AC53" s="75" t="s">
        <v>186</v>
      </c>
      <c r="AD53" s="74" t="s">
        <v>183</v>
      </c>
      <c r="AE53" s="76"/>
      <c r="AF53" s="80">
        <f t="shared" si="7"/>
        <v>0.48</v>
      </c>
      <c r="AG53" s="77" t="str">
        <f t="shared" si="8"/>
        <v>Media</v>
      </c>
      <c r="AH53" s="78">
        <f t="shared" si="9"/>
        <v>0.48</v>
      </c>
      <c r="AI53" s="77" t="str">
        <f t="shared" si="10"/>
        <v>Mayor</v>
      </c>
      <c r="AJ53" s="78">
        <f t="shared" si="11"/>
        <v>0.8</v>
      </c>
      <c r="AK53" s="77" t="str">
        <f t="shared" si="12"/>
        <v>Alto</v>
      </c>
      <c r="AL53" s="76" t="s">
        <v>177</v>
      </c>
      <c r="AM53" s="81" t="s">
        <v>608</v>
      </c>
      <c r="AN53" s="75" t="s">
        <v>266</v>
      </c>
      <c r="AO53" s="74" t="s">
        <v>609</v>
      </c>
      <c r="AP53" s="74" t="s">
        <v>610</v>
      </c>
    </row>
    <row r="54" spans="1:42" ht="105.75" customHeight="1" x14ac:dyDescent="0.2">
      <c r="A54" s="74">
        <v>93</v>
      </c>
      <c r="B54" s="76" t="s">
        <v>160</v>
      </c>
      <c r="C54" s="76" t="s">
        <v>97</v>
      </c>
      <c r="D54" s="82" t="s">
        <v>13</v>
      </c>
      <c r="E54" s="76" t="s">
        <v>339</v>
      </c>
      <c r="F54" s="75" t="s">
        <v>115</v>
      </c>
      <c r="G54" s="82"/>
      <c r="H54" s="76" t="s">
        <v>263</v>
      </c>
      <c r="I54" s="76" t="s">
        <v>613</v>
      </c>
      <c r="J54" s="76" t="s">
        <v>614</v>
      </c>
      <c r="K54" s="76" t="s">
        <v>615</v>
      </c>
      <c r="L54" s="74" t="s">
        <v>11</v>
      </c>
      <c r="M54" s="74" t="s">
        <v>17</v>
      </c>
      <c r="N54" s="74" t="s">
        <v>611</v>
      </c>
      <c r="O54" s="76">
        <v>24</v>
      </c>
      <c r="P54" s="77" t="str">
        <f t="shared" si="0"/>
        <v>Baja</v>
      </c>
      <c r="Q54" s="78">
        <f t="shared" si="1"/>
        <v>0.4</v>
      </c>
      <c r="R54" s="76">
        <v>500</v>
      </c>
      <c r="S54" s="77" t="str">
        <f t="shared" si="2"/>
        <v>Mayor</v>
      </c>
      <c r="T54" s="78">
        <f t="shared" si="3"/>
        <v>0.8</v>
      </c>
      <c r="U54" s="77" t="str">
        <f t="shared" si="4"/>
        <v>Alto</v>
      </c>
      <c r="V54" s="74">
        <v>1</v>
      </c>
      <c r="W54" s="74" t="s">
        <v>616</v>
      </c>
      <c r="X54" s="75" t="str">
        <f t="shared" ref="X54" si="25">IF(OR(Y54="Preventivo",Y54="Detectivo"),"Probabilidad",IF(Y54="Correctivo","Impacto",""))</f>
        <v>Probabilidad</v>
      </c>
      <c r="Y54" s="74" t="s">
        <v>148</v>
      </c>
      <c r="Z54" s="74" t="s">
        <v>167</v>
      </c>
      <c r="AA54" s="75" t="str">
        <f t="shared" ref="AA54:AA58" si="26">IF(AND(Y54="Inexistente",Z54="Sin"),"0%",IF(AND(Y54="Preventivo",Z54="Automático"),"50%",IF(AND(Y54="Preventivo",Z54="Manual"),"40%",IF(AND(Y54="Detectivo",Z54="Automático"),"40%",IF(AND(Y54="Detectivo",Z54="Manual"),"30%",IF(AND(Y54="Correctivo",Z54="Automático"),"35%",IF(AND(Y54="Correctivo",Z54="Manual"),"25%","")))))))</f>
        <v>40%</v>
      </c>
      <c r="AB54" s="74" t="s">
        <v>174</v>
      </c>
      <c r="AC54" s="74" t="s">
        <v>186</v>
      </c>
      <c r="AD54" s="74" t="s">
        <v>181</v>
      </c>
      <c r="AE54" s="74" t="s">
        <v>617</v>
      </c>
      <c r="AF54" s="80">
        <f t="shared" si="7"/>
        <v>0.24</v>
      </c>
      <c r="AG54" s="77" t="str">
        <f t="shared" si="8"/>
        <v>Baja</v>
      </c>
      <c r="AH54" s="78">
        <f t="shared" si="9"/>
        <v>0.24</v>
      </c>
      <c r="AI54" s="77" t="str">
        <f t="shared" si="10"/>
        <v>Menor</v>
      </c>
      <c r="AJ54" s="78">
        <f t="shared" si="11"/>
        <v>0.4</v>
      </c>
      <c r="AK54" s="77" t="str">
        <f t="shared" si="12"/>
        <v>Moderado</v>
      </c>
      <c r="AL54" s="76" t="s">
        <v>177</v>
      </c>
      <c r="AM54" s="74" t="s">
        <v>612</v>
      </c>
      <c r="AN54" s="75" t="s">
        <v>355</v>
      </c>
      <c r="AO54" s="74" t="s">
        <v>350</v>
      </c>
      <c r="AP54" s="74" t="s">
        <v>168</v>
      </c>
    </row>
    <row r="55" spans="1:42" ht="105.75" customHeight="1" x14ac:dyDescent="0.2">
      <c r="A55" s="76">
        <v>94</v>
      </c>
      <c r="B55" s="76" t="s">
        <v>157</v>
      </c>
      <c r="C55" s="76" t="s">
        <v>19</v>
      </c>
      <c r="D55" s="82" t="s">
        <v>13</v>
      </c>
      <c r="E55" s="76" t="s">
        <v>279</v>
      </c>
      <c r="F55" s="75" t="s">
        <v>115</v>
      </c>
      <c r="G55" s="82"/>
      <c r="H55" s="76" t="s">
        <v>566</v>
      </c>
      <c r="I55" s="76" t="s">
        <v>618</v>
      </c>
      <c r="J55" s="76" t="s">
        <v>619</v>
      </c>
      <c r="K55" s="76" t="s">
        <v>620</v>
      </c>
      <c r="L55" s="74" t="s">
        <v>16</v>
      </c>
      <c r="M55" s="74" t="s">
        <v>29</v>
      </c>
      <c r="N55" s="74" t="s">
        <v>264</v>
      </c>
      <c r="O55" s="76">
        <v>5000</v>
      </c>
      <c r="P55" s="77" t="str">
        <f t="shared" si="0"/>
        <v>Alta</v>
      </c>
      <c r="Q55" s="78">
        <f t="shared" si="1"/>
        <v>0.8</v>
      </c>
      <c r="R55" s="76">
        <v>501</v>
      </c>
      <c r="S55" s="77" t="str">
        <f t="shared" si="2"/>
        <v>Catastrófico</v>
      </c>
      <c r="T55" s="78" t="str">
        <f t="shared" si="3"/>
        <v>100%</v>
      </c>
      <c r="U55" s="77" t="str">
        <f t="shared" si="4"/>
        <v>Extremo</v>
      </c>
      <c r="V55" s="74">
        <v>1</v>
      </c>
      <c r="W55" s="74" t="s">
        <v>621</v>
      </c>
      <c r="X55" s="75" t="s">
        <v>74</v>
      </c>
      <c r="Y55" s="74" t="s">
        <v>148</v>
      </c>
      <c r="Z55" s="74" t="s">
        <v>167</v>
      </c>
      <c r="AA55" s="75" t="str">
        <f t="shared" si="26"/>
        <v>40%</v>
      </c>
      <c r="AB55" s="74" t="s">
        <v>174</v>
      </c>
      <c r="AC55" s="74" t="s">
        <v>186</v>
      </c>
      <c r="AD55" s="74" t="s">
        <v>181</v>
      </c>
      <c r="AE55" s="74" t="s">
        <v>622</v>
      </c>
      <c r="AF55" s="80">
        <f t="shared" si="7"/>
        <v>0.48</v>
      </c>
      <c r="AG55" s="77" t="str">
        <f t="shared" si="8"/>
        <v>Media</v>
      </c>
      <c r="AH55" s="78">
        <f t="shared" si="9"/>
        <v>0.48</v>
      </c>
      <c r="AI55" s="77" t="str">
        <f t="shared" si="10"/>
        <v>Mayor</v>
      </c>
      <c r="AJ55" s="78">
        <f t="shared" si="11"/>
        <v>0.8</v>
      </c>
      <c r="AK55" s="77" t="str">
        <f t="shared" si="12"/>
        <v>Alto</v>
      </c>
      <c r="AL55" s="76" t="s">
        <v>177</v>
      </c>
      <c r="AM55" s="74" t="s">
        <v>623</v>
      </c>
      <c r="AN55" s="74" t="s">
        <v>624</v>
      </c>
      <c r="AO55" s="74" t="s">
        <v>625</v>
      </c>
      <c r="AP55" s="75" t="s">
        <v>163</v>
      </c>
    </row>
    <row r="56" spans="1:42" ht="105.75" customHeight="1" x14ac:dyDescent="0.2">
      <c r="A56" s="76">
        <v>94</v>
      </c>
      <c r="B56" s="76" t="s">
        <v>157</v>
      </c>
      <c r="C56" s="76" t="s">
        <v>19</v>
      </c>
      <c r="D56" s="82" t="s">
        <v>13</v>
      </c>
      <c r="E56" s="76" t="s">
        <v>279</v>
      </c>
      <c r="F56" s="75" t="s">
        <v>115</v>
      </c>
      <c r="G56" s="82"/>
      <c r="H56" s="76" t="s">
        <v>566</v>
      </c>
      <c r="I56" s="76" t="s">
        <v>618</v>
      </c>
      <c r="J56" s="76" t="s">
        <v>619</v>
      </c>
      <c r="K56" s="76" t="s">
        <v>620</v>
      </c>
      <c r="L56" s="74" t="s">
        <v>16</v>
      </c>
      <c r="M56" s="74" t="s">
        <v>29</v>
      </c>
      <c r="N56" s="74" t="s">
        <v>264</v>
      </c>
      <c r="O56" s="76">
        <v>5000</v>
      </c>
      <c r="P56" s="77" t="str">
        <f t="shared" si="0"/>
        <v>Alta</v>
      </c>
      <c r="Q56" s="78">
        <f t="shared" si="1"/>
        <v>0.8</v>
      </c>
      <c r="R56" s="76">
        <v>501</v>
      </c>
      <c r="S56" s="77" t="str">
        <f t="shared" si="2"/>
        <v>Catastrófico</v>
      </c>
      <c r="T56" s="78" t="str">
        <f t="shared" si="3"/>
        <v>100%</v>
      </c>
      <c r="U56" s="77" t="str">
        <f t="shared" si="4"/>
        <v>Extremo</v>
      </c>
      <c r="V56" s="74">
        <v>2</v>
      </c>
      <c r="W56" s="74" t="s">
        <v>626</v>
      </c>
      <c r="X56" s="75" t="s">
        <v>74</v>
      </c>
      <c r="Y56" s="74" t="s">
        <v>148</v>
      </c>
      <c r="Z56" s="74" t="s">
        <v>167</v>
      </c>
      <c r="AA56" s="75" t="str">
        <f t="shared" si="26"/>
        <v>40%</v>
      </c>
      <c r="AB56" s="74" t="s">
        <v>174</v>
      </c>
      <c r="AC56" s="74" t="s">
        <v>186</v>
      </c>
      <c r="AD56" s="74" t="s">
        <v>181</v>
      </c>
      <c r="AE56" s="74" t="s">
        <v>622</v>
      </c>
      <c r="AF56" s="80">
        <f t="shared" si="7"/>
        <v>0.48</v>
      </c>
      <c r="AG56" s="77" t="str">
        <f t="shared" si="8"/>
        <v>Media</v>
      </c>
      <c r="AH56" s="78">
        <f t="shared" si="9"/>
        <v>0.48</v>
      </c>
      <c r="AI56" s="77" t="str">
        <f t="shared" si="10"/>
        <v>Mayor</v>
      </c>
      <c r="AJ56" s="78">
        <f t="shared" si="11"/>
        <v>0.8</v>
      </c>
      <c r="AK56" s="77" t="str">
        <f t="shared" si="12"/>
        <v>Alto</v>
      </c>
      <c r="AL56" s="76" t="s">
        <v>177</v>
      </c>
      <c r="AM56" s="74" t="s">
        <v>623</v>
      </c>
      <c r="AN56" s="74" t="s">
        <v>624</v>
      </c>
      <c r="AO56" s="74" t="s">
        <v>625</v>
      </c>
      <c r="AP56" s="75" t="s">
        <v>163</v>
      </c>
    </row>
    <row r="57" spans="1:42" ht="105.75" customHeight="1" x14ac:dyDescent="0.2">
      <c r="A57" s="76">
        <v>94</v>
      </c>
      <c r="B57" s="76" t="s">
        <v>157</v>
      </c>
      <c r="C57" s="76" t="s">
        <v>19</v>
      </c>
      <c r="D57" s="82" t="s">
        <v>13</v>
      </c>
      <c r="E57" s="76" t="s">
        <v>279</v>
      </c>
      <c r="F57" s="75" t="s">
        <v>115</v>
      </c>
      <c r="G57" s="82"/>
      <c r="H57" s="76" t="s">
        <v>566</v>
      </c>
      <c r="I57" s="76" t="s">
        <v>618</v>
      </c>
      <c r="J57" s="76" t="s">
        <v>619</v>
      </c>
      <c r="K57" s="76" t="s">
        <v>620</v>
      </c>
      <c r="L57" s="74" t="s">
        <v>16</v>
      </c>
      <c r="M57" s="74" t="s">
        <v>29</v>
      </c>
      <c r="N57" s="74" t="s">
        <v>264</v>
      </c>
      <c r="O57" s="76">
        <v>5000</v>
      </c>
      <c r="P57" s="77" t="str">
        <f t="shared" si="0"/>
        <v>Alta</v>
      </c>
      <c r="Q57" s="78">
        <f t="shared" si="1"/>
        <v>0.8</v>
      </c>
      <c r="R57" s="76">
        <v>501</v>
      </c>
      <c r="S57" s="77" t="str">
        <f t="shared" si="2"/>
        <v>Catastrófico</v>
      </c>
      <c r="T57" s="78" t="str">
        <f t="shared" si="3"/>
        <v>100%</v>
      </c>
      <c r="U57" s="77" t="str">
        <f t="shared" si="4"/>
        <v>Extremo</v>
      </c>
      <c r="V57" s="74">
        <v>3</v>
      </c>
      <c r="W57" s="74" t="s">
        <v>627</v>
      </c>
      <c r="X57" s="75" t="s">
        <v>74</v>
      </c>
      <c r="Y57" s="74" t="s">
        <v>148</v>
      </c>
      <c r="Z57" s="74" t="s">
        <v>167</v>
      </c>
      <c r="AA57" s="75" t="str">
        <f t="shared" si="26"/>
        <v>40%</v>
      </c>
      <c r="AB57" s="74" t="s">
        <v>174</v>
      </c>
      <c r="AC57" s="74" t="s">
        <v>186</v>
      </c>
      <c r="AD57" s="74" t="s">
        <v>181</v>
      </c>
      <c r="AE57" s="74" t="s">
        <v>622</v>
      </c>
      <c r="AF57" s="80">
        <f t="shared" si="7"/>
        <v>0.48</v>
      </c>
      <c r="AG57" s="77" t="str">
        <f t="shared" si="8"/>
        <v>Media</v>
      </c>
      <c r="AH57" s="78">
        <f t="shared" si="9"/>
        <v>0.48</v>
      </c>
      <c r="AI57" s="77" t="str">
        <f t="shared" si="10"/>
        <v>Mayor</v>
      </c>
      <c r="AJ57" s="78">
        <f t="shared" si="11"/>
        <v>0.8</v>
      </c>
      <c r="AK57" s="77" t="str">
        <f t="shared" si="12"/>
        <v>Alto</v>
      </c>
      <c r="AL57" s="76" t="s">
        <v>177</v>
      </c>
      <c r="AM57" s="74" t="s">
        <v>623</v>
      </c>
      <c r="AN57" s="74" t="s">
        <v>624</v>
      </c>
      <c r="AO57" s="74" t="s">
        <v>625</v>
      </c>
      <c r="AP57" s="75" t="s">
        <v>163</v>
      </c>
    </row>
    <row r="58" spans="1:42" ht="105.75" customHeight="1" x14ac:dyDescent="0.2">
      <c r="A58" s="76">
        <v>94</v>
      </c>
      <c r="B58" s="76" t="s">
        <v>157</v>
      </c>
      <c r="C58" s="76" t="s">
        <v>19</v>
      </c>
      <c r="D58" s="82" t="s">
        <v>13</v>
      </c>
      <c r="E58" s="76" t="s">
        <v>279</v>
      </c>
      <c r="F58" s="75" t="s">
        <v>115</v>
      </c>
      <c r="G58" s="82"/>
      <c r="H58" s="76" t="s">
        <v>566</v>
      </c>
      <c r="I58" s="76" t="s">
        <v>618</v>
      </c>
      <c r="J58" s="76" t="s">
        <v>619</v>
      </c>
      <c r="K58" s="76" t="s">
        <v>620</v>
      </c>
      <c r="L58" s="74" t="s">
        <v>16</v>
      </c>
      <c r="M58" s="74" t="s">
        <v>29</v>
      </c>
      <c r="N58" s="74" t="s">
        <v>264</v>
      </c>
      <c r="O58" s="76">
        <v>5000</v>
      </c>
      <c r="P58" s="77" t="str">
        <f t="shared" si="0"/>
        <v>Alta</v>
      </c>
      <c r="Q58" s="78">
        <f t="shared" si="1"/>
        <v>0.8</v>
      </c>
      <c r="R58" s="76">
        <v>501</v>
      </c>
      <c r="S58" s="77" t="str">
        <f t="shared" si="2"/>
        <v>Catastrófico</v>
      </c>
      <c r="T58" s="78" t="str">
        <f t="shared" si="3"/>
        <v>100%</v>
      </c>
      <c r="U58" s="77" t="str">
        <f t="shared" si="4"/>
        <v>Extremo</v>
      </c>
      <c r="V58" s="74">
        <v>4</v>
      </c>
      <c r="W58" s="74" t="s">
        <v>628</v>
      </c>
      <c r="X58" s="75" t="s">
        <v>74</v>
      </c>
      <c r="Y58" s="74" t="s">
        <v>148</v>
      </c>
      <c r="Z58" s="74" t="s">
        <v>167</v>
      </c>
      <c r="AA58" s="75" t="str">
        <f t="shared" si="26"/>
        <v>40%</v>
      </c>
      <c r="AB58" s="74" t="s">
        <v>174</v>
      </c>
      <c r="AC58" s="74" t="s">
        <v>186</v>
      </c>
      <c r="AD58" s="74" t="s">
        <v>181</v>
      </c>
      <c r="AE58" s="74" t="s">
        <v>622</v>
      </c>
      <c r="AF58" s="80">
        <f t="shared" si="7"/>
        <v>0.48</v>
      </c>
      <c r="AG58" s="77" t="str">
        <f t="shared" si="8"/>
        <v>Media</v>
      </c>
      <c r="AH58" s="78">
        <f t="shared" si="9"/>
        <v>0.48</v>
      </c>
      <c r="AI58" s="77" t="str">
        <f t="shared" si="10"/>
        <v>Mayor</v>
      </c>
      <c r="AJ58" s="78">
        <f t="shared" si="11"/>
        <v>0.8</v>
      </c>
      <c r="AK58" s="77" t="str">
        <f t="shared" si="12"/>
        <v>Alto</v>
      </c>
      <c r="AL58" s="76" t="s">
        <v>177</v>
      </c>
      <c r="AM58" s="74" t="s">
        <v>623</v>
      </c>
      <c r="AN58" s="74" t="s">
        <v>624</v>
      </c>
      <c r="AO58" s="74" t="s">
        <v>625</v>
      </c>
      <c r="AP58" s="75" t="s">
        <v>163</v>
      </c>
    </row>
    <row r="59" spans="1:42" ht="105.75" customHeight="1" x14ac:dyDescent="0.2">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row>
    <row r="60" spans="1:42" ht="105.75" customHeight="1" x14ac:dyDescent="0.2">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7"/>
      <c r="AD60" s="95"/>
      <c r="AE60" s="95"/>
      <c r="AF60" s="95"/>
      <c r="AG60" s="95"/>
      <c r="AH60" s="95"/>
      <c r="AI60" s="95"/>
      <c r="AJ60" s="95"/>
      <c r="AK60" s="95"/>
      <c r="AL60" s="95"/>
      <c r="AM60" s="95"/>
      <c r="AN60" s="95"/>
      <c r="AO60" s="95"/>
      <c r="AP60" s="95"/>
    </row>
    <row r="61" spans="1:42" ht="105.75" customHeight="1" x14ac:dyDescent="0.2">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row>
    <row r="62" spans="1:42" ht="105.75" customHeight="1" x14ac:dyDescent="0.2">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row>
    <row r="63" spans="1:42" ht="105.75" customHeight="1" x14ac:dyDescent="0.2">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row>
    <row r="64" spans="1:42" ht="105.75" customHeight="1" x14ac:dyDescent="0.2">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row>
    <row r="65" spans="1:42" ht="105.75" customHeight="1"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row>
    <row r="66" spans="1:42" ht="105.75" customHeight="1"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row>
    <row r="67" spans="1:42" ht="105.75" customHeight="1"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row>
    <row r="68" spans="1:42" ht="105.75" customHeight="1" x14ac:dyDescent="0.2">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row>
    <row r="69" spans="1:42" ht="105.75" customHeight="1" x14ac:dyDescent="0.2">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row>
    <row r="70" spans="1:42" ht="105.75" customHeight="1" x14ac:dyDescent="0.2">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row>
    <row r="71" spans="1:42" ht="105.75" customHeight="1" x14ac:dyDescent="0.2">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row>
    <row r="72" spans="1:42" ht="105.75" customHeight="1" x14ac:dyDescent="0.2">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row>
    <row r="73" spans="1:42" ht="105.75" customHeight="1" x14ac:dyDescent="0.2">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row>
    <row r="74" spans="1:42" ht="105.75" customHeight="1" x14ac:dyDescent="0.2">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row>
    <row r="75" spans="1:42" ht="105.75" customHeight="1" x14ac:dyDescent="0.2">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row>
    <row r="76" spans="1:42" ht="105.75" customHeight="1" x14ac:dyDescent="0.2">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row>
    <row r="77" spans="1:42" ht="105.75" customHeight="1" x14ac:dyDescent="0.2">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row>
    <row r="78" spans="1:42" ht="105.75" customHeight="1" x14ac:dyDescent="0.2">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row>
    <row r="79" spans="1:42" ht="105.75" customHeight="1" x14ac:dyDescent="0.2">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row>
    <row r="80" spans="1:42" ht="105.75" customHeight="1" x14ac:dyDescent="0.2">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row>
    <row r="81" spans="1:42" ht="105.75" customHeight="1" x14ac:dyDescent="0.2">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row>
    <row r="82" spans="1:42" ht="105.75" customHeight="1" x14ac:dyDescent="0.2">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row>
    <row r="83" spans="1:42" ht="105.75"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row>
    <row r="84" spans="1:42" ht="105.75" customHeight="1" x14ac:dyDescent="0.2">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row>
    <row r="85" spans="1:42" ht="105.75" customHeight="1" x14ac:dyDescent="0.2">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row>
    <row r="86" spans="1:42" ht="105.75" customHeight="1" x14ac:dyDescent="0.2">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row>
    <row r="87" spans="1:42" ht="105.75" customHeight="1" x14ac:dyDescent="0.2">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row>
    <row r="88" spans="1:42" ht="105.75" customHeight="1" x14ac:dyDescent="0.2">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row>
    <row r="89" spans="1:42" ht="105.75" customHeight="1" x14ac:dyDescent="0.2">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row>
    <row r="90" spans="1:42" ht="105.75" customHeight="1" x14ac:dyDescent="0.2">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row>
    <row r="91" spans="1:42" ht="105.75" customHeight="1" x14ac:dyDescent="0.2">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row>
    <row r="92" spans="1:42" ht="105.75" customHeight="1" x14ac:dyDescent="0.2">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row>
    <row r="93" spans="1:42" ht="105.75" customHeight="1" x14ac:dyDescent="0.2">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row>
    <row r="94" spans="1:42" ht="105.75" customHeight="1" x14ac:dyDescent="0.2">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row>
    <row r="95" spans="1:42" ht="105.75" customHeight="1" x14ac:dyDescent="0.2">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row>
    <row r="96" spans="1:42" ht="105.75" customHeight="1" x14ac:dyDescent="0.2">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row>
    <row r="97" spans="1:42" ht="105.75" customHeight="1" x14ac:dyDescent="0.2">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row>
    <row r="98" spans="1:42" ht="105.75" customHeight="1" x14ac:dyDescent="0.2">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row>
    <row r="99" spans="1:42" ht="105.75" customHeight="1" x14ac:dyDescent="0.2">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row>
    <row r="100" spans="1:42" ht="105.75" customHeight="1" x14ac:dyDescent="0.2">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row>
    <row r="101" spans="1:42" ht="105.75" customHeight="1" x14ac:dyDescent="0.2">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row>
    <row r="102" spans="1:42" ht="105.75" customHeight="1"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row>
    <row r="103" spans="1:42" ht="105.75" customHeight="1"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row>
    <row r="104" spans="1:42" ht="105.75" customHeight="1" x14ac:dyDescent="0.2">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row>
    <row r="105" spans="1:42" ht="105.75" customHeight="1" x14ac:dyDescent="0.2">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row>
    <row r="106" spans="1:42" ht="105.75" customHeight="1" x14ac:dyDescent="0.2">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row>
    <row r="107" spans="1:42" ht="105.75" customHeight="1" x14ac:dyDescent="0.2">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row>
    <row r="108" spans="1:42" ht="105.75" customHeight="1" x14ac:dyDescent="0.2">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row>
    <row r="109" spans="1:42" ht="105.75" customHeight="1"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row>
    <row r="110" spans="1:42" ht="105.75" customHeight="1"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row>
    <row r="111" spans="1:42" ht="54" customHeight="1"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row>
    <row r="112" spans="1:42" ht="54" customHeight="1"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row>
    <row r="113" spans="1:42" ht="54" customHeight="1"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row>
    <row r="114" spans="1:42" ht="54" customHeight="1"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row>
    <row r="115" spans="1:42" ht="54" customHeight="1"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row>
    <row r="116" spans="1:42" ht="54" customHeight="1"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row>
    <row r="117" spans="1:42" ht="54" customHeight="1"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row>
    <row r="118" spans="1:42" ht="54" customHeight="1"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row>
    <row r="119" spans="1:42" ht="54" customHeight="1"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row>
    <row r="120" spans="1:42" ht="54" customHeight="1"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row>
    <row r="121" spans="1:42" ht="54" customHeight="1"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row>
    <row r="122" spans="1:42" ht="54" customHeight="1"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row>
    <row r="123" spans="1:42" ht="54" customHeight="1"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row>
    <row r="124" spans="1:42" ht="54" customHeight="1"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row>
    <row r="125" spans="1:42" ht="54" customHeight="1" x14ac:dyDescent="0.2">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row>
    <row r="126" spans="1:42" ht="54" customHeight="1" x14ac:dyDescent="0.2">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row>
    <row r="127" spans="1:42" ht="54" customHeight="1" x14ac:dyDescent="0.2">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row>
    <row r="128" spans="1:42" ht="54" customHeight="1" x14ac:dyDescent="0.2">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row>
    <row r="129" spans="1:42" ht="54" customHeight="1" x14ac:dyDescent="0.2">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row>
    <row r="130" spans="1:42" ht="54" customHeight="1" x14ac:dyDescent="0.2">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row>
    <row r="131" spans="1:42" ht="54" customHeight="1" x14ac:dyDescent="0.2">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row>
    <row r="132" spans="1:42" ht="54" customHeight="1" x14ac:dyDescent="0.2">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row>
    <row r="133" spans="1:42" ht="54" customHeight="1" x14ac:dyDescent="0.2">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row>
    <row r="134" spans="1:42" ht="54" customHeight="1" x14ac:dyDescent="0.2">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row>
    <row r="135" spans="1:42" ht="54" customHeight="1" x14ac:dyDescent="0.2">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row>
    <row r="136" spans="1:42" ht="54" customHeight="1" x14ac:dyDescent="0.2">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row>
    <row r="137" spans="1:42" ht="54" customHeight="1" x14ac:dyDescent="0.2">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row>
    <row r="138" spans="1:42" ht="54" customHeight="1" x14ac:dyDescent="0.2">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row>
    <row r="139" spans="1:42" ht="54" customHeight="1" x14ac:dyDescent="0.2">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row>
    <row r="140" spans="1:42" ht="54" customHeight="1" x14ac:dyDescent="0.2">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row>
    <row r="141" spans="1:42" ht="54" customHeight="1" x14ac:dyDescent="0.2">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row>
    <row r="142" spans="1:42" ht="54" customHeight="1" x14ac:dyDescent="0.2">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row>
    <row r="143" spans="1:42" ht="54" customHeight="1" x14ac:dyDescent="0.2">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row>
    <row r="144" spans="1:42" ht="54" customHeight="1" x14ac:dyDescent="0.2">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row>
    <row r="145" spans="1:42" ht="54" customHeight="1" x14ac:dyDescent="0.2">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row>
    <row r="146" spans="1:42" ht="54" customHeight="1" x14ac:dyDescent="0.2">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row>
    <row r="147" spans="1:42" ht="54" customHeight="1" x14ac:dyDescent="0.2">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row>
    <row r="148" spans="1:42" ht="54" customHeight="1" x14ac:dyDescent="0.2">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row>
    <row r="149" spans="1:42" ht="54" customHeight="1" x14ac:dyDescent="0.2">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row>
    <row r="150" spans="1:42" ht="54" customHeight="1" x14ac:dyDescent="0.2">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row>
    <row r="151" spans="1:42" ht="54" customHeight="1" x14ac:dyDescent="0.2">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row>
    <row r="152" spans="1:42" ht="54" customHeight="1" x14ac:dyDescent="0.2">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row>
    <row r="153" spans="1:42" ht="54" customHeight="1" x14ac:dyDescent="0.2">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row>
    <row r="154" spans="1:42" ht="54" customHeight="1" x14ac:dyDescent="0.2">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row>
    <row r="155" spans="1:42" ht="54" customHeight="1" x14ac:dyDescent="0.2">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row>
    <row r="156" spans="1:42" ht="54" customHeight="1" x14ac:dyDescent="0.2">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row>
    <row r="157" spans="1:42" ht="54" customHeight="1" x14ac:dyDescent="0.2">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row>
    <row r="158" spans="1:42" ht="54" customHeight="1" x14ac:dyDescent="0.2">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row>
    <row r="159" spans="1:42" ht="54" customHeight="1" x14ac:dyDescent="0.2">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row>
    <row r="160" spans="1:42" ht="54" customHeight="1" x14ac:dyDescent="0.2">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row>
    <row r="161" spans="1:42" ht="54" customHeight="1" x14ac:dyDescent="0.2">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row>
    <row r="162" spans="1:42" ht="54" customHeight="1" x14ac:dyDescent="0.2">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row>
    <row r="163" spans="1:42" ht="54" customHeight="1" x14ac:dyDescent="0.2">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row>
    <row r="164" spans="1:42" ht="54" customHeight="1" x14ac:dyDescent="0.2">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row>
    <row r="165" spans="1:42" ht="54" customHeight="1" x14ac:dyDescent="0.2">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row>
    <row r="166" spans="1:42" ht="54" customHeight="1" x14ac:dyDescent="0.2">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row>
    <row r="167" spans="1:42" ht="54" customHeight="1" x14ac:dyDescent="0.2">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row>
    <row r="168" spans="1:42" ht="54" customHeight="1" x14ac:dyDescent="0.2">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row>
    <row r="169" spans="1:42" ht="54" customHeight="1" x14ac:dyDescent="0.2">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row>
    <row r="170" spans="1:42" ht="54" customHeight="1" x14ac:dyDescent="0.2">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row>
    <row r="171" spans="1:42" ht="54" customHeight="1" x14ac:dyDescent="0.2">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row>
    <row r="172" spans="1:42" ht="54" customHeight="1" x14ac:dyDescent="0.2">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row>
    <row r="173" spans="1:42" ht="54" customHeight="1" x14ac:dyDescent="0.2">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row>
    <row r="174" spans="1:42" ht="54" customHeight="1" x14ac:dyDescent="0.2">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row>
    <row r="175" spans="1:42" ht="54" customHeight="1" x14ac:dyDescent="0.2">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row>
    <row r="176" spans="1:42" ht="54" customHeight="1" x14ac:dyDescent="0.2">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row>
    <row r="177" spans="1:42" ht="54" customHeight="1" x14ac:dyDescent="0.2">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row>
    <row r="178" spans="1:42" ht="54" customHeight="1" x14ac:dyDescent="0.2">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row>
    <row r="179" spans="1:42" ht="54" customHeight="1" x14ac:dyDescent="0.2">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row>
    <row r="180" spans="1:42" ht="54" customHeight="1" x14ac:dyDescent="0.2">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row>
    <row r="181" spans="1:42" ht="54" customHeight="1" x14ac:dyDescent="0.2">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row>
    <row r="182" spans="1:42" ht="54" customHeight="1" x14ac:dyDescent="0.2">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row>
    <row r="183" spans="1:42" ht="54" customHeight="1" x14ac:dyDescent="0.2">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row>
    <row r="184" spans="1:42" ht="54" customHeight="1" x14ac:dyDescent="0.2">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row>
    <row r="185" spans="1:42" ht="54" customHeight="1" x14ac:dyDescent="0.2">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row>
    <row r="186" spans="1:42" ht="54" customHeight="1" x14ac:dyDescent="0.2">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row>
    <row r="187" spans="1:42" ht="54" customHeight="1" x14ac:dyDescent="0.2">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row>
    <row r="188" spans="1:42" ht="54" customHeight="1" x14ac:dyDescent="0.2">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row>
    <row r="189" spans="1:42" ht="54" customHeight="1" x14ac:dyDescent="0.2">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row>
    <row r="190" spans="1:42" ht="54" customHeight="1" x14ac:dyDescent="0.2">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row>
    <row r="191" spans="1:42" ht="54" customHeight="1" x14ac:dyDescent="0.2">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row>
    <row r="192" spans="1:42" ht="54" customHeight="1" x14ac:dyDescent="0.2">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row>
    <row r="193" spans="1:42" ht="54" customHeight="1" x14ac:dyDescent="0.2">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row>
    <row r="194" spans="1:42" ht="54" customHeight="1" x14ac:dyDescent="0.2">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row>
    <row r="195" spans="1:42" ht="54" customHeight="1" x14ac:dyDescent="0.2">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row>
    <row r="196" spans="1:42" ht="54" customHeight="1" x14ac:dyDescent="0.2">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row>
    <row r="197" spans="1:42" ht="54" customHeight="1" x14ac:dyDescent="0.2">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row>
    <row r="198" spans="1:42" ht="54" customHeight="1" x14ac:dyDescent="0.2">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row>
    <row r="199" spans="1:42" ht="54" customHeight="1" x14ac:dyDescent="0.2">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row>
    <row r="200" spans="1:42" ht="54" customHeight="1" x14ac:dyDescent="0.2">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row>
    <row r="201" spans="1:42" ht="54" customHeight="1" x14ac:dyDescent="0.2">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row>
    <row r="202" spans="1:42" ht="54" customHeight="1" x14ac:dyDescent="0.2">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row>
    <row r="203" spans="1:42" ht="54" customHeight="1" x14ac:dyDescent="0.2">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row>
    <row r="204" spans="1:42" ht="54" customHeight="1" x14ac:dyDescent="0.2">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row>
    <row r="205" spans="1:42" ht="54" customHeight="1" x14ac:dyDescent="0.2">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row>
    <row r="206" spans="1:42" ht="54" customHeight="1" x14ac:dyDescent="0.2">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row>
    <row r="207" spans="1:42" ht="54" customHeight="1" x14ac:dyDescent="0.2">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row>
    <row r="208" spans="1:42" ht="54" customHeight="1" x14ac:dyDescent="0.2">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row>
    <row r="209" spans="1:42" ht="54" customHeight="1" x14ac:dyDescent="0.2">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row>
    <row r="210" spans="1:42" ht="54" customHeight="1" x14ac:dyDescent="0.2">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row>
    <row r="211" spans="1:42" ht="54" customHeight="1" x14ac:dyDescent="0.2">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c r="AG211" s="95"/>
      <c r="AH211" s="95"/>
      <c r="AI211" s="95"/>
      <c r="AJ211" s="95"/>
      <c r="AK211" s="95"/>
      <c r="AL211" s="95"/>
      <c r="AM211" s="95"/>
      <c r="AN211" s="95"/>
      <c r="AO211" s="95"/>
      <c r="AP211" s="95"/>
    </row>
    <row r="212" spans="1:42" ht="54" customHeight="1" x14ac:dyDescent="0.2">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c r="AG212" s="95"/>
      <c r="AH212" s="95"/>
      <c r="AI212" s="95"/>
      <c r="AJ212" s="95"/>
      <c r="AK212" s="95"/>
      <c r="AL212" s="95"/>
      <c r="AM212" s="95"/>
      <c r="AN212" s="95"/>
      <c r="AO212" s="95"/>
      <c r="AP212" s="95"/>
    </row>
    <row r="213" spans="1:42" ht="54" customHeight="1" x14ac:dyDescent="0.2">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c r="AG213" s="95"/>
      <c r="AH213" s="95"/>
      <c r="AI213" s="95"/>
      <c r="AJ213" s="95"/>
      <c r="AK213" s="95"/>
      <c r="AL213" s="95"/>
      <c r="AM213" s="95"/>
      <c r="AN213" s="95"/>
      <c r="AO213" s="95"/>
      <c r="AP213" s="95"/>
    </row>
    <row r="214" spans="1:42" ht="54" customHeight="1" x14ac:dyDescent="0.2">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c r="AG214" s="95"/>
      <c r="AH214" s="95"/>
      <c r="AI214" s="95"/>
      <c r="AJ214" s="95"/>
      <c r="AK214" s="95"/>
      <c r="AL214" s="95"/>
      <c r="AM214" s="95"/>
      <c r="AN214" s="95"/>
      <c r="AO214" s="95"/>
      <c r="AP214" s="95"/>
    </row>
    <row r="215" spans="1:42" ht="54" customHeight="1" x14ac:dyDescent="0.2">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row>
    <row r="216" spans="1:42" ht="54" customHeight="1" x14ac:dyDescent="0.2">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95"/>
      <c r="AP216" s="95"/>
    </row>
    <row r="217" spans="1:42" ht="54" customHeight="1" x14ac:dyDescent="0.2">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c r="AG217" s="95"/>
      <c r="AH217" s="95"/>
      <c r="AI217" s="95"/>
      <c r="AJ217" s="95"/>
      <c r="AK217" s="95"/>
      <c r="AL217" s="95"/>
      <c r="AM217" s="95"/>
      <c r="AN217" s="95"/>
      <c r="AO217" s="95"/>
      <c r="AP217" s="95"/>
    </row>
    <row r="218" spans="1:42" ht="54" customHeight="1" x14ac:dyDescent="0.2">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row>
    <row r="219" spans="1:42" ht="54" customHeight="1" x14ac:dyDescent="0.2">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row>
    <row r="220" spans="1:42" ht="54" customHeight="1" x14ac:dyDescent="0.2">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row>
    <row r="221" spans="1:42" ht="54" customHeight="1" x14ac:dyDescent="0.2">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row>
    <row r="222" spans="1:42" ht="54" customHeight="1" x14ac:dyDescent="0.2">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c r="AG222" s="95"/>
      <c r="AH222" s="95"/>
      <c r="AI222" s="95"/>
      <c r="AJ222" s="95"/>
      <c r="AK222" s="95"/>
      <c r="AL222" s="95"/>
      <c r="AM222" s="95"/>
      <c r="AN222" s="95"/>
      <c r="AO222" s="95"/>
      <c r="AP222" s="95"/>
    </row>
    <row r="223" spans="1:42" ht="54" customHeight="1" x14ac:dyDescent="0.2">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c r="AG223" s="95"/>
      <c r="AH223" s="95"/>
      <c r="AI223" s="95"/>
      <c r="AJ223" s="95"/>
      <c r="AK223" s="95"/>
      <c r="AL223" s="95"/>
      <c r="AM223" s="95"/>
      <c r="AN223" s="95"/>
      <c r="AO223" s="95"/>
      <c r="AP223" s="95"/>
    </row>
    <row r="224" spans="1:42" ht="54" customHeight="1" x14ac:dyDescent="0.2">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c r="AG224" s="95"/>
      <c r="AH224" s="95"/>
      <c r="AI224" s="95"/>
      <c r="AJ224" s="95"/>
      <c r="AK224" s="95"/>
      <c r="AL224" s="95"/>
      <c r="AM224" s="95"/>
      <c r="AN224" s="95"/>
      <c r="AO224" s="95"/>
      <c r="AP224" s="95"/>
    </row>
    <row r="225" spans="1:42" ht="54" customHeight="1" x14ac:dyDescent="0.2">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row>
    <row r="226" spans="1:42" ht="54" customHeight="1" x14ac:dyDescent="0.2">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row>
    <row r="227" spans="1:42" ht="54" customHeight="1" x14ac:dyDescent="0.2">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row>
    <row r="228" spans="1:42" ht="54" customHeight="1" x14ac:dyDescent="0.2">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row>
    <row r="229" spans="1:42" ht="54" customHeight="1" x14ac:dyDescent="0.2">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row>
    <row r="230" spans="1:42" ht="54" customHeight="1" x14ac:dyDescent="0.2">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c r="AG230" s="95"/>
      <c r="AH230" s="95"/>
      <c r="AI230" s="95"/>
      <c r="AJ230" s="95"/>
      <c r="AK230" s="95"/>
      <c r="AL230" s="95"/>
      <c r="AM230" s="95"/>
      <c r="AN230" s="95"/>
      <c r="AO230" s="95"/>
      <c r="AP230" s="95"/>
    </row>
    <row r="231" spans="1:42" ht="54" customHeight="1" x14ac:dyDescent="0.2">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c r="AG231" s="95"/>
      <c r="AH231" s="95"/>
      <c r="AI231" s="95"/>
      <c r="AJ231" s="95"/>
      <c r="AK231" s="95"/>
      <c r="AL231" s="95"/>
      <c r="AM231" s="95"/>
      <c r="AN231" s="95"/>
      <c r="AO231" s="95"/>
      <c r="AP231" s="95"/>
    </row>
    <row r="232" spans="1:42" ht="54" customHeight="1" x14ac:dyDescent="0.2">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row>
    <row r="233" spans="1:42" ht="54" customHeight="1" x14ac:dyDescent="0.2">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row>
    <row r="234" spans="1:42" ht="54" customHeight="1" x14ac:dyDescent="0.2">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c r="AG234" s="95"/>
      <c r="AH234" s="95"/>
      <c r="AI234" s="95"/>
      <c r="AJ234" s="95"/>
      <c r="AK234" s="95"/>
      <c r="AL234" s="95"/>
      <c r="AM234" s="95"/>
      <c r="AN234" s="95"/>
      <c r="AO234" s="95"/>
      <c r="AP234" s="95"/>
    </row>
    <row r="235" spans="1:42" ht="54" customHeight="1" x14ac:dyDescent="0.2">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row>
    <row r="236" spans="1:42" ht="54" customHeight="1" x14ac:dyDescent="0.2">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c r="AG236" s="95"/>
      <c r="AH236" s="95"/>
      <c r="AI236" s="95"/>
      <c r="AJ236" s="95"/>
      <c r="AK236" s="95"/>
      <c r="AL236" s="95"/>
      <c r="AM236" s="95"/>
      <c r="AN236" s="95"/>
      <c r="AO236" s="95"/>
      <c r="AP236" s="95"/>
    </row>
    <row r="237" spans="1:42" ht="54" customHeight="1" x14ac:dyDescent="0.2">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row>
    <row r="238" spans="1:42" ht="54" customHeight="1" x14ac:dyDescent="0.2">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row>
    <row r="239" spans="1:42" ht="54" customHeight="1" x14ac:dyDescent="0.2">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row>
    <row r="240" spans="1:42" ht="54" customHeight="1" x14ac:dyDescent="0.2">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row>
    <row r="241" spans="1:42" ht="54" customHeight="1" x14ac:dyDescent="0.2">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row>
    <row r="242" spans="1:42" ht="54" customHeight="1" x14ac:dyDescent="0.2">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row>
    <row r="243" spans="1:42" ht="54" customHeight="1" x14ac:dyDescent="0.2">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5"/>
      <c r="AP243" s="95"/>
    </row>
    <row r="244" spans="1:42" ht="54" customHeight="1" x14ac:dyDescent="0.2">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c r="AG244" s="95"/>
      <c r="AH244" s="95"/>
      <c r="AI244" s="95"/>
      <c r="AJ244" s="95"/>
      <c r="AK244" s="95"/>
      <c r="AL244" s="95"/>
      <c r="AM244" s="95"/>
      <c r="AN244" s="95"/>
      <c r="AO244" s="95"/>
      <c r="AP244" s="95"/>
    </row>
    <row r="245" spans="1:42" ht="54" customHeight="1" x14ac:dyDescent="0.2">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c r="AG245" s="95"/>
      <c r="AH245" s="95"/>
      <c r="AI245" s="95"/>
      <c r="AJ245" s="95"/>
      <c r="AK245" s="95"/>
      <c r="AL245" s="95"/>
      <c r="AM245" s="95"/>
      <c r="AN245" s="95"/>
      <c r="AO245" s="95"/>
      <c r="AP245" s="95"/>
    </row>
    <row r="246" spans="1:42" ht="54" customHeight="1" x14ac:dyDescent="0.2">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row>
    <row r="247" spans="1:42" ht="54" customHeight="1" x14ac:dyDescent="0.2">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row>
    <row r="248" spans="1:42" ht="54" customHeight="1" x14ac:dyDescent="0.2">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row>
    <row r="249" spans="1:42" ht="54" customHeight="1" x14ac:dyDescent="0.2">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row>
    <row r="250" spans="1:42" ht="54" customHeight="1" x14ac:dyDescent="0.2">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row>
    <row r="251" spans="1:42" ht="54" customHeight="1" x14ac:dyDescent="0.2">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row>
    <row r="252" spans="1:42" ht="54" customHeight="1" x14ac:dyDescent="0.2">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c r="AG252" s="95"/>
      <c r="AH252" s="95"/>
      <c r="AI252" s="95"/>
      <c r="AJ252" s="95"/>
      <c r="AK252" s="95"/>
      <c r="AL252" s="95"/>
      <c r="AM252" s="95"/>
      <c r="AN252" s="95"/>
      <c r="AO252" s="95"/>
      <c r="AP252" s="95"/>
    </row>
    <row r="253" spans="1:42" ht="54" customHeight="1" x14ac:dyDescent="0.2">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row>
    <row r="254" spans="1:42" ht="54" customHeight="1" x14ac:dyDescent="0.2">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c r="AG254" s="95"/>
      <c r="AH254" s="95"/>
      <c r="AI254" s="95"/>
      <c r="AJ254" s="95"/>
      <c r="AK254" s="95"/>
      <c r="AL254" s="95"/>
      <c r="AM254" s="95"/>
      <c r="AN254" s="95"/>
      <c r="AO254" s="95"/>
      <c r="AP254" s="95"/>
    </row>
    <row r="255" spans="1:42" ht="54" customHeight="1" x14ac:dyDescent="0.2">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row>
    <row r="256" spans="1:42" ht="54" customHeight="1" x14ac:dyDescent="0.2">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c r="AG256" s="95"/>
      <c r="AH256" s="95"/>
      <c r="AI256" s="95"/>
      <c r="AJ256" s="95"/>
      <c r="AK256" s="95"/>
      <c r="AL256" s="95"/>
      <c r="AM256" s="95"/>
      <c r="AN256" s="95"/>
      <c r="AO256" s="95"/>
      <c r="AP256" s="95"/>
    </row>
    <row r="257" spans="1:42" ht="54" customHeight="1" x14ac:dyDescent="0.2">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c r="AG257" s="95"/>
      <c r="AH257" s="95"/>
      <c r="AI257" s="95"/>
      <c r="AJ257" s="95"/>
      <c r="AK257" s="95"/>
      <c r="AL257" s="95"/>
      <c r="AM257" s="95"/>
      <c r="AN257" s="95"/>
      <c r="AO257" s="95"/>
      <c r="AP257" s="95"/>
    </row>
    <row r="258" spans="1:42" ht="54" customHeight="1" x14ac:dyDescent="0.2">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c r="AM258" s="95"/>
      <c r="AN258" s="95"/>
      <c r="AO258" s="95"/>
      <c r="AP258" s="95"/>
    </row>
    <row r="259" spans="1:42" ht="54" customHeight="1" x14ac:dyDescent="0.2">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95"/>
      <c r="AJ259" s="95"/>
      <c r="AK259" s="95"/>
      <c r="AL259" s="95"/>
      <c r="AM259" s="95"/>
      <c r="AN259" s="95"/>
      <c r="AO259" s="95"/>
      <c r="AP259" s="95"/>
    </row>
    <row r="260" spans="1:42" ht="54" customHeight="1" x14ac:dyDescent="0.2">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c r="AG260" s="95"/>
      <c r="AH260" s="95"/>
      <c r="AI260" s="95"/>
      <c r="AJ260" s="95"/>
      <c r="AK260" s="95"/>
      <c r="AL260" s="95"/>
      <c r="AM260" s="95"/>
      <c r="AN260" s="95"/>
      <c r="AO260" s="95"/>
      <c r="AP260" s="95"/>
    </row>
    <row r="261" spans="1:42" ht="54" customHeight="1" x14ac:dyDescent="0.2">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row>
    <row r="262" spans="1:42" ht="54" customHeight="1" x14ac:dyDescent="0.2">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row>
    <row r="263" spans="1:42" ht="54" customHeight="1" x14ac:dyDescent="0.2">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row>
    <row r="264" spans="1:42" ht="54" customHeight="1" x14ac:dyDescent="0.2">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row>
    <row r="265" spans="1:42" ht="54" customHeight="1" x14ac:dyDescent="0.2">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row>
    <row r="266" spans="1:42" ht="54" customHeight="1" x14ac:dyDescent="0.2">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row>
    <row r="267" spans="1:42" ht="54" customHeight="1" x14ac:dyDescent="0.2">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row>
    <row r="268" spans="1:42" ht="54" customHeight="1" x14ac:dyDescent="0.2">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c r="AG268" s="95"/>
      <c r="AH268" s="95"/>
      <c r="AI268" s="95"/>
      <c r="AJ268" s="95"/>
      <c r="AK268" s="95"/>
      <c r="AL268" s="95"/>
      <c r="AM268" s="95"/>
      <c r="AN268" s="95"/>
      <c r="AO268" s="95"/>
      <c r="AP268" s="95"/>
    </row>
    <row r="269" spans="1:42" ht="54" customHeight="1" x14ac:dyDescent="0.2">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c r="AG269" s="95"/>
      <c r="AH269" s="95"/>
      <c r="AI269" s="95"/>
      <c r="AJ269" s="95"/>
      <c r="AK269" s="95"/>
      <c r="AL269" s="95"/>
      <c r="AM269" s="95"/>
      <c r="AN269" s="95"/>
      <c r="AO269" s="95"/>
      <c r="AP269" s="95"/>
    </row>
    <row r="270" spans="1:42" ht="54" customHeight="1" x14ac:dyDescent="0.2">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c r="AG270" s="95"/>
      <c r="AH270" s="95"/>
      <c r="AI270" s="95"/>
      <c r="AJ270" s="95"/>
      <c r="AK270" s="95"/>
      <c r="AL270" s="95"/>
      <c r="AM270" s="95"/>
      <c r="AN270" s="95"/>
      <c r="AO270" s="95"/>
      <c r="AP270" s="95"/>
    </row>
    <row r="271" spans="1:42" ht="54" customHeight="1" x14ac:dyDescent="0.2">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c r="AG271" s="95"/>
      <c r="AH271" s="95"/>
      <c r="AI271" s="95"/>
      <c r="AJ271" s="95"/>
      <c r="AK271" s="95"/>
      <c r="AL271" s="95"/>
      <c r="AM271" s="95"/>
      <c r="AN271" s="95"/>
      <c r="AO271" s="95"/>
      <c r="AP271" s="95"/>
    </row>
    <row r="272" spans="1:42" ht="54" customHeight="1" x14ac:dyDescent="0.2">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row>
    <row r="273" spans="1:42" ht="54" customHeight="1" x14ac:dyDescent="0.2">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row>
    <row r="274" spans="1:42" ht="54" customHeight="1" x14ac:dyDescent="0.2">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5"/>
      <c r="AL274" s="95"/>
      <c r="AM274" s="95"/>
      <c r="AN274" s="95"/>
      <c r="AO274" s="95"/>
      <c r="AP274" s="95"/>
    </row>
    <row r="275" spans="1:42" ht="54" customHeight="1" x14ac:dyDescent="0.2">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c r="AG275" s="95"/>
      <c r="AH275" s="95"/>
      <c r="AI275" s="95"/>
      <c r="AJ275" s="95"/>
      <c r="AK275" s="95"/>
      <c r="AL275" s="95"/>
      <c r="AM275" s="95"/>
      <c r="AN275" s="95"/>
      <c r="AO275" s="95"/>
      <c r="AP275" s="95"/>
    </row>
    <row r="276" spans="1:42" ht="54" customHeight="1" x14ac:dyDescent="0.2">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95"/>
      <c r="AK276" s="95"/>
      <c r="AL276" s="95"/>
      <c r="AM276" s="95"/>
      <c r="AN276" s="95"/>
      <c r="AO276" s="95"/>
      <c r="AP276" s="95"/>
    </row>
    <row r="277" spans="1:42" ht="54" customHeight="1" x14ac:dyDescent="0.2">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row>
    <row r="278" spans="1:42" ht="54" customHeight="1" x14ac:dyDescent="0.2">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c r="AG278" s="95"/>
      <c r="AH278" s="95"/>
      <c r="AI278" s="95"/>
      <c r="AJ278" s="95"/>
      <c r="AK278" s="95"/>
      <c r="AL278" s="95"/>
      <c r="AM278" s="95"/>
      <c r="AN278" s="95"/>
      <c r="AO278" s="95"/>
      <c r="AP278" s="95"/>
    </row>
    <row r="279" spans="1:42" ht="54" customHeight="1" x14ac:dyDescent="0.2">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row>
    <row r="280" spans="1:42" ht="54" customHeight="1" x14ac:dyDescent="0.2">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row>
    <row r="281" spans="1:42" ht="54" customHeight="1" x14ac:dyDescent="0.2">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row>
    <row r="282" spans="1:42" ht="54" customHeight="1" x14ac:dyDescent="0.2">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95"/>
      <c r="AJ282" s="95"/>
      <c r="AK282" s="95"/>
      <c r="AL282" s="95"/>
      <c r="AM282" s="95"/>
      <c r="AN282" s="95"/>
      <c r="AO282" s="95"/>
      <c r="AP282" s="95"/>
    </row>
    <row r="283" spans="1:42" ht="54" customHeight="1" x14ac:dyDescent="0.2">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c r="AG283" s="95"/>
      <c r="AH283" s="95"/>
      <c r="AI283" s="95"/>
      <c r="AJ283" s="95"/>
      <c r="AK283" s="95"/>
      <c r="AL283" s="95"/>
      <c r="AM283" s="95"/>
      <c r="AN283" s="95"/>
      <c r="AO283" s="95"/>
      <c r="AP283" s="95"/>
    </row>
    <row r="284" spans="1:42" ht="54" customHeight="1" x14ac:dyDescent="0.2">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c r="AG284" s="95"/>
      <c r="AH284" s="95"/>
      <c r="AI284" s="95"/>
      <c r="AJ284" s="95"/>
      <c r="AK284" s="95"/>
      <c r="AL284" s="95"/>
      <c r="AM284" s="95"/>
      <c r="AN284" s="95"/>
      <c r="AO284" s="95"/>
      <c r="AP284" s="95"/>
    </row>
    <row r="285" spans="1:42" ht="54" customHeight="1" x14ac:dyDescent="0.2">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row>
    <row r="286" spans="1:42" ht="54" customHeight="1" x14ac:dyDescent="0.2">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row>
    <row r="287" spans="1:42" ht="54" customHeight="1" x14ac:dyDescent="0.2">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row>
    <row r="288" spans="1:42" ht="54" customHeight="1" x14ac:dyDescent="0.2">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95"/>
      <c r="AL288" s="95"/>
      <c r="AM288" s="95"/>
      <c r="AN288" s="95"/>
      <c r="AO288" s="95"/>
      <c r="AP288" s="95"/>
    </row>
    <row r="289" spans="1:42" ht="54" customHeight="1" x14ac:dyDescent="0.2">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5"/>
      <c r="AP289" s="95"/>
    </row>
    <row r="290" spans="1:42" ht="54" customHeight="1" x14ac:dyDescent="0.2">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row>
    <row r="291" spans="1:42" ht="54" customHeight="1" x14ac:dyDescent="0.2">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c r="AG291" s="95"/>
      <c r="AH291" s="95"/>
      <c r="AI291" s="95"/>
      <c r="AJ291" s="95"/>
      <c r="AK291" s="95"/>
      <c r="AL291" s="95"/>
      <c r="AM291" s="95"/>
      <c r="AN291" s="95"/>
      <c r="AO291" s="95"/>
      <c r="AP291" s="95"/>
    </row>
    <row r="292" spans="1:42" ht="54" customHeight="1" x14ac:dyDescent="0.2">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c r="AG292" s="95"/>
      <c r="AH292" s="95"/>
      <c r="AI292" s="95"/>
      <c r="AJ292" s="95"/>
      <c r="AK292" s="95"/>
      <c r="AL292" s="95"/>
      <c r="AM292" s="95"/>
      <c r="AN292" s="95"/>
      <c r="AO292" s="95"/>
      <c r="AP292" s="95"/>
    </row>
    <row r="293" spans="1:42" ht="54" customHeight="1" x14ac:dyDescent="0.2">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c r="AG293" s="95"/>
      <c r="AH293" s="95"/>
      <c r="AI293" s="95"/>
      <c r="AJ293" s="95"/>
      <c r="AK293" s="95"/>
      <c r="AL293" s="95"/>
      <c r="AM293" s="95"/>
      <c r="AN293" s="95"/>
      <c r="AO293" s="95"/>
      <c r="AP293" s="95"/>
    </row>
    <row r="294" spans="1:42" ht="54" customHeight="1" x14ac:dyDescent="0.2">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c r="AG294" s="95"/>
      <c r="AH294" s="95"/>
      <c r="AI294" s="95"/>
      <c r="AJ294" s="95"/>
      <c r="AK294" s="95"/>
      <c r="AL294" s="95"/>
      <c r="AM294" s="95"/>
      <c r="AN294" s="95"/>
      <c r="AO294" s="95"/>
      <c r="AP294" s="95"/>
    </row>
    <row r="295" spans="1:42" ht="54" customHeight="1" x14ac:dyDescent="0.2">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c r="AG295" s="95"/>
      <c r="AH295" s="95"/>
      <c r="AI295" s="95"/>
      <c r="AJ295" s="95"/>
      <c r="AK295" s="95"/>
      <c r="AL295" s="95"/>
      <c r="AM295" s="95"/>
      <c r="AN295" s="95"/>
      <c r="AO295" s="95"/>
      <c r="AP295" s="95"/>
    </row>
    <row r="296" spans="1:42" ht="54" customHeight="1" x14ac:dyDescent="0.2">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c r="AG296" s="95"/>
      <c r="AH296" s="95"/>
      <c r="AI296" s="95"/>
      <c r="AJ296" s="95"/>
      <c r="AK296" s="95"/>
      <c r="AL296" s="95"/>
      <c r="AM296" s="95"/>
      <c r="AN296" s="95"/>
      <c r="AO296" s="95"/>
      <c r="AP296" s="95"/>
    </row>
    <row r="297" spans="1:42" ht="54" customHeight="1" x14ac:dyDescent="0.2">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row>
    <row r="298" spans="1:42" ht="54" customHeight="1" x14ac:dyDescent="0.2">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c r="AG298" s="95"/>
      <c r="AH298" s="95"/>
      <c r="AI298" s="95"/>
      <c r="AJ298" s="95"/>
      <c r="AK298" s="95"/>
      <c r="AL298" s="95"/>
      <c r="AM298" s="95"/>
      <c r="AN298" s="95"/>
      <c r="AO298" s="95"/>
      <c r="AP298" s="95"/>
    </row>
    <row r="299" spans="1:42" ht="54" customHeight="1" x14ac:dyDescent="0.2">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c r="AG299" s="95"/>
      <c r="AH299" s="95"/>
      <c r="AI299" s="95"/>
      <c r="AJ299" s="95"/>
      <c r="AK299" s="95"/>
      <c r="AL299" s="95"/>
      <c r="AM299" s="95"/>
      <c r="AN299" s="95"/>
      <c r="AO299" s="95"/>
      <c r="AP299" s="95"/>
    </row>
    <row r="300" spans="1:42" ht="54" customHeight="1" x14ac:dyDescent="0.2">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c r="AG300" s="95"/>
      <c r="AH300" s="95"/>
      <c r="AI300" s="95"/>
      <c r="AJ300" s="95"/>
      <c r="AK300" s="95"/>
      <c r="AL300" s="95"/>
      <c r="AM300" s="95"/>
      <c r="AN300" s="95"/>
      <c r="AO300" s="95"/>
      <c r="AP300" s="95"/>
    </row>
    <row r="301" spans="1:42" ht="54" customHeight="1" x14ac:dyDescent="0.2">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c r="AG301" s="95"/>
      <c r="AH301" s="95"/>
      <c r="AI301" s="95"/>
      <c r="AJ301" s="95"/>
      <c r="AK301" s="95"/>
      <c r="AL301" s="95"/>
      <c r="AM301" s="95"/>
      <c r="AN301" s="95"/>
      <c r="AO301" s="95"/>
      <c r="AP301" s="95"/>
    </row>
    <row r="302" spans="1:42" ht="54" customHeight="1" x14ac:dyDescent="0.2">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c r="AG302" s="95"/>
      <c r="AH302" s="95"/>
      <c r="AI302" s="95"/>
      <c r="AJ302" s="95"/>
      <c r="AK302" s="95"/>
      <c r="AL302" s="95"/>
      <c r="AM302" s="95"/>
      <c r="AN302" s="95"/>
      <c r="AO302" s="95"/>
      <c r="AP302" s="95"/>
    </row>
    <row r="303" spans="1:42" ht="54" customHeight="1" x14ac:dyDescent="0.2">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c r="AG303" s="95"/>
      <c r="AH303" s="95"/>
      <c r="AI303" s="95"/>
      <c r="AJ303" s="95"/>
      <c r="AK303" s="95"/>
      <c r="AL303" s="95"/>
      <c r="AM303" s="95"/>
      <c r="AN303" s="95"/>
      <c r="AO303" s="95"/>
      <c r="AP303" s="95"/>
    </row>
    <row r="304" spans="1:42" ht="54" customHeight="1" x14ac:dyDescent="0.2">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c r="AG304" s="95"/>
      <c r="AH304" s="95"/>
      <c r="AI304" s="95"/>
      <c r="AJ304" s="95"/>
      <c r="AK304" s="95"/>
      <c r="AL304" s="95"/>
      <c r="AM304" s="95"/>
      <c r="AN304" s="95"/>
      <c r="AO304" s="95"/>
      <c r="AP304" s="95"/>
    </row>
    <row r="305" spans="1:42" ht="54" customHeight="1" x14ac:dyDescent="0.2">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95"/>
      <c r="AJ305" s="95"/>
      <c r="AK305" s="95"/>
      <c r="AL305" s="95"/>
      <c r="AM305" s="95"/>
      <c r="AN305" s="95"/>
      <c r="AO305" s="95"/>
      <c r="AP305" s="95"/>
    </row>
    <row r="306" spans="1:42" ht="54" customHeight="1" x14ac:dyDescent="0.2">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95"/>
      <c r="AL306" s="95"/>
      <c r="AM306" s="95"/>
      <c r="AN306" s="95"/>
      <c r="AO306" s="95"/>
      <c r="AP306" s="95"/>
    </row>
    <row r="307" spans="1:42" ht="54" customHeight="1" x14ac:dyDescent="0.2">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95"/>
      <c r="AH307" s="95"/>
      <c r="AI307" s="95"/>
      <c r="AJ307" s="95"/>
      <c r="AK307" s="95"/>
      <c r="AL307" s="95"/>
      <c r="AM307" s="95"/>
      <c r="AN307" s="95"/>
      <c r="AO307" s="95"/>
      <c r="AP307" s="95"/>
    </row>
    <row r="308" spans="1:42" ht="54" customHeight="1" x14ac:dyDescent="0.2">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95"/>
      <c r="AH308" s="95"/>
      <c r="AI308" s="95"/>
      <c r="AJ308" s="95"/>
      <c r="AK308" s="95"/>
      <c r="AL308" s="95"/>
      <c r="AM308" s="95"/>
      <c r="AN308" s="95"/>
      <c r="AO308" s="95"/>
      <c r="AP308" s="95"/>
    </row>
    <row r="309" spans="1:42" ht="54" customHeight="1" x14ac:dyDescent="0.2">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c r="AG309" s="95"/>
      <c r="AH309" s="95"/>
      <c r="AI309" s="95"/>
      <c r="AJ309" s="95"/>
      <c r="AK309" s="95"/>
      <c r="AL309" s="95"/>
      <c r="AM309" s="95"/>
      <c r="AN309" s="95"/>
      <c r="AO309" s="95"/>
      <c r="AP309" s="95"/>
    </row>
    <row r="310" spans="1:42" ht="54" customHeight="1" x14ac:dyDescent="0.2">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95"/>
      <c r="AJ310" s="95"/>
      <c r="AK310" s="95"/>
      <c r="AL310" s="95"/>
      <c r="AM310" s="95"/>
      <c r="AN310" s="95"/>
      <c r="AO310" s="95"/>
      <c r="AP310" s="95"/>
    </row>
    <row r="311" spans="1:42" ht="54" customHeight="1" x14ac:dyDescent="0.2">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c r="AG311" s="95"/>
      <c r="AH311" s="95"/>
      <c r="AI311" s="95"/>
      <c r="AJ311" s="95"/>
      <c r="AK311" s="95"/>
      <c r="AL311" s="95"/>
      <c r="AM311" s="95"/>
      <c r="AN311" s="95"/>
      <c r="AO311" s="95"/>
      <c r="AP311" s="95"/>
    </row>
    <row r="312" spans="1:42" ht="54" customHeight="1" x14ac:dyDescent="0.2">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95"/>
      <c r="AJ312" s="95"/>
      <c r="AK312" s="95"/>
      <c r="AL312" s="95"/>
      <c r="AM312" s="95"/>
      <c r="AN312" s="95"/>
      <c r="AO312" s="95"/>
      <c r="AP312" s="95"/>
    </row>
    <row r="313" spans="1:42" ht="54" customHeight="1" x14ac:dyDescent="0.2">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c r="AG313" s="95"/>
      <c r="AH313" s="95"/>
      <c r="AI313" s="95"/>
      <c r="AJ313" s="95"/>
      <c r="AK313" s="95"/>
      <c r="AL313" s="95"/>
      <c r="AM313" s="95"/>
      <c r="AN313" s="95"/>
      <c r="AO313" s="95"/>
      <c r="AP313" s="95"/>
    </row>
    <row r="314" spans="1:42" ht="54" customHeight="1" x14ac:dyDescent="0.2">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5"/>
      <c r="AK314" s="95"/>
      <c r="AL314" s="95"/>
      <c r="AM314" s="95"/>
      <c r="AN314" s="95"/>
      <c r="AO314" s="95"/>
      <c r="AP314" s="95"/>
    </row>
    <row r="315" spans="1:42" ht="54" customHeight="1" x14ac:dyDescent="0.2">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95"/>
      <c r="AH315" s="95"/>
      <c r="AI315" s="95"/>
      <c r="AJ315" s="95"/>
      <c r="AK315" s="95"/>
      <c r="AL315" s="95"/>
      <c r="AM315" s="95"/>
      <c r="AN315" s="95"/>
      <c r="AO315" s="95"/>
      <c r="AP315" s="95"/>
    </row>
    <row r="316" spans="1:42" ht="54" customHeight="1" x14ac:dyDescent="0.2">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95"/>
      <c r="AK316" s="95"/>
      <c r="AL316" s="95"/>
      <c r="AM316" s="95"/>
      <c r="AN316" s="95"/>
      <c r="AO316" s="95"/>
      <c r="AP316" s="95"/>
    </row>
    <row r="317" spans="1:42" ht="54" customHeight="1" x14ac:dyDescent="0.2">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c r="AG317" s="95"/>
      <c r="AH317" s="95"/>
      <c r="AI317" s="95"/>
      <c r="AJ317" s="95"/>
      <c r="AK317" s="95"/>
      <c r="AL317" s="95"/>
      <c r="AM317" s="95"/>
      <c r="AN317" s="95"/>
      <c r="AO317" s="95"/>
      <c r="AP317" s="95"/>
    </row>
    <row r="318" spans="1:42" ht="54" customHeight="1" x14ac:dyDescent="0.2">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c r="AG318" s="95"/>
      <c r="AH318" s="95"/>
      <c r="AI318" s="95"/>
      <c r="AJ318" s="95"/>
      <c r="AK318" s="95"/>
      <c r="AL318" s="95"/>
      <c r="AM318" s="95"/>
      <c r="AN318" s="95"/>
      <c r="AO318" s="95"/>
      <c r="AP318" s="95"/>
    </row>
    <row r="319" spans="1:42" ht="54" customHeight="1" x14ac:dyDescent="0.2">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c r="AG319" s="95"/>
      <c r="AH319" s="95"/>
      <c r="AI319" s="95"/>
      <c r="AJ319" s="95"/>
      <c r="AK319" s="95"/>
      <c r="AL319" s="95"/>
      <c r="AM319" s="95"/>
      <c r="AN319" s="95"/>
      <c r="AO319" s="95"/>
      <c r="AP319" s="95"/>
    </row>
    <row r="320" spans="1:42" ht="54" customHeight="1" x14ac:dyDescent="0.2">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c r="AG320" s="95"/>
      <c r="AH320" s="95"/>
      <c r="AI320" s="95"/>
      <c r="AJ320" s="95"/>
      <c r="AK320" s="95"/>
      <c r="AL320" s="95"/>
      <c r="AM320" s="95"/>
      <c r="AN320" s="95"/>
      <c r="AO320" s="95"/>
      <c r="AP320" s="95"/>
    </row>
    <row r="321" spans="1:42" ht="54" customHeight="1" x14ac:dyDescent="0.2">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c r="AG321" s="95"/>
      <c r="AH321" s="95"/>
      <c r="AI321" s="95"/>
      <c r="AJ321" s="95"/>
      <c r="AK321" s="95"/>
      <c r="AL321" s="95"/>
      <c r="AM321" s="95"/>
      <c r="AN321" s="95"/>
      <c r="AO321" s="95"/>
      <c r="AP321" s="95"/>
    </row>
    <row r="322" spans="1:42" ht="54" customHeight="1" x14ac:dyDescent="0.2">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5"/>
      <c r="AL322" s="95"/>
      <c r="AM322" s="95"/>
      <c r="AN322" s="95"/>
      <c r="AO322" s="95"/>
      <c r="AP322" s="95"/>
    </row>
    <row r="323" spans="1:42" ht="54" customHeight="1" x14ac:dyDescent="0.2">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c r="AG323" s="95"/>
      <c r="AH323" s="95"/>
      <c r="AI323" s="95"/>
      <c r="AJ323" s="95"/>
      <c r="AK323" s="95"/>
      <c r="AL323" s="95"/>
      <c r="AM323" s="95"/>
      <c r="AN323" s="95"/>
      <c r="AO323" s="95"/>
      <c r="AP323" s="95"/>
    </row>
    <row r="324" spans="1:42" ht="54" customHeight="1" x14ac:dyDescent="0.2">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c r="AG324" s="95"/>
      <c r="AH324" s="95"/>
      <c r="AI324" s="95"/>
      <c r="AJ324" s="95"/>
      <c r="AK324" s="95"/>
      <c r="AL324" s="95"/>
      <c r="AM324" s="95"/>
      <c r="AN324" s="95"/>
      <c r="AO324" s="95"/>
      <c r="AP324" s="95"/>
    </row>
    <row r="325" spans="1:42" ht="54" customHeight="1" x14ac:dyDescent="0.2">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c r="AJ325" s="95"/>
      <c r="AK325" s="95"/>
      <c r="AL325" s="95"/>
      <c r="AM325" s="95"/>
      <c r="AN325" s="95"/>
      <c r="AO325" s="95"/>
      <c r="AP325" s="95"/>
    </row>
    <row r="326" spans="1:42" ht="54" customHeight="1" x14ac:dyDescent="0.2">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95"/>
      <c r="AH326" s="95"/>
      <c r="AI326" s="95"/>
      <c r="AJ326" s="95"/>
      <c r="AK326" s="95"/>
      <c r="AL326" s="95"/>
      <c r="AM326" s="95"/>
      <c r="AN326" s="95"/>
      <c r="AO326" s="95"/>
      <c r="AP326" s="95"/>
    </row>
    <row r="327" spans="1:42" ht="54" customHeight="1" x14ac:dyDescent="0.2">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row>
    <row r="328" spans="1:42" ht="54" customHeight="1" x14ac:dyDescent="0.2">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row>
    <row r="329" spans="1:42" ht="54" customHeight="1" x14ac:dyDescent="0.2">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row>
    <row r="330" spans="1:42" ht="54" customHeight="1" x14ac:dyDescent="0.2">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row>
    <row r="331" spans="1:42" ht="54" customHeight="1" x14ac:dyDescent="0.2">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row>
    <row r="332" spans="1:42" ht="54" customHeight="1" x14ac:dyDescent="0.2">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c r="AG332" s="95"/>
      <c r="AH332" s="95"/>
      <c r="AI332" s="95"/>
      <c r="AJ332" s="95"/>
      <c r="AK332" s="95"/>
      <c r="AL332" s="95"/>
      <c r="AM332" s="95"/>
      <c r="AN332" s="95"/>
      <c r="AO332" s="95"/>
      <c r="AP332" s="95"/>
    </row>
    <row r="333" spans="1:42" ht="54" customHeight="1" x14ac:dyDescent="0.2">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95"/>
      <c r="AH333" s="95"/>
      <c r="AI333" s="95"/>
      <c r="AJ333" s="95"/>
      <c r="AK333" s="95"/>
      <c r="AL333" s="95"/>
      <c r="AM333" s="95"/>
      <c r="AN333" s="95"/>
      <c r="AO333" s="95"/>
      <c r="AP333" s="95"/>
    </row>
    <row r="334" spans="1:42" ht="54" customHeight="1" x14ac:dyDescent="0.2">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95"/>
      <c r="AH334" s="95"/>
      <c r="AI334" s="95"/>
      <c r="AJ334" s="95"/>
      <c r="AK334" s="95"/>
      <c r="AL334" s="95"/>
      <c r="AM334" s="95"/>
      <c r="AN334" s="95"/>
      <c r="AO334" s="95"/>
      <c r="AP334" s="95"/>
    </row>
    <row r="335" spans="1:42" ht="54" customHeight="1" x14ac:dyDescent="0.2">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c r="AG335" s="95"/>
      <c r="AH335" s="95"/>
      <c r="AI335" s="95"/>
      <c r="AJ335" s="95"/>
      <c r="AK335" s="95"/>
      <c r="AL335" s="95"/>
      <c r="AM335" s="95"/>
      <c r="AN335" s="95"/>
      <c r="AO335" s="95"/>
      <c r="AP335" s="95"/>
    </row>
    <row r="336" spans="1:42" ht="54" customHeight="1" x14ac:dyDescent="0.2">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c r="AG336" s="95"/>
      <c r="AH336" s="95"/>
      <c r="AI336" s="95"/>
      <c r="AJ336" s="95"/>
      <c r="AK336" s="95"/>
      <c r="AL336" s="95"/>
      <c r="AM336" s="95"/>
      <c r="AN336" s="95"/>
      <c r="AO336" s="95"/>
      <c r="AP336" s="95"/>
    </row>
    <row r="337" spans="1:42" ht="54" customHeight="1" x14ac:dyDescent="0.2">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c r="AG337" s="95"/>
      <c r="AH337" s="95"/>
      <c r="AI337" s="95"/>
      <c r="AJ337" s="95"/>
      <c r="AK337" s="95"/>
      <c r="AL337" s="95"/>
      <c r="AM337" s="95"/>
      <c r="AN337" s="95"/>
      <c r="AO337" s="95"/>
      <c r="AP337" s="95"/>
    </row>
    <row r="338" spans="1:42" ht="54" customHeight="1" x14ac:dyDescent="0.2">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row>
    <row r="339" spans="1:42" ht="54" customHeight="1" x14ac:dyDescent="0.2">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95"/>
      <c r="AH339" s="95"/>
      <c r="AI339" s="95"/>
      <c r="AJ339" s="95"/>
      <c r="AK339" s="95"/>
      <c r="AL339" s="95"/>
      <c r="AM339" s="95"/>
      <c r="AN339" s="95"/>
      <c r="AO339" s="95"/>
      <c r="AP339" s="95"/>
    </row>
    <row r="340" spans="1:42" ht="54" customHeight="1" x14ac:dyDescent="0.2">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row>
    <row r="341" spans="1:42" ht="54" customHeight="1" x14ac:dyDescent="0.2">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row>
    <row r="342" spans="1:42" ht="54" customHeight="1" x14ac:dyDescent="0.2">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row>
    <row r="343" spans="1:42" ht="54" customHeight="1" x14ac:dyDescent="0.2">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row>
    <row r="344" spans="1:42" ht="54" customHeight="1" x14ac:dyDescent="0.2">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row>
    <row r="345" spans="1:42" ht="54" customHeight="1" x14ac:dyDescent="0.2">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c r="AG345" s="95"/>
      <c r="AH345" s="95"/>
      <c r="AI345" s="95"/>
      <c r="AJ345" s="95"/>
      <c r="AK345" s="95"/>
      <c r="AL345" s="95"/>
      <c r="AM345" s="95"/>
      <c r="AN345" s="95"/>
      <c r="AO345" s="95"/>
      <c r="AP345" s="95"/>
    </row>
    <row r="346" spans="1:42" ht="54" customHeight="1" x14ac:dyDescent="0.2">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5"/>
      <c r="AH346" s="95"/>
      <c r="AI346" s="95"/>
      <c r="AJ346" s="95"/>
      <c r="AK346" s="95"/>
      <c r="AL346" s="95"/>
      <c r="AM346" s="95"/>
      <c r="AN346" s="95"/>
      <c r="AO346" s="95"/>
      <c r="AP346" s="95"/>
    </row>
    <row r="347" spans="1:42" ht="54" customHeight="1" x14ac:dyDescent="0.2">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5"/>
      <c r="AH347" s="95"/>
      <c r="AI347" s="95"/>
      <c r="AJ347" s="95"/>
      <c r="AK347" s="95"/>
      <c r="AL347" s="95"/>
      <c r="AM347" s="95"/>
      <c r="AN347" s="95"/>
      <c r="AO347" s="95"/>
      <c r="AP347" s="95"/>
    </row>
    <row r="348" spans="1:42" ht="54" customHeight="1" x14ac:dyDescent="0.2">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5"/>
      <c r="AH348" s="95"/>
      <c r="AI348" s="95"/>
      <c r="AJ348" s="95"/>
      <c r="AK348" s="95"/>
      <c r="AL348" s="95"/>
      <c r="AM348" s="95"/>
      <c r="AN348" s="95"/>
      <c r="AO348" s="95"/>
      <c r="AP348" s="95"/>
    </row>
    <row r="349" spans="1:42" ht="54" customHeight="1" x14ac:dyDescent="0.2">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row>
    <row r="350" spans="1:42" ht="54" customHeight="1" x14ac:dyDescent="0.2">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5"/>
      <c r="AH350" s="95"/>
      <c r="AI350" s="95"/>
      <c r="AJ350" s="95"/>
      <c r="AK350" s="95"/>
      <c r="AL350" s="95"/>
      <c r="AM350" s="95"/>
      <c r="AN350" s="95"/>
      <c r="AO350" s="95"/>
      <c r="AP350" s="95"/>
    </row>
    <row r="351" spans="1:42" ht="54" customHeight="1" x14ac:dyDescent="0.2">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95"/>
      <c r="AJ351" s="95"/>
      <c r="AK351" s="95"/>
      <c r="AL351" s="95"/>
      <c r="AM351" s="95"/>
      <c r="AN351" s="95"/>
      <c r="AO351" s="95"/>
      <c r="AP351" s="95"/>
    </row>
    <row r="352" spans="1:42" ht="54" customHeight="1" x14ac:dyDescent="0.2">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5"/>
      <c r="AH352" s="95"/>
      <c r="AI352" s="95"/>
      <c r="AJ352" s="95"/>
      <c r="AK352" s="95"/>
      <c r="AL352" s="95"/>
      <c r="AM352" s="95"/>
      <c r="AN352" s="95"/>
      <c r="AO352" s="95"/>
      <c r="AP352" s="95"/>
    </row>
    <row r="353" spans="1:42" ht="54" customHeight="1" x14ac:dyDescent="0.2">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row>
    <row r="354" spans="1:42" ht="54" customHeight="1" x14ac:dyDescent="0.2">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c r="AG354" s="95"/>
      <c r="AH354" s="95"/>
      <c r="AI354" s="95"/>
      <c r="AJ354" s="95"/>
      <c r="AK354" s="95"/>
      <c r="AL354" s="95"/>
      <c r="AM354" s="95"/>
      <c r="AN354" s="95"/>
      <c r="AO354" s="95"/>
      <c r="AP354" s="95"/>
    </row>
    <row r="355" spans="1:42" ht="54" customHeight="1" x14ac:dyDescent="0.2">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row>
    <row r="356" spans="1:42" ht="54" customHeight="1" x14ac:dyDescent="0.2">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c r="AG356" s="95"/>
      <c r="AH356" s="95"/>
      <c r="AI356" s="95"/>
      <c r="AJ356" s="95"/>
      <c r="AK356" s="95"/>
      <c r="AL356" s="95"/>
      <c r="AM356" s="95"/>
      <c r="AN356" s="95"/>
      <c r="AO356" s="95"/>
      <c r="AP356" s="95"/>
    </row>
    <row r="357" spans="1:42" ht="54" customHeight="1" x14ac:dyDescent="0.2">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95"/>
      <c r="AJ357" s="95"/>
      <c r="AK357" s="95"/>
      <c r="AL357" s="95"/>
      <c r="AM357" s="95"/>
      <c r="AN357" s="95"/>
      <c r="AO357" s="95"/>
      <c r="AP357" s="95"/>
    </row>
    <row r="358" spans="1:42" ht="54" customHeight="1" x14ac:dyDescent="0.2">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c r="AG358" s="95"/>
      <c r="AH358" s="95"/>
      <c r="AI358" s="95"/>
      <c r="AJ358" s="95"/>
      <c r="AK358" s="95"/>
      <c r="AL358" s="95"/>
      <c r="AM358" s="95"/>
      <c r="AN358" s="95"/>
      <c r="AO358" s="95"/>
      <c r="AP358" s="95"/>
    </row>
    <row r="359" spans="1:42" ht="54" customHeight="1" x14ac:dyDescent="0.2">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row>
    <row r="360" spans="1:42" ht="54" customHeight="1" x14ac:dyDescent="0.2">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c r="AG360" s="95"/>
      <c r="AH360" s="95"/>
      <c r="AI360" s="95"/>
      <c r="AJ360" s="95"/>
      <c r="AK360" s="95"/>
      <c r="AL360" s="95"/>
      <c r="AM360" s="95"/>
      <c r="AN360" s="95"/>
      <c r="AO360" s="95"/>
      <c r="AP360" s="95"/>
    </row>
    <row r="361" spans="1:42" ht="54" customHeight="1" x14ac:dyDescent="0.2">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5"/>
      <c r="AH361" s="95"/>
      <c r="AI361" s="95"/>
      <c r="AJ361" s="95"/>
      <c r="AK361" s="95"/>
      <c r="AL361" s="95"/>
      <c r="AM361" s="95"/>
      <c r="AN361" s="95"/>
      <c r="AO361" s="95"/>
      <c r="AP361" s="95"/>
    </row>
    <row r="362" spans="1:42" ht="54" customHeight="1" x14ac:dyDescent="0.2">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c r="AG362" s="95"/>
      <c r="AH362" s="95"/>
      <c r="AI362" s="95"/>
      <c r="AJ362" s="95"/>
      <c r="AK362" s="95"/>
      <c r="AL362" s="95"/>
      <c r="AM362" s="95"/>
      <c r="AN362" s="95"/>
      <c r="AO362" s="95"/>
      <c r="AP362" s="95"/>
    </row>
    <row r="363" spans="1:42" ht="54" customHeight="1" x14ac:dyDescent="0.2">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c r="AG363" s="95"/>
      <c r="AH363" s="95"/>
      <c r="AI363" s="95"/>
      <c r="AJ363" s="95"/>
      <c r="AK363" s="95"/>
      <c r="AL363" s="95"/>
      <c r="AM363" s="95"/>
      <c r="AN363" s="95"/>
      <c r="AO363" s="95"/>
      <c r="AP363" s="95"/>
    </row>
    <row r="364" spans="1:42" ht="54" customHeight="1" x14ac:dyDescent="0.2">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5"/>
      <c r="AP364" s="95"/>
    </row>
    <row r="365" spans="1:42" ht="54" customHeight="1" x14ac:dyDescent="0.2">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c r="AG365" s="95"/>
      <c r="AH365" s="95"/>
      <c r="AI365" s="95"/>
      <c r="AJ365" s="95"/>
      <c r="AK365" s="95"/>
      <c r="AL365" s="95"/>
      <c r="AM365" s="95"/>
      <c r="AN365" s="95"/>
      <c r="AO365" s="95"/>
      <c r="AP365" s="95"/>
    </row>
    <row r="366" spans="1:42" ht="54" customHeight="1" x14ac:dyDescent="0.2">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row>
    <row r="367" spans="1:42" ht="54" customHeight="1" x14ac:dyDescent="0.2">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row>
    <row r="368" spans="1:42" ht="54" customHeight="1" x14ac:dyDescent="0.2">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c r="AG368" s="95"/>
      <c r="AH368" s="95"/>
      <c r="AI368" s="95"/>
      <c r="AJ368" s="95"/>
      <c r="AK368" s="95"/>
      <c r="AL368" s="95"/>
      <c r="AM368" s="95"/>
      <c r="AN368" s="95"/>
      <c r="AO368" s="95"/>
      <c r="AP368" s="95"/>
    </row>
    <row r="369" spans="1:42" ht="54" customHeight="1" x14ac:dyDescent="0.2">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row>
    <row r="370" spans="1:42" ht="54" customHeight="1" x14ac:dyDescent="0.2">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c r="AG370" s="95"/>
      <c r="AH370" s="95"/>
      <c r="AI370" s="95"/>
      <c r="AJ370" s="95"/>
      <c r="AK370" s="95"/>
      <c r="AL370" s="95"/>
      <c r="AM370" s="95"/>
      <c r="AN370" s="95"/>
      <c r="AO370" s="95"/>
      <c r="AP370" s="95"/>
    </row>
    <row r="371" spans="1:42" ht="54" customHeight="1" x14ac:dyDescent="0.2">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c r="AG371" s="95"/>
      <c r="AH371" s="95"/>
      <c r="AI371" s="95"/>
      <c r="AJ371" s="95"/>
      <c r="AK371" s="95"/>
      <c r="AL371" s="95"/>
      <c r="AM371" s="95"/>
      <c r="AN371" s="95"/>
      <c r="AO371" s="95"/>
      <c r="AP371" s="95"/>
    </row>
    <row r="372" spans="1:42" ht="54" customHeight="1" x14ac:dyDescent="0.2">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c r="AG372" s="95"/>
      <c r="AH372" s="95"/>
      <c r="AI372" s="95"/>
      <c r="AJ372" s="95"/>
      <c r="AK372" s="95"/>
      <c r="AL372" s="95"/>
      <c r="AM372" s="95"/>
      <c r="AN372" s="95"/>
      <c r="AO372" s="95"/>
      <c r="AP372" s="95"/>
    </row>
    <row r="373" spans="1:42" ht="54" customHeight="1" x14ac:dyDescent="0.2">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c r="AG373" s="95"/>
      <c r="AH373" s="95"/>
      <c r="AI373" s="95"/>
      <c r="AJ373" s="95"/>
      <c r="AK373" s="95"/>
      <c r="AL373" s="95"/>
      <c r="AM373" s="95"/>
      <c r="AN373" s="95"/>
      <c r="AO373" s="95"/>
      <c r="AP373" s="95"/>
    </row>
    <row r="374" spans="1:42" ht="54" customHeight="1" x14ac:dyDescent="0.2">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c r="AG374" s="95"/>
      <c r="AH374" s="95"/>
      <c r="AI374" s="95"/>
      <c r="AJ374" s="95"/>
      <c r="AK374" s="95"/>
      <c r="AL374" s="95"/>
      <c r="AM374" s="95"/>
      <c r="AN374" s="95"/>
      <c r="AO374" s="95"/>
      <c r="AP374" s="95"/>
    </row>
    <row r="375" spans="1:42" ht="54" customHeight="1" x14ac:dyDescent="0.2">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row>
    <row r="376" spans="1:42" ht="54" customHeight="1" x14ac:dyDescent="0.2">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c r="AG376" s="95"/>
      <c r="AH376" s="95"/>
      <c r="AI376" s="95"/>
      <c r="AJ376" s="95"/>
      <c r="AK376" s="95"/>
      <c r="AL376" s="95"/>
      <c r="AM376" s="95"/>
      <c r="AN376" s="95"/>
      <c r="AO376" s="95"/>
      <c r="AP376" s="95"/>
    </row>
    <row r="377" spans="1:42" ht="54" customHeight="1" x14ac:dyDescent="0.2">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c r="AG377" s="95"/>
      <c r="AH377" s="95"/>
      <c r="AI377" s="95"/>
      <c r="AJ377" s="95"/>
      <c r="AK377" s="95"/>
      <c r="AL377" s="95"/>
      <c r="AM377" s="95"/>
      <c r="AN377" s="95"/>
      <c r="AO377" s="95"/>
      <c r="AP377" s="95"/>
    </row>
    <row r="378" spans="1:42" ht="54" customHeight="1" x14ac:dyDescent="0.2">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c r="AG378" s="95"/>
      <c r="AH378" s="95"/>
      <c r="AI378" s="95"/>
      <c r="AJ378" s="95"/>
      <c r="AK378" s="95"/>
      <c r="AL378" s="95"/>
      <c r="AM378" s="95"/>
      <c r="AN378" s="95"/>
      <c r="AO378" s="95"/>
      <c r="AP378" s="95"/>
    </row>
    <row r="379" spans="1:42" ht="54" customHeight="1" x14ac:dyDescent="0.2">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c r="AG379" s="95"/>
      <c r="AH379" s="95"/>
      <c r="AI379" s="95"/>
      <c r="AJ379" s="95"/>
      <c r="AK379" s="95"/>
      <c r="AL379" s="95"/>
      <c r="AM379" s="95"/>
      <c r="AN379" s="95"/>
      <c r="AO379" s="95"/>
      <c r="AP379" s="95"/>
    </row>
    <row r="380" spans="1:42" ht="54" customHeight="1" x14ac:dyDescent="0.2">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c r="AG380" s="95"/>
      <c r="AH380" s="95"/>
      <c r="AI380" s="95"/>
      <c r="AJ380" s="95"/>
      <c r="AK380" s="95"/>
      <c r="AL380" s="95"/>
      <c r="AM380" s="95"/>
      <c r="AN380" s="95"/>
      <c r="AO380" s="95"/>
      <c r="AP380" s="95"/>
    </row>
    <row r="381" spans="1:42" ht="54" customHeight="1" x14ac:dyDescent="0.2">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c r="AG381" s="95"/>
      <c r="AH381" s="95"/>
      <c r="AI381" s="95"/>
      <c r="AJ381" s="95"/>
      <c r="AK381" s="95"/>
      <c r="AL381" s="95"/>
      <c r="AM381" s="95"/>
      <c r="AN381" s="95"/>
      <c r="AO381" s="95"/>
      <c r="AP381" s="95"/>
    </row>
    <row r="382" spans="1:42" ht="54" customHeight="1" x14ac:dyDescent="0.2">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c r="AG382" s="95"/>
      <c r="AH382" s="95"/>
      <c r="AI382" s="95"/>
      <c r="AJ382" s="95"/>
      <c r="AK382" s="95"/>
      <c r="AL382" s="95"/>
      <c r="AM382" s="95"/>
      <c r="AN382" s="95"/>
      <c r="AO382" s="95"/>
      <c r="AP382" s="95"/>
    </row>
    <row r="383" spans="1:42" ht="54" customHeight="1" x14ac:dyDescent="0.2">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row>
    <row r="384" spans="1:42" ht="54" customHeight="1" x14ac:dyDescent="0.2">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c r="AG384" s="95"/>
      <c r="AH384" s="95"/>
      <c r="AI384" s="95"/>
      <c r="AJ384" s="95"/>
      <c r="AK384" s="95"/>
      <c r="AL384" s="95"/>
      <c r="AM384" s="95"/>
      <c r="AN384" s="95"/>
      <c r="AO384" s="95"/>
      <c r="AP384" s="95"/>
    </row>
    <row r="385" spans="1:42" ht="54" customHeight="1" x14ac:dyDescent="0.2">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c r="AG385" s="95"/>
      <c r="AH385" s="95"/>
      <c r="AI385" s="95"/>
      <c r="AJ385" s="95"/>
      <c r="AK385" s="95"/>
      <c r="AL385" s="95"/>
      <c r="AM385" s="95"/>
      <c r="AN385" s="95"/>
      <c r="AO385" s="95"/>
      <c r="AP385" s="95"/>
    </row>
    <row r="386" spans="1:42" ht="54" customHeight="1" x14ac:dyDescent="0.2">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c r="AG386" s="95"/>
      <c r="AH386" s="95"/>
      <c r="AI386" s="95"/>
      <c r="AJ386" s="95"/>
      <c r="AK386" s="95"/>
      <c r="AL386" s="95"/>
      <c r="AM386" s="95"/>
      <c r="AN386" s="95"/>
      <c r="AO386" s="95"/>
      <c r="AP386" s="95"/>
    </row>
    <row r="387" spans="1:42" ht="54" customHeight="1" x14ac:dyDescent="0.2">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c r="AG387" s="95"/>
      <c r="AH387" s="95"/>
      <c r="AI387" s="95"/>
      <c r="AJ387" s="95"/>
      <c r="AK387" s="95"/>
      <c r="AL387" s="95"/>
      <c r="AM387" s="95"/>
      <c r="AN387" s="95"/>
      <c r="AO387" s="95"/>
      <c r="AP387" s="95"/>
    </row>
    <row r="388" spans="1:42" ht="54" customHeight="1" x14ac:dyDescent="0.2">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c r="AG388" s="95"/>
      <c r="AH388" s="95"/>
      <c r="AI388" s="95"/>
      <c r="AJ388" s="95"/>
      <c r="AK388" s="95"/>
      <c r="AL388" s="95"/>
      <c r="AM388" s="95"/>
      <c r="AN388" s="95"/>
      <c r="AO388" s="95"/>
      <c r="AP388" s="95"/>
    </row>
    <row r="389" spans="1:42" ht="54" customHeight="1" x14ac:dyDescent="0.2">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c r="AG389" s="95"/>
      <c r="AH389" s="95"/>
      <c r="AI389" s="95"/>
      <c r="AJ389" s="95"/>
      <c r="AK389" s="95"/>
      <c r="AL389" s="95"/>
      <c r="AM389" s="95"/>
      <c r="AN389" s="95"/>
      <c r="AO389" s="95"/>
      <c r="AP389" s="95"/>
    </row>
    <row r="390" spans="1:42" ht="54" customHeight="1" x14ac:dyDescent="0.2">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row>
    <row r="391" spans="1:42" ht="54" customHeight="1" x14ac:dyDescent="0.2">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95"/>
      <c r="AH391" s="95"/>
      <c r="AI391" s="95"/>
      <c r="AJ391" s="95"/>
      <c r="AK391" s="95"/>
      <c r="AL391" s="95"/>
      <c r="AM391" s="95"/>
      <c r="AN391" s="95"/>
      <c r="AO391" s="95"/>
      <c r="AP391" s="95"/>
    </row>
    <row r="392" spans="1:42" ht="54" customHeight="1" x14ac:dyDescent="0.2">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c r="AG392" s="95"/>
      <c r="AH392" s="95"/>
      <c r="AI392" s="95"/>
      <c r="AJ392" s="95"/>
      <c r="AK392" s="95"/>
      <c r="AL392" s="95"/>
      <c r="AM392" s="95"/>
      <c r="AN392" s="95"/>
      <c r="AO392" s="95"/>
      <c r="AP392" s="95"/>
    </row>
    <row r="393" spans="1:42" ht="54" customHeight="1" x14ac:dyDescent="0.2">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c r="AH393" s="95"/>
      <c r="AI393" s="95"/>
      <c r="AJ393" s="95"/>
      <c r="AK393" s="95"/>
      <c r="AL393" s="95"/>
      <c r="AM393" s="95"/>
      <c r="AN393" s="95"/>
      <c r="AO393" s="95"/>
      <c r="AP393" s="95"/>
    </row>
    <row r="394" spans="1:42" ht="54" customHeight="1" x14ac:dyDescent="0.2">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95"/>
      <c r="AH394" s="95"/>
      <c r="AI394" s="95"/>
      <c r="AJ394" s="95"/>
      <c r="AK394" s="95"/>
      <c r="AL394" s="95"/>
      <c r="AM394" s="95"/>
      <c r="AN394" s="95"/>
      <c r="AO394" s="95"/>
      <c r="AP394" s="95"/>
    </row>
    <row r="395" spans="1:42" ht="54" customHeight="1" x14ac:dyDescent="0.2">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row>
    <row r="396" spans="1:42" ht="54" customHeight="1" x14ac:dyDescent="0.2">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c r="AG396" s="95"/>
      <c r="AH396" s="95"/>
      <c r="AI396" s="95"/>
      <c r="AJ396" s="95"/>
      <c r="AK396" s="95"/>
      <c r="AL396" s="95"/>
      <c r="AM396" s="95"/>
      <c r="AN396" s="95"/>
      <c r="AO396" s="95"/>
      <c r="AP396" s="95"/>
    </row>
    <row r="397" spans="1:42" ht="54" customHeight="1" x14ac:dyDescent="0.2">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c r="AG397" s="95"/>
      <c r="AH397" s="95"/>
      <c r="AI397" s="95"/>
      <c r="AJ397" s="95"/>
      <c r="AK397" s="95"/>
      <c r="AL397" s="95"/>
      <c r="AM397" s="95"/>
      <c r="AN397" s="95"/>
      <c r="AO397" s="95"/>
      <c r="AP397" s="95"/>
    </row>
    <row r="398" spans="1:42" ht="54" customHeight="1" x14ac:dyDescent="0.2">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c r="AG398" s="95"/>
      <c r="AH398" s="95"/>
      <c r="AI398" s="95"/>
      <c r="AJ398" s="95"/>
      <c r="AK398" s="95"/>
      <c r="AL398" s="95"/>
      <c r="AM398" s="95"/>
      <c r="AN398" s="95"/>
      <c r="AO398" s="95"/>
      <c r="AP398" s="95"/>
    </row>
    <row r="399" spans="1:42" ht="54" customHeight="1" x14ac:dyDescent="0.2">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c r="AG399" s="95"/>
      <c r="AH399" s="95"/>
      <c r="AI399" s="95"/>
      <c r="AJ399" s="95"/>
      <c r="AK399" s="95"/>
      <c r="AL399" s="95"/>
      <c r="AM399" s="95"/>
      <c r="AN399" s="95"/>
      <c r="AO399" s="95"/>
      <c r="AP399" s="95"/>
    </row>
    <row r="400" spans="1:42" ht="54" customHeight="1" x14ac:dyDescent="0.2">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c r="AG400" s="95"/>
      <c r="AH400" s="95"/>
      <c r="AI400" s="95"/>
      <c r="AJ400" s="95"/>
      <c r="AK400" s="95"/>
      <c r="AL400" s="95"/>
      <c r="AM400" s="95"/>
      <c r="AN400" s="95"/>
      <c r="AO400" s="95"/>
      <c r="AP400" s="95"/>
    </row>
    <row r="401" spans="1:42" ht="54" customHeight="1" x14ac:dyDescent="0.2">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c r="AG401" s="95"/>
      <c r="AH401" s="95"/>
      <c r="AI401" s="95"/>
      <c r="AJ401" s="95"/>
      <c r="AK401" s="95"/>
      <c r="AL401" s="95"/>
      <c r="AM401" s="95"/>
      <c r="AN401" s="95"/>
      <c r="AO401" s="95"/>
      <c r="AP401" s="95"/>
    </row>
    <row r="402" spans="1:42" ht="54" customHeight="1" x14ac:dyDescent="0.2">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c r="AG402" s="95"/>
      <c r="AH402" s="95"/>
      <c r="AI402" s="95"/>
      <c r="AJ402" s="95"/>
      <c r="AK402" s="95"/>
      <c r="AL402" s="95"/>
      <c r="AM402" s="95"/>
      <c r="AN402" s="95"/>
      <c r="AO402" s="95"/>
      <c r="AP402" s="95"/>
    </row>
    <row r="403" spans="1:42" ht="54" customHeight="1" x14ac:dyDescent="0.2">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c r="AG403" s="95"/>
      <c r="AH403" s="95"/>
      <c r="AI403" s="95"/>
      <c r="AJ403" s="95"/>
      <c r="AK403" s="95"/>
      <c r="AL403" s="95"/>
      <c r="AM403" s="95"/>
      <c r="AN403" s="95"/>
      <c r="AO403" s="95"/>
      <c r="AP403" s="95"/>
    </row>
    <row r="404" spans="1:42" ht="54" customHeight="1" x14ac:dyDescent="0.2">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c r="AG404" s="95"/>
      <c r="AH404" s="95"/>
      <c r="AI404" s="95"/>
      <c r="AJ404" s="95"/>
      <c r="AK404" s="95"/>
      <c r="AL404" s="95"/>
      <c r="AM404" s="95"/>
      <c r="AN404" s="95"/>
      <c r="AO404" s="95"/>
      <c r="AP404" s="95"/>
    </row>
    <row r="405" spans="1:42" ht="54" customHeight="1" x14ac:dyDescent="0.2">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c r="AG405" s="95"/>
      <c r="AH405" s="95"/>
      <c r="AI405" s="95"/>
      <c r="AJ405" s="95"/>
      <c r="AK405" s="95"/>
      <c r="AL405" s="95"/>
      <c r="AM405" s="95"/>
      <c r="AN405" s="95"/>
      <c r="AO405" s="95"/>
      <c r="AP405" s="95"/>
    </row>
    <row r="406" spans="1:42" ht="54" customHeight="1" x14ac:dyDescent="0.2">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c r="AG406" s="95"/>
      <c r="AH406" s="95"/>
      <c r="AI406" s="95"/>
      <c r="AJ406" s="95"/>
      <c r="AK406" s="95"/>
      <c r="AL406" s="95"/>
      <c r="AM406" s="95"/>
      <c r="AN406" s="95"/>
      <c r="AO406" s="95"/>
      <c r="AP406" s="95"/>
    </row>
    <row r="407" spans="1:42" ht="54" customHeight="1" x14ac:dyDescent="0.2">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c r="AG407" s="95"/>
      <c r="AH407" s="95"/>
      <c r="AI407" s="95"/>
      <c r="AJ407" s="95"/>
      <c r="AK407" s="95"/>
      <c r="AL407" s="95"/>
      <c r="AM407" s="95"/>
      <c r="AN407" s="95"/>
      <c r="AO407" s="95"/>
      <c r="AP407" s="95"/>
    </row>
    <row r="408" spans="1:42" ht="54" customHeight="1" x14ac:dyDescent="0.2">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c r="AG408" s="95"/>
      <c r="AH408" s="95"/>
      <c r="AI408" s="95"/>
      <c r="AJ408" s="95"/>
      <c r="AK408" s="95"/>
      <c r="AL408" s="95"/>
      <c r="AM408" s="95"/>
      <c r="AN408" s="95"/>
      <c r="AO408" s="95"/>
      <c r="AP408" s="95"/>
    </row>
    <row r="409" spans="1:42" ht="54" customHeight="1" x14ac:dyDescent="0.2">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c r="AG409" s="95"/>
      <c r="AH409" s="95"/>
      <c r="AI409" s="95"/>
      <c r="AJ409" s="95"/>
      <c r="AK409" s="95"/>
      <c r="AL409" s="95"/>
      <c r="AM409" s="95"/>
      <c r="AN409" s="95"/>
      <c r="AO409" s="95"/>
      <c r="AP409" s="95"/>
    </row>
    <row r="410" spans="1:42" ht="54" customHeight="1" x14ac:dyDescent="0.2">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c r="AA410" s="95"/>
      <c r="AB410" s="95"/>
      <c r="AC410" s="95"/>
      <c r="AD410" s="95"/>
      <c r="AE410" s="95"/>
      <c r="AF410" s="95"/>
      <c r="AG410" s="95"/>
      <c r="AH410" s="95"/>
      <c r="AI410" s="95"/>
      <c r="AJ410" s="95"/>
      <c r="AK410" s="95"/>
      <c r="AL410" s="95"/>
      <c r="AM410" s="95"/>
      <c r="AN410" s="95"/>
      <c r="AO410" s="95"/>
      <c r="AP410" s="95"/>
    </row>
    <row r="411" spans="1:42" ht="54" customHeight="1" x14ac:dyDescent="0.2">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c r="AG411" s="95"/>
      <c r="AH411" s="95"/>
      <c r="AI411" s="95"/>
      <c r="AJ411" s="95"/>
      <c r="AK411" s="95"/>
      <c r="AL411" s="95"/>
      <c r="AM411" s="95"/>
      <c r="AN411" s="95"/>
      <c r="AO411" s="95"/>
      <c r="AP411" s="95"/>
    </row>
    <row r="412" spans="1:42" ht="54" customHeight="1" x14ac:dyDescent="0.2">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c r="AG412" s="95"/>
      <c r="AH412" s="95"/>
      <c r="AI412" s="95"/>
      <c r="AJ412" s="95"/>
      <c r="AK412" s="95"/>
      <c r="AL412" s="95"/>
      <c r="AM412" s="95"/>
      <c r="AN412" s="95"/>
      <c r="AO412" s="95"/>
      <c r="AP412" s="95"/>
    </row>
    <row r="413" spans="1:42" ht="54" customHeight="1" x14ac:dyDescent="0.2">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c r="AG413" s="95"/>
      <c r="AH413" s="95"/>
      <c r="AI413" s="95"/>
      <c r="AJ413" s="95"/>
      <c r="AK413" s="95"/>
      <c r="AL413" s="95"/>
      <c r="AM413" s="95"/>
      <c r="AN413" s="95"/>
      <c r="AO413" s="95"/>
      <c r="AP413" s="95"/>
    </row>
    <row r="414" spans="1:42" ht="54" customHeight="1" x14ac:dyDescent="0.2">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c r="AA414" s="95"/>
      <c r="AB414" s="95"/>
      <c r="AC414" s="95"/>
      <c r="AD414" s="95"/>
      <c r="AE414" s="95"/>
      <c r="AF414" s="95"/>
      <c r="AG414" s="95"/>
      <c r="AH414" s="95"/>
      <c r="AI414" s="95"/>
      <c r="AJ414" s="95"/>
      <c r="AK414" s="95"/>
      <c r="AL414" s="95"/>
      <c r="AM414" s="95"/>
      <c r="AN414" s="95"/>
      <c r="AO414" s="95"/>
      <c r="AP414" s="95"/>
    </row>
    <row r="415" spans="1:42" ht="54" customHeight="1" x14ac:dyDescent="0.2">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c r="AA415" s="95"/>
      <c r="AB415" s="95"/>
      <c r="AC415" s="95"/>
      <c r="AD415" s="95"/>
      <c r="AE415" s="95"/>
      <c r="AF415" s="95"/>
      <c r="AG415" s="95"/>
      <c r="AH415" s="95"/>
      <c r="AI415" s="95"/>
      <c r="AJ415" s="95"/>
      <c r="AK415" s="95"/>
      <c r="AL415" s="95"/>
      <c r="AM415" s="95"/>
      <c r="AN415" s="95"/>
      <c r="AO415" s="95"/>
      <c r="AP415" s="95"/>
    </row>
    <row r="416" spans="1:42" ht="54" customHeight="1" x14ac:dyDescent="0.2">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c r="AA416" s="95"/>
      <c r="AB416" s="95"/>
      <c r="AC416" s="95"/>
      <c r="AD416" s="95"/>
      <c r="AE416" s="95"/>
      <c r="AF416" s="95"/>
      <c r="AG416" s="95"/>
      <c r="AH416" s="95"/>
      <c r="AI416" s="95"/>
      <c r="AJ416" s="95"/>
      <c r="AK416" s="95"/>
      <c r="AL416" s="95"/>
      <c r="AM416" s="95"/>
      <c r="AN416" s="95"/>
      <c r="AO416" s="95"/>
      <c r="AP416" s="95"/>
    </row>
    <row r="417" spans="1:42" ht="54" customHeight="1" x14ac:dyDescent="0.2">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c r="AA417" s="95"/>
      <c r="AB417" s="95"/>
      <c r="AC417" s="95"/>
      <c r="AD417" s="95"/>
      <c r="AE417" s="95"/>
      <c r="AF417" s="95"/>
      <c r="AG417" s="95"/>
      <c r="AH417" s="95"/>
      <c r="AI417" s="95"/>
      <c r="AJ417" s="95"/>
      <c r="AK417" s="95"/>
      <c r="AL417" s="95"/>
      <c r="AM417" s="95"/>
      <c r="AN417" s="95"/>
      <c r="AO417" s="95"/>
      <c r="AP417" s="95"/>
    </row>
    <row r="418" spans="1:42" ht="54" customHeight="1" x14ac:dyDescent="0.2">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c r="AA418" s="95"/>
      <c r="AB418" s="95"/>
      <c r="AC418" s="95"/>
      <c r="AD418" s="95"/>
      <c r="AE418" s="95"/>
      <c r="AF418" s="95"/>
      <c r="AG418" s="95"/>
      <c r="AH418" s="95"/>
      <c r="AI418" s="95"/>
      <c r="AJ418" s="95"/>
      <c r="AK418" s="95"/>
      <c r="AL418" s="95"/>
      <c r="AM418" s="95"/>
      <c r="AN418" s="95"/>
      <c r="AO418" s="95"/>
      <c r="AP418" s="95"/>
    </row>
    <row r="419" spans="1:42" ht="54" customHeight="1" x14ac:dyDescent="0.2">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c r="AA419" s="95"/>
      <c r="AB419" s="95"/>
      <c r="AC419" s="95"/>
      <c r="AD419" s="95"/>
      <c r="AE419" s="95"/>
      <c r="AF419" s="95"/>
      <c r="AG419" s="95"/>
      <c r="AH419" s="95"/>
      <c r="AI419" s="95"/>
      <c r="AJ419" s="95"/>
      <c r="AK419" s="95"/>
      <c r="AL419" s="95"/>
      <c r="AM419" s="95"/>
      <c r="AN419" s="95"/>
      <c r="AO419" s="95"/>
      <c r="AP419" s="95"/>
    </row>
    <row r="420" spans="1:42" ht="54" customHeight="1" x14ac:dyDescent="0.2">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c r="AA420" s="95"/>
      <c r="AB420" s="95"/>
      <c r="AC420" s="95"/>
      <c r="AD420" s="95"/>
      <c r="AE420" s="95"/>
      <c r="AF420" s="95"/>
      <c r="AG420" s="95"/>
      <c r="AH420" s="95"/>
      <c r="AI420" s="95"/>
      <c r="AJ420" s="95"/>
      <c r="AK420" s="95"/>
      <c r="AL420" s="95"/>
      <c r="AM420" s="95"/>
      <c r="AN420" s="95"/>
      <c r="AO420" s="95"/>
      <c r="AP420" s="95"/>
    </row>
    <row r="421" spans="1:42" ht="54" customHeight="1" x14ac:dyDescent="0.2">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c r="AA421" s="95"/>
      <c r="AB421" s="95"/>
      <c r="AC421" s="95"/>
      <c r="AD421" s="95"/>
      <c r="AE421" s="95"/>
      <c r="AF421" s="95"/>
      <c r="AG421" s="95"/>
      <c r="AH421" s="95"/>
      <c r="AI421" s="95"/>
      <c r="AJ421" s="95"/>
      <c r="AK421" s="95"/>
      <c r="AL421" s="95"/>
      <c r="AM421" s="95"/>
      <c r="AN421" s="95"/>
      <c r="AO421" s="95"/>
      <c r="AP421" s="95"/>
    </row>
    <row r="422" spans="1:42" ht="54" customHeight="1" x14ac:dyDescent="0.2">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c r="AA422" s="95"/>
      <c r="AB422" s="95"/>
      <c r="AC422" s="95"/>
      <c r="AD422" s="95"/>
      <c r="AE422" s="95"/>
      <c r="AF422" s="95"/>
      <c r="AG422" s="95"/>
      <c r="AH422" s="95"/>
      <c r="AI422" s="95"/>
      <c r="AJ422" s="95"/>
      <c r="AK422" s="95"/>
      <c r="AL422" s="95"/>
      <c r="AM422" s="95"/>
      <c r="AN422" s="95"/>
      <c r="AO422" s="95"/>
      <c r="AP422" s="95"/>
    </row>
    <row r="423" spans="1:42" ht="54" customHeight="1" x14ac:dyDescent="0.2">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c r="AA423" s="95"/>
      <c r="AB423" s="95"/>
      <c r="AC423" s="95"/>
      <c r="AD423" s="95"/>
      <c r="AE423" s="95"/>
      <c r="AF423" s="95"/>
      <c r="AG423" s="95"/>
      <c r="AH423" s="95"/>
      <c r="AI423" s="95"/>
      <c r="AJ423" s="95"/>
      <c r="AK423" s="95"/>
      <c r="AL423" s="95"/>
      <c r="AM423" s="95"/>
      <c r="AN423" s="95"/>
      <c r="AO423" s="95"/>
      <c r="AP423" s="95"/>
    </row>
    <row r="424" spans="1:42" ht="54" customHeight="1" x14ac:dyDescent="0.2">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c r="AA424" s="95"/>
      <c r="AB424" s="95"/>
      <c r="AC424" s="95"/>
      <c r="AD424" s="95"/>
      <c r="AE424" s="95"/>
      <c r="AF424" s="95"/>
      <c r="AG424" s="95"/>
      <c r="AH424" s="95"/>
      <c r="AI424" s="95"/>
      <c r="AJ424" s="95"/>
      <c r="AK424" s="95"/>
      <c r="AL424" s="95"/>
      <c r="AM424" s="95"/>
      <c r="AN424" s="95"/>
      <c r="AO424" s="95"/>
      <c r="AP424" s="95"/>
    </row>
    <row r="425" spans="1:42" ht="54" customHeight="1" x14ac:dyDescent="0.2">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c r="AA425" s="95"/>
      <c r="AB425" s="95"/>
      <c r="AC425" s="95"/>
      <c r="AD425" s="95"/>
      <c r="AE425" s="95"/>
      <c r="AF425" s="95"/>
      <c r="AG425" s="95"/>
      <c r="AH425" s="95"/>
      <c r="AI425" s="95"/>
      <c r="AJ425" s="95"/>
      <c r="AK425" s="95"/>
      <c r="AL425" s="95"/>
      <c r="AM425" s="95"/>
      <c r="AN425" s="95"/>
      <c r="AO425" s="95"/>
      <c r="AP425" s="95"/>
    </row>
    <row r="426" spans="1:42" ht="54" customHeight="1" x14ac:dyDescent="0.2">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c r="AA426" s="95"/>
      <c r="AB426" s="95"/>
      <c r="AC426" s="95"/>
      <c r="AD426" s="95"/>
      <c r="AE426" s="95"/>
      <c r="AF426" s="95"/>
      <c r="AG426" s="95"/>
      <c r="AH426" s="95"/>
      <c r="AI426" s="95"/>
      <c r="AJ426" s="95"/>
      <c r="AK426" s="95"/>
      <c r="AL426" s="95"/>
      <c r="AM426" s="95"/>
      <c r="AN426" s="95"/>
      <c r="AO426" s="95"/>
      <c r="AP426" s="95"/>
    </row>
    <row r="427" spans="1:42" ht="54" customHeight="1" x14ac:dyDescent="0.2">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c r="AA427" s="95"/>
      <c r="AB427" s="95"/>
      <c r="AC427" s="95"/>
      <c r="AD427" s="95"/>
      <c r="AE427" s="95"/>
      <c r="AF427" s="95"/>
      <c r="AG427" s="95"/>
      <c r="AH427" s="95"/>
      <c r="AI427" s="95"/>
      <c r="AJ427" s="95"/>
      <c r="AK427" s="95"/>
      <c r="AL427" s="95"/>
      <c r="AM427" s="95"/>
      <c r="AN427" s="95"/>
      <c r="AO427" s="95"/>
      <c r="AP427" s="95"/>
    </row>
    <row r="428" spans="1:42" ht="54" customHeight="1" x14ac:dyDescent="0.2">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c r="AA428" s="95"/>
      <c r="AB428" s="95"/>
      <c r="AC428" s="95"/>
      <c r="AD428" s="95"/>
      <c r="AE428" s="95"/>
      <c r="AF428" s="95"/>
      <c r="AG428" s="95"/>
      <c r="AH428" s="95"/>
      <c r="AI428" s="95"/>
      <c r="AJ428" s="95"/>
      <c r="AK428" s="95"/>
      <c r="AL428" s="95"/>
      <c r="AM428" s="95"/>
      <c r="AN428" s="95"/>
      <c r="AO428" s="95"/>
      <c r="AP428" s="95"/>
    </row>
    <row r="429" spans="1:42" ht="54" customHeight="1" x14ac:dyDescent="0.2">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c r="AA429" s="95"/>
      <c r="AB429" s="95"/>
      <c r="AC429" s="95"/>
      <c r="AD429" s="95"/>
      <c r="AE429" s="95"/>
      <c r="AF429" s="95"/>
      <c r="AG429" s="95"/>
      <c r="AH429" s="95"/>
      <c r="AI429" s="95"/>
      <c r="AJ429" s="95"/>
      <c r="AK429" s="95"/>
      <c r="AL429" s="95"/>
      <c r="AM429" s="95"/>
      <c r="AN429" s="95"/>
      <c r="AO429" s="95"/>
      <c r="AP429" s="95"/>
    </row>
    <row r="430" spans="1:42" ht="54" customHeight="1" x14ac:dyDescent="0.2">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c r="AA430" s="95"/>
      <c r="AB430" s="95"/>
      <c r="AC430" s="95"/>
      <c r="AD430" s="95"/>
      <c r="AE430" s="95"/>
      <c r="AF430" s="95"/>
      <c r="AG430" s="95"/>
      <c r="AH430" s="95"/>
      <c r="AI430" s="95"/>
      <c r="AJ430" s="95"/>
      <c r="AK430" s="95"/>
      <c r="AL430" s="95"/>
      <c r="AM430" s="95"/>
      <c r="AN430" s="95"/>
      <c r="AO430" s="95"/>
      <c r="AP430" s="95"/>
    </row>
    <row r="431" spans="1:42" ht="54" customHeight="1" x14ac:dyDescent="0.2">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c r="AA431" s="95"/>
      <c r="AB431" s="95"/>
      <c r="AC431" s="95"/>
      <c r="AD431" s="95"/>
      <c r="AE431" s="95"/>
      <c r="AF431" s="95"/>
      <c r="AG431" s="95"/>
      <c r="AH431" s="95"/>
      <c r="AI431" s="95"/>
      <c r="AJ431" s="95"/>
      <c r="AK431" s="95"/>
      <c r="AL431" s="95"/>
      <c r="AM431" s="95"/>
      <c r="AN431" s="95"/>
      <c r="AO431" s="95"/>
      <c r="AP431" s="95"/>
    </row>
    <row r="432" spans="1:42" ht="54" customHeight="1" x14ac:dyDescent="0.2">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c r="AA432" s="95"/>
      <c r="AB432" s="95"/>
      <c r="AC432" s="95"/>
      <c r="AD432" s="95"/>
      <c r="AE432" s="95"/>
      <c r="AF432" s="95"/>
      <c r="AG432" s="95"/>
      <c r="AH432" s="95"/>
      <c r="AI432" s="95"/>
      <c r="AJ432" s="95"/>
      <c r="AK432" s="95"/>
      <c r="AL432" s="95"/>
      <c r="AM432" s="95"/>
      <c r="AN432" s="95"/>
      <c r="AO432" s="95"/>
      <c r="AP432" s="95"/>
    </row>
    <row r="433" spans="1:42" ht="54" customHeight="1" x14ac:dyDescent="0.2">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row>
    <row r="434" spans="1:42" ht="54" customHeight="1" x14ac:dyDescent="0.2">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c r="AA434" s="95"/>
      <c r="AB434" s="95"/>
      <c r="AC434" s="95"/>
      <c r="AD434" s="95"/>
      <c r="AE434" s="95"/>
      <c r="AF434" s="95"/>
      <c r="AG434" s="95"/>
      <c r="AH434" s="95"/>
      <c r="AI434" s="95"/>
      <c r="AJ434" s="95"/>
      <c r="AK434" s="95"/>
      <c r="AL434" s="95"/>
      <c r="AM434" s="95"/>
      <c r="AN434" s="95"/>
      <c r="AO434" s="95"/>
      <c r="AP434" s="95"/>
    </row>
    <row r="435" spans="1:42" ht="54" customHeight="1" x14ac:dyDescent="0.2">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c r="AA435" s="95"/>
      <c r="AB435" s="95"/>
      <c r="AC435" s="95"/>
      <c r="AD435" s="95"/>
      <c r="AE435" s="95"/>
      <c r="AF435" s="95"/>
      <c r="AG435" s="95"/>
      <c r="AH435" s="95"/>
      <c r="AI435" s="95"/>
      <c r="AJ435" s="95"/>
      <c r="AK435" s="95"/>
      <c r="AL435" s="95"/>
      <c r="AM435" s="95"/>
      <c r="AN435" s="95"/>
      <c r="AO435" s="95"/>
      <c r="AP435" s="95"/>
    </row>
    <row r="436" spans="1:42" ht="54" customHeight="1" x14ac:dyDescent="0.2">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c r="AP436" s="95"/>
    </row>
    <row r="437" spans="1:42" ht="54" customHeight="1" x14ac:dyDescent="0.2">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c r="AP437" s="95"/>
    </row>
    <row r="438" spans="1:42" ht="54" customHeight="1" x14ac:dyDescent="0.2">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c r="AA438" s="95"/>
      <c r="AB438" s="95"/>
      <c r="AC438" s="95"/>
      <c r="AD438" s="95"/>
      <c r="AE438" s="95"/>
      <c r="AF438" s="95"/>
      <c r="AG438" s="95"/>
      <c r="AH438" s="95"/>
      <c r="AI438" s="95"/>
      <c r="AJ438" s="95"/>
      <c r="AK438" s="95"/>
      <c r="AL438" s="95"/>
      <c r="AM438" s="95"/>
      <c r="AN438" s="95"/>
      <c r="AO438" s="95"/>
      <c r="AP438" s="95"/>
    </row>
    <row r="439" spans="1:42" ht="54" customHeight="1" x14ac:dyDescent="0.2">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c r="AP439" s="95"/>
    </row>
    <row r="440" spans="1:42" ht="54" customHeight="1" x14ac:dyDescent="0.2">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c r="AP440" s="95"/>
    </row>
    <row r="441" spans="1:42" ht="54" customHeight="1" x14ac:dyDescent="0.2">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c r="AP441" s="95"/>
    </row>
    <row r="442" spans="1:42" ht="54" customHeight="1" x14ac:dyDescent="0.2">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c r="AA442" s="95"/>
      <c r="AB442" s="95"/>
      <c r="AC442" s="95"/>
      <c r="AD442" s="95"/>
      <c r="AE442" s="95"/>
      <c r="AF442" s="95"/>
      <c r="AG442" s="95"/>
      <c r="AH442" s="95"/>
      <c r="AI442" s="95"/>
      <c r="AJ442" s="95"/>
      <c r="AK442" s="95"/>
      <c r="AL442" s="95"/>
      <c r="AM442" s="95"/>
      <c r="AN442" s="95"/>
      <c r="AO442" s="95"/>
      <c r="AP442" s="95"/>
    </row>
    <row r="443" spans="1:42" ht="54" customHeight="1" x14ac:dyDescent="0.2">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c r="AA443" s="95"/>
      <c r="AB443" s="95"/>
      <c r="AC443" s="95"/>
      <c r="AD443" s="95"/>
      <c r="AE443" s="95"/>
      <c r="AF443" s="95"/>
      <c r="AG443" s="95"/>
      <c r="AH443" s="95"/>
      <c r="AI443" s="95"/>
      <c r="AJ443" s="95"/>
      <c r="AK443" s="95"/>
      <c r="AL443" s="95"/>
      <c r="AM443" s="95"/>
      <c r="AN443" s="95"/>
      <c r="AO443" s="95"/>
      <c r="AP443" s="95"/>
    </row>
    <row r="444" spans="1:42" ht="54" customHeight="1" x14ac:dyDescent="0.2">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c r="AA444" s="95"/>
      <c r="AB444" s="95"/>
      <c r="AC444" s="95"/>
      <c r="AD444" s="95"/>
      <c r="AE444" s="95"/>
      <c r="AF444" s="95"/>
      <c r="AG444" s="95"/>
      <c r="AH444" s="95"/>
      <c r="AI444" s="95"/>
      <c r="AJ444" s="95"/>
      <c r="AK444" s="95"/>
      <c r="AL444" s="95"/>
      <c r="AM444" s="95"/>
      <c r="AN444" s="95"/>
      <c r="AO444" s="95"/>
      <c r="AP444" s="95"/>
    </row>
    <row r="445" spans="1:42" ht="54" customHeight="1" x14ac:dyDescent="0.2">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c r="AA445" s="95"/>
      <c r="AB445" s="95"/>
      <c r="AC445" s="95"/>
      <c r="AD445" s="95"/>
      <c r="AE445" s="95"/>
      <c r="AF445" s="95"/>
      <c r="AG445" s="95"/>
      <c r="AH445" s="95"/>
      <c r="AI445" s="95"/>
      <c r="AJ445" s="95"/>
      <c r="AK445" s="95"/>
      <c r="AL445" s="95"/>
      <c r="AM445" s="95"/>
      <c r="AN445" s="95"/>
      <c r="AO445" s="95"/>
      <c r="AP445" s="95"/>
    </row>
    <row r="446" spans="1:42" ht="54" customHeight="1" x14ac:dyDescent="0.2">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c r="AA446" s="95"/>
      <c r="AB446" s="95"/>
      <c r="AC446" s="95"/>
      <c r="AD446" s="95"/>
      <c r="AE446" s="95"/>
      <c r="AF446" s="95"/>
      <c r="AG446" s="95"/>
      <c r="AH446" s="95"/>
      <c r="AI446" s="95"/>
      <c r="AJ446" s="95"/>
      <c r="AK446" s="95"/>
      <c r="AL446" s="95"/>
      <c r="AM446" s="95"/>
      <c r="AN446" s="95"/>
      <c r="AO446" s="95"/>
      <c r="AP446" s="95"/>
    </row>
    <row r="447" spans="1:42" ht="54" customHeight="1" x14ac:dyDescent="0.2">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c r="AA447" s="95"/>
      <c r="AB447" s="95"/>
      <c r="AC447" s="95"/>
      <c r="AD447" s="95"/>
      <c r="AE447" s="95"/>
      <c r="AF447" s="95"/>
      <c r="AG447" s="95"/>
      <c r="AH447" s="95"/>
      <c r="AI447" s="95"/>
      <c r="AJ447" s="95"/>
      <c r="AK447" s="95"/>
      <c r="AL447" s="95"/>
      <c r="AM447" s="95"/>
      <c r="AN447" s="95"/>
      <c r="AO447" s="95"/>
      <c r="AP447" s="95"/>
    </row>
    <row r="448" spans="1:42" ht="54" customHeight="1" x14ac:dyDescent="0.2">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c r="AA448" s="95"/>
      <c r="AB448" s="95"/>
      <c r="AC448" s="95"/>
      <c r="AD448" s="95"/>
      <c r="AE448" s="95"/>
      <c r="AF448" s="95"/>
      <c r="AG448" s="95"/>
      <c r="AH448" s="95"/>
      <c r="AI448" s="95"/>
      <c r="AJ448" s="95"/>
      <c r="AK448" s="95"/>
      <c r="AL448" s="95"/>
      <c r="AM448" s="95"/>
      <c r="AN448" s="95"/>
      <c r="AO448" s="95"/>
      <c r="AP448" s="95"/>
    </row>
    <row r="449" spans="1:42" ht="54" customHeight="1" x14ac:dyDescent="0.2">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c r="AP449" s="95"/>
    </row>
    <row r="450" spans="1:42" ht="54" customHeight="1" x14ac:dyDescent="0.2">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c r="AP450" s="95"/>
    </row>
    <row r="451" spans="1:42" ht="54" customHeight="1" x14ac:dyDescent="0.2">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c r="AA451" s="95"/>
      <c r="AB451" s="95"/>
      <c r="AC451" s="95"/>
      <c r="AD451" s="95"/>
      <c r="AE451" s="95"/>
      <c r="AF451" s="95"/>
      <c r="AG451" s="95"/>
      <c r="AH451" s="95"/>
      <c r="AI451" s="95"/>
      <c r="AJ451" s="95"/>
      <c r="AK451" s="95"/>
      <c r="AL451" s="95"/>
      <c r="AM451" s="95"/>
      <c r="AN451" s="95"/>
      <c r="AO451" s="95"/>
      <c r="AP451" s="95"/>
    </row>
    <row r="452" spans="1:42" ht="54" customHeight="1" x14ac:dyDescent="0.2">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c r="AP452" s="95"/>
    </row>
    <row r="453" spans="1:42" ht="54" customHeight="1" x14ac:dyDescent="0.2">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c r="AP453" s="95"/>
    </row>
    <row r="454" spans="1:42" ht="54" customHeight="1" x14ac:dyDescent="0.2">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c r="AP454" s="95"/>
    </row>
    <row r="455" spans="1:42" ht="54" customHeight="1" x14ac:dyDescent="0.2">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c r="AA455" s="95"/>
      <c r="AB455" s="95"/>
      <c r="AC455" s="95"/>
      <c r="AD455" s="95"/>
      <c r="AE455" s="95"/>
      <c r="AF455" s="95"/>
      <c r="AG455" s="95"/>
      <c r="AH455" s="95"/>
      <c r="AI455" s="95"/>
      <c r="AJ455" s="95"/>
      <c r="AK455" s="95"/>
      <c r="AL455" s="95"/>
      <c r="AM455" s="95"/>
      <c r="AN455" s="95"/>
      <c r="AO455" s="95"/>
      <c r="AP455" s="95"/>
    </row>
    <row r="456" spans="1:42" ht="54" customHeight="1" x14ac:dyDescent="0.2">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c r="AA456" s="95"/>
      <c r="AB456" s="95"/>
      <c r="AC456" s="95"/>
      <c r="AD456" s="95"/>
      <c r="AE456" s="95"/>
      <c r="AF456" s="95"/>
      <c r="AG456" s="95"/>
      <c r="AH456" s="95"/>
      <c r="AI456" s="95"/>
      <c r="AJ456" s="95"/>
      <c r="AK456" s="95"/>
      <c r="AL456" s="95"/>
      <c r="AM456" s="95"/>
      <c r="AN456" s="95"/>
      <c r="AO456" s="95"/>
      <c r="AP456" s="95"/>
    </row>
    <row r="457" spans="1:42" ht="54" customHeight="1" x14ac:dyDescent="0.2">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c r="AA457" s="95"/>
      <c r="AB457" s="95"/>
      <c r="AC457" s="95"/>
      <c r="AD457" s="95"/>
      <c r="AE457" s="95"/>
      <c r="AF457" s="95"/>
      <c r="AG457" s="95"/>
      <c r="AH457" s="95"/>
      <c r="AI457" s="95"/>
      <c r="AJ457" s="95"/>
      <c r="AK457" s="95"/>
      <c r="AL457" s="95"/>
      <c r="AM457" s="95"/>
      <c r="AN457" s="95"/>
      <c r="AO457" s="95"/>
      <c r="AP457" s="95"/>
    </row>
    <row r="458" spans="1:42" ht="54" customHeight="1" x14ac:dyDescent="0.2">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c r="AA458" s="95"/>
      <c r="AB458" s="95"/>
      <c r="AC458" s="95"/>
      <c r="AD458" s="95"/>
      <c r="AE458" s="95"/>
      <c r="AF458" s="95"/>
      <c r="AG458" s="95"/>
      <c r="AH458" s="95"/>
      <c r="AI458" s="95"/>
      <c r="AJ458" s="95"/>
      <c r="AK458" s="95"/>
      <c r="AL458" s="95"/>
      <c r="AM458" s="95"/>
      <c r="AN458" s="95"/>
      <c r="AO458" s="95"/>
      <c r="AP458" s="95"/>
    </row>
    <row r="459" spans="1:42" ht="54" customHeight="1" x14ac:dyDescent="0.2">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c r="AA459" s="95"/>
      <c r="AB459" s="95"/>
      <c r="AC459" s="95"/>
      <c r="AD459" s="95"/>
      <c r="AE459" s="95"/>
      <c r="AF459" s="95"/>
      <c r="AG459" s="95"/>
      <c r="AH459" s="95"/>
      <c r="AI459" s="95"/>
      <c r="AJ459" s="95"/>
      <c r="AK459" s="95"/>
      <c r="AL459" s="95"/>
      <c r="AM459" s="95"/>
      <c r="AN459" s="95"/>
      <c r="AO459" s="95"/>
      <c r="AP459" s="95"/>
    </row>
    <row r="460" spans="1:42" ht="54" customHeight="1" x14ac:dyDescent="0.2">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c r="AA460" s="95"/>
      <c r="AB460" s="95"/>
      <c r="AC460" s="95"/>
      <c r="AD460" s="95"/>
      <c r="AE460" s="95"/>
      <c r="AF460" s="95"/>
      <c r="AG460" s="95"/>
      <c r="AH460" s="95"/>
      <c r="AI460" s="95"/>
      <c r="AJ460" s="95"/>
      <c r="AK460" s="95"/>
      <c r="AL460" s="95"/>
      <c r="AM460" s="95"/>
      <c r="AN460" s="95"/>
      <c r="AO460" s="95"/>
      <c r="AP460" s="95"/>
    </row>
    <row r="461" spans="1:42" ht="54" customHeight="1" x14ac:dyDescent="0.2">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c r="AA461" s="95"/>
      <c r="AB461" s="95"/>
      <c r="AC461" s="95"/>
      <c r="AD461" s="95"/>
      <c r="AE461" s="95"/>
      <c r="AF461" s="95"/>
      <c r="AG461" s="95"/>
      <c r="AH461" s="95"/>
      <c r="AI461" s="95"/>
      <c r="AJ461" s="95"/>
      <c r="AK461" s="95"/>
      <c r="AL461" s="95"/>
      <c r="AM461" s="95"/>
      <c r="AN461" s="95"/>
      <c r="AO461" s="95"/>
      <c r="AP461" s="95"/>
    </row>
    <row r="462" spans="1:42" ht="54" customHeight="1" x14ac:dyDescent="0.2">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c r="AP462" s="95"/>
    </row>
    <row r="463" spans="1:42" ht="54" customHeight="1" x14ac:dyDescent="0.2">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c r="AP463" s="95"/>
    </row>
    <row r="464" spans="1:42" ht="54" customHeight="1" x14ac:dyDescent="0.2">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c r="AA464" s="95"/>
      <c r="AB464" s="95"/>
      <c r="AC464" s="95"/>
      <c r="AD464" s="95"/>
      <c r="AE464" s="95"/>
      <c r="AF464" s="95"/>
      <c r="AG464" s="95"/>
      <c r="AH464" s="95"/>
      <c r="AI464" s="95"/>
      <c r="AJ464" s="95"/>
      <c r="AK464" s="95"/>
      <c r="AL464" s="95"/>
      <c r="AM464" s="95"/>
      <c r="AN464" s="95"/>
      <c r="AO464" s="95"/>
      <c r="AP464" s="95"/>
    </row>
    <row r="465" spans="1:42" ht="54" customHeight="1" x14ac:dyDescent="0.2">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c r="AP465" s="95"/>
    </row>
    <row r="466" spans="1:42" ht="54" customHeight="1" x14ac:dyDescent="0.2">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row>
    <row r="467" spans="1:42" ht="54" customHeight="1" x14ac:dyDescent="0.2">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row>
    <row r="468" spans="1:42" ht="54" customHeight="1" x14ac:dyDescent="0.2">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row>
    <row r="469" spans="1:42" ht="54" customHeight="1" x14ac:dyDescent="0.2">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c r="AA469" s="95"/>
      <c r="AB469" s="95"/>
      <c r="AC469" s="95"/>
      <c r="AD469" s="95"/>
      <c r="AE469" s="95"/>
      <c r="AF469" s="95"/>
      <c r="AG469" s="95"/>
      <c r="AH469" s="95"/>
      <c r="AI469" s="95"/>
      <c r="AJ469" s="95"/>
      <c r="AK469" s="95"/>
      <c r="AL469" s="95"/>
      <c r="AM469" s="95"/>
      <c r="AN469" s="95"/>
      <c r="AO469" s="95"/>
      <c r="AP469" s="95"/>
    </row>
    <row r="470" spans="1:42" ht="54" customHeight="1" x14ac:dyDescent="0.2">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c r="AA470" s="95"/>
      <c r="AB470" s="95"/>
      <c r="AC470" s="95"/>
      <c r="AD470" s="95"/>
      <c r="AE470" s="95"/>
      <c r="AF470" s="95"/>
      <c r="AG470" s="95"/>
      <c r="AH470" s="95"/>
      <c r="AI470" s="95"/>
      <c r="AJ470" s="95"/>
      <c r="AK470" s="95"/>
      <c r="AL470" s="95"/>
      <c r="AM470" s="95"/>
      <c r="AN470" s="95"/>
      <c r="AO470" s="95"/>
      <c r="AP470" s="95"/>
    </row>
    <row r="471" spans="1:42" ht="54" customHeight="1" x14ac:dyDescent="0.2">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c r="AA471" s="95"/>
      <c r="AB471" s="95"/>
      <c r="AC471" s="95"/>
      <c r="AD471" s="95"/>
      <c r="AE471" s="95"/>
      <c r="AF471" s="95"/>
      <c r="AG471" s="95"/>
      <c r="AH471" s="95"/>
      <c r="AI471" s="95"/>
      <c r="AJ471" s="95"/>
      <c r="AK471" s="95"/>
      <c r="AL471" s="95"/>
      <c r="AM471" s="95"/>
      <c r="AN471" s="95"/>
      <c r="AO471" s="95"/>
      <c r="AP471" s="95"/>
    </row>
    <row r="472" spans="1:42" ht="54" customHeight="1" x14ac:dyDescent="0.2">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c r="AA472" s="95"/>
      <c r="AB472" s="95"/>
      <c r="AC472" s="95"/>
      <c r="AD472" s="95"/>
      <c r="AE472" s="95"/>
      <c r="AF472" s="95"/>
      <c r="AG472" s="95"/>
      <c r="AH472" s="95"/>
      <c r="AI472" s="95"/>
      <c r="AJ472" s="95"/>
      <c r="AK472" s="95"/>
      <c r="AL472" s="95"/>
      <c r="AM472" s="95"/>
      <c r="AN472" s="95"/>
      <c r="AO472" s="95"/>
      <c r="AP472" s="95"/>
    </row>
    <row r="473" spans="1:42" ht="54" customHeight="1" x14ac:dyDescent="0.2">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c r="AA473" s="95"/>
      <c r="AB473" s="95"/>
      <c r="AC473" s="95"/>
      <c r="AD473" s="95"/>
      <c r="AE473" s="95"/>
      <c r="AF473" s="95"/>
      <c r="AG473" s="95"/>
      <c r="AH473" s="95"/>
      <c r="AI473" s="95"/>
      <c r="AJ473" s="95"/>
      <c r="AK473" s="95"/>
      <c r="AL473" s="95"/>
      <c r="AM473" s="95"/>
      <c r="AN473" s="95"/>
      <c r="AO473" s="95"/>
      <c r="AP473" s="95"/>
    </row>
    <row r="474" spans="1:42" ht="54" customHeight="1" x14ac:dyDescent="0.2">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c r="AA474" s="95"/>
      <c r="AB474" s="95"/>
      <c r="AC474" s="95"/>
      <c r="AD474" s="95"/>
      <c r="AE474" s="95"/>
      <c r="AF474" s="95"/>
      <c r="AG474" s="95"/>
      <c r="AH474" s="95"/>
      <c r="AI474" s="95"/>
      <c r="AJ474" s="95"/>
      <c r="AK474" s="95"/>
      <c r="AL474" s="95"/>
      <c r="AM474" s="95"/>
      <c r="AN474" s="95"/>
      <c r="AO474" s="95"/>
      <c r="AP474" s="95"/>
    </row>
    <row r="475" spans="1:42" ht="54" customHeight="1" x14ac:dyDescent="0.2">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row>
    <row r="476" spans="1:42" ht="54" customHeight="1" x14ac:dyDescent="0.2">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row>
    <row r="477" spans="1:42" ht="54" customHeight="1" x14ac:dyDescent="0.2">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c r="AA477" s="95"/>
      <c r="AB477" s="95"/>
      <c r="AC477" s="95"/>
      <c r="AD477" s="95"/>
      <c r="AE477" s="95"/>
      <c r="AF477" s="95"/>
      <c r="AG477" s="95"/>
      <c r="AH477" s="95"/>
      <c r="AI477" s="95"/>
      <c r="AJ477" s="95"/>
      <c r="AK477" s="95"/>
      <c r="AL477" s="95"/>
      <c r="AM477" s="95"/>
      <c r="AN477" s="95"/>
      <c r="AO477" s="95"/>
      <c r="AP477" s="95"/>
    </row>
    <row r="478" spans="1:42" ht="54" customHeight="1" x14ac:dyDescent="0.2">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row>
    <row r="479" spans="1:42" ht="54" customHeight="1" x14ac:dyDescent="0.2">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c r="AP479" s="95"/>
    </row>
    <row r="480" spans="1:42" ht="54" customHeight="1" x14ac:dyDescent="0.2">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row>
    <row r="481" spans="1:42" ht="54" customHeight="1" x14ac:dyDescent="0.2">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5"/>
      <c r="AP481" s="95"/>
    </row>
    <row r="482" spans="1:42" ht="54" customHeight="1" x14ac:dyDescent="0.2">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c r="AA482" s="95"/>
      <c r="AB482" s="95"/>
      <c r="AC482" s="95"/>
      <c r="AD482" s="95"/>
      <c r="AE482" s="95"/>
      <c r="AF482" s="95"/>
      <c r="AG482" s="95"/>
      <c r="AH482" s="95"/>
      <c r="AI482" s="95"/>
      <c r="AJ482" s="95"/>
      <c r="AK482" s="95"/>
      <c r="AL482" s="95"/>
      <c r="AM482" s="95"/>
      <c r="AN482" s="95"/>
      <c r="AO482" s="95"/>
      <c r="AP482" s="95"/>
    </row>
    <row r="483" spans="1:42" ht="54" customHeight="1" x14ac:dyDescent="0.2">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c r="AA483" s="95"/>
      <c r="AB483" s="95"/>
      <c r="AC483" s="95"/>
      <c r="AD483" s="95"/>
      <c r="AE483" s="95"/>
      <c r="AF483" s="95"/>
      <c r="AG483" s="95"/>
      <c r="AH483" s="95"/>
      <c r="AI483" s="95"/>
      <c r="AJ483" s="95"/>
      <c r="AK483" s="95"/>
      <c r="AL483" s="95"/>
      <c r="AM483" s="95"/>
      <c r="AN483" s="95"/>
      <c r="AO483" s="95"/>
      <c r="AP483" s="95"/>
    </row>
    <row r="484" spans="1:42" ht="54" customHeight="1" x14ac:dyDescent="0.2">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5"/>
      <c r="AP484" s="95"/>
    </row>
    <row r="485" spans="1:42" ht="54" customHeight="1" x14ac:dyDescent="0.2">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c r="AA485" s="95"/>
      <c r="AB485" s="95"/>
      <c r="AC485" s="95"/>
      <c r="AD485" s="95"/>
      <c r="AE485" s="95"/>
      <c r="AF485" s="95"/>
      <c r="AG485" s="95"/>
      <c r="AH485" s="95"/>
      <c r="AI485" s="95"/>
      <c r="AJ485" s="95"/>
      <c r="AK485" s="95"/>
      <c r="AL485" s="95"/>
      <c r="AM485" s="95"/>
      <c r="AN485" s="95"/>
      <c r="AO485" s="95"/>
      <c r="AP485" s="95"/>
    </row>
    <row r="486" spans="1:42" ht="54" customHeight="1" x14ac:dyDescent="0.2">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c r="AA486" s="95"/>
      <c r="AB486" s="95"/>
      <c r="AC486" s="95"/>
      <c r="AD486" s="95"/>
      <c r="AE486" s="95"/>
      <c r="AF486" s="95"/>
      <c r="AG486" s="95"/>
      <c r="AH486" s="95"/>
      <c r="AI486" s="95"/>
      <c r="AJ486" s="95"/>
      <c r="AK486" s="95"/>
      <c r="AL486" s="95"/>
      <c r="AM486" s="95"/>
      <c r="AN486" s="95"/>
      <c r="AO486" s="95"/>
      <c r="AP486" s="95"/>
    </row>
    <row r="487" spans="1:42" ht="54" customHeight="1" x14ac:dyDescent="0.2">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c r="AA487" s="95"/>
      <c r="AB487" s="95"/>
      <c r="AC487" s="95"/>
      <c r="AD487" s="95"/>
      <c r="AE487" s="95"/>
      <c r="AF487" s="95"/>
      <c r="AG487" s="95"/>
      <c r="AH487" s="95"/>
      <c r="AI487" s="95"/>
      <c r="AJ487" s="95"/>
      <c r="AK487" s="95"/>
      <c r="AL487" s="95"/>
      <c r="AM487" s="95"/>
      <c r="AN487" s="95"/>
      <c r="AO487" s="95"/>
      <c r="AP487" s="95"/>
    </row>
    <row r="488" spans="1:42" ht="54" customHeight="1" x14ac:dyDescent="0.2">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row>
    <row r="489" spans="1:42" ht="54" customHeight="1" x14ac:dyDescent="0.2">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row>
    <row r="490" spans="1:42" ht="54" customHeight="1" x14ac:dyDescent="0.2">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c r="AA490" s="95"/>
      <c r="AB490" s="95"/>
      <c r="AC490" s="95"/>
      <c r="AD490" s="95"/>
      <c r="AE490" s="95"/>
      <c r="AF490" s="95"/>
      <c r="AG490" s="95"/>
      <c r="AH490" s="95"/>
      <c r="AI490" s="95"/>
      <c r="AJ490" s="95"/>
      <c r="AK490" s="95"/>
      <c r="AL490" s="95"/>
      <c r="AM490" s="95"/>
      <c r="AN490" s="95"/>
      <c r="AO490" s="95"/>
      <c r="AP490" s="95"/>
    </row>
    <row r="491" spans="1:42" ht="54" customHeight="1" x14ac:dyDescent="0.2">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row>
    <row r="492" spans="1:42" ht="54" customHeight="1" x14ac:dyDescent="0.2">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row>
    <row r="493" spans="1:42" ht="54" customHeight="1" x14ac:dyDescent="0.2">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row>
    <row r="494" spans="1:42" ht="54" customHeight="1" x14ac:dyDescent="0.2">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c r="AA494" s="95"/>
      <c r="AB494" s="95"/>
      <c r="AC494" s="95"/>
      <c r="AD494" s="95"/>
      <c r="AE494" s="95"/>
      <c r="AF494" s="95"/>
      <c r="AG494" s="95"/>
      <c r="AH494" s="95"/>
      <c r="AI494" s="95"/>
      <c r="AJ494" s="95"/>
      <c r="AK494" s="95"/>
      <c r="AL494" s="95"/>
      <c r="AM494" s="95"/>
      <c r="AN494" s="95"/>
      <c r="AO494" s="95"/>
      <c r="AP494" s="95"/>
    </row>
    <row r="495" spans="1:42" ht="54" customHeight="1" x14ac:dyDescent="0.2">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c r="AA495" s="95"/>
      <c r="AB495" s="95"/>
      <c r="AC495" s="95"/>
      <c r="AD495" s="95"/>
      <c r="AE495" s="95"/>
      <c r="AF495" s="95"/>
      <c r="AG495" s="95"/>
      <c r="AH495" s="95"/>
      <c r="AI495" s="95"/>
      <c r="AJ495" s="95"/>
      <c r="AK495" s="95"/>
      <c r="AL495" s="95"/>
      <c r="AM495" s="95"/>
      <c r="AN495" s="95"/>
      <c r="AO495" s="95"/>
      <c r="AP495" s="95"/>
    </row>
    <row r="496" spans="1:42" ht="54" customHeight="1" x14ac:dyDescent="0.2">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c r="AA496" s="95"/>
      <c r="AB496" s="95"/>
      <c r="AC496" s="95"/>
      <c r="AD496" s="95"/>
      <c r="AE496" s="95"/>
      <c r="AF496" s="95"/>
      <c r="AG496" s="95"/>
      <c r="AH496" s="95"/>
      <c r="AI496" s="95"/>
      <c r="AJ496" s="95"/>
      <c r="AK496" s="95"/>
      <c r="AL496" s="95"/>
      <c r="AM496" s="95"/>
      <c r="AN496" s="95"/>
      <c r="AO496" s="95"/>
      <c r="AP496" s="95"/>
    </row>
    <row r="497" spans="1:42" ht="54" customHeight="1" x14ac:dyDescent="0.2">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c r="AA497" s="95"/>
      <c r="AB497" s="95"/>
      <c r="AC497" s="95"/>
      <c r="AD497" s="95"/>
      <c r="AE497" s="95"/>
      <c r="AF497" s="95"/>
      <c r="AG497" s="95"/>
      <c r="AH497" s="95"/>
      <c r="AI497" s="95"/>
      <c r="AJ497" s="95"/>
      <c r="AK497" s="95"/>
      <c r="AL497" s="95"/>
      <c r="AM497" s="95"/>
      <c r="AN497" s="95"/>
      <c r="AO497" s="95"/>
      <c r="AP497" s="95"/>
    </row>
    <row r="498" spans="1:42" ht="54" customHeight="1" x14ac:dyDescent="0.2">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c r="AA498" s="95"/>
      <c r="AB498" s="95"/>
      <c r="AC498" s="95"/>
      <c r="AD498" s="95"/>
      <c r="AE498" s="95"/>
      <c r="AF498" s="95"/>
      <c r="AG498" s="95"/>
      <c r="AH498" s="95"/>
      <c r="AI498" s="95"/>
      <c r="AJ498" s="95"/>
      <c r="AK498" s="95"/>
      <c r="AL498" s="95"/>
      <c r="AM498" s="95"/>
      <c r="AN498" s="95"/>
      <c r="AO498" s="95"/>
      <c r="AP498" s="95"/>
    </row>
    <row r="499" spans="1:42" ht="54" customHeight="1" x14ac:dyDescent="0.2">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c r="AA499" s="95"/>
      <c r="AB499" s="95"/>
      <c r="AC499" s="95"/>
      <c r="AD499" s="95"/>
      <c r="AE499" s="95"/>
      <c r="AF499" s="95"/>
      <c r="AG499" s="95"/>
      <c r="AH499" s="95"/>
      <c r="AI499" s="95"/>
      <c r="AJ499" s="95"/>
      <c r="AK499" s="95"/>
      <c r="AL499" s="95"/>
      <c r="AM499" s="95"/>
      <c r="AN499" s="95"/>
      <c r="AO499" s="95"/>
      <c r="AP499" s="95"/>
    </row>
    <row r="500" spans="1:42" ht="54" customHeight="1" x14ac:dyDescent="0.2">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c r="AA500" s="95"/>
      <c r="AB500" s="95"/>
      <c r="AC500" s="95"/>
      <c r="AD500" s="95"/>
      <c r="AE500" s="95"/>
      <c r="AF500" s="95"/>
      <c r="AG500" s="95"/>
      <c r="AH500" s="95"/>
      <c r="AI500" s="95"/>
      <c r="AJ500" s="95"/>
      <c r="AK500" s="95"/>
      <c r="AL500" s="95"/>
      <c r="AM500" s="95"/>
      <c r="AN500" s="95"/>
      <c r="AO500" s="95"/>
      <c r="AP500" s="95"/>
    </row>
    <row r="501" spans="1:42" ht="54" customHeight="1" x14ac:dyDescent="0.2">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c r="AA501" s="95"/>
      <c r="AB501" s="95"/>
      <c r="AC501" s="95"/>
      <c r="AD501" s="95"/>
      <c r="AE501" s="95"/>
      <c r="AF501" s="95"/>
      <c r="AG501" s="95"/>
      <c r="AH501" s="95"/>
      <c r="AI501" s="95"/>
      <c r="AJ501" s="95"/>
      <c r="AK501" s="95"/>
      <c r="AL501" s="95"/>
      <c r="AM501" s="95"/>
      <c r="AN501" s="95"/>
      <c r="AO501" s="95"/>
      <c r="AP501" s="95"/>
    </row>
    <row r="502" spans="1:42" ht="54" customHeight="1" x14ac:dyDescent="0.2">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c r="AA502" s="95"/>
      <c r="AB502" s="95"/>
      <c r="AC502" s="95"/>
      <c r="AD502" s="95"/>
      <c r="AE502" s="95"/>
      <c r="AF502" s="95"/>
      <c r="AG502" s="95"/>
      <c r="AH502" s="95"/>
      <c r="AI502" s="95"/>
      <c r="AJ502" s="95"/>
      <c r="AK502" s="95"/>
      <c r="AL502" s="95"/>
      <c r="AM502" s="95"/>
      <c r="AN502" s="95"/>
      <c r="AO502" s="95"/>
      <c r="AP502" s="95"/>
    </row>
    <row r="503" spans="1:42" ht="54" customHeight="1" x14ac:dyDescent="0.2">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c r="AA503" s="95"/>
      <c r="AB503" s="95"/>
      <c r="AC503" s="95"/>
      <c r="AD503" s="95"/>
      <c r="AE503" s="95"/>
      <c r="AF503" s="95"/>
      <c r="AG503" s="95"/>
      <c r="AH503" s="95"/>
      <c r="AI503" s="95"/>
      <c r="AJ503" s="95"/>
      <c r="AK503" s="95"/>
      <c r="AL503" s="95"/>
      <c r="AM503" s="95"/>
      <c r="AN503" s="95"/>
      <c r="AO503" s="95"/>
      <c r="AP503" s="95"/>
    </row>
    <row r="504" spans="1:42" ht="54" customHeight="1" x14ac:dyDescent="0.2">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c r="AA504" s="95"/>
      <c r="AB504" s="95"/>
      <c r="AC504" s="95"/>
      <c r="AD504" s="95"/>
      <c r="AE504" s="95"/>
      <c r="AF504" s="95"/>
      <c r="AG504" s="95"/>
      <c r="AH504" s="95"/>
      <c r="AI504" s="95"/>
      <c r="AJ504" s="95"/>
      <c r="AK504" s="95"/>
      <c r="AL504" s="95"/>
      <c r="AM504" s="95"/>
      <c r="AN504" s="95"/>
      <c r="AO504" s="95"/>
      <c r="AP504" s="95"/>
    </row>
    <row r="505" spans="1:42" ht="54" customHeight="1" x14ac:dyDescent="0.2">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row>
    <row r="506" spans="1:42" ht="54" customHeight="1" x14ac:dyDescent="0.2">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c r="AP506" s="95"/>
    </row>
    <row r="507" spans="1:42" ht="54" customHeight="1" x14ac:dyDescent="0.2">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c r="AA507" s="95"/>
      <c r="AB507" s="95"/>
      <c r="AC507" s="95"/>
      <c r="AD507" s="95"/>
      <c r="AE507" s="95"/>
      <c r="AF507" s="95"/>
      <c r="AG507" s="95"/>
      <c r="AH507" s="95"/>
      <c r="AI507" s="95"/>
      <c r="AJ507" s="95"/>
      <c r="AK507" s="95"/>
      <c r="AL507" s="95"/>
      <c r="AM507" s="95"/>
      <c r="AN507" s="95"/>
      <c r="AO507" s="95"/>
      <c r="AP507" s="95"/>
    </row>
    <row r="508" spans="1:42" ht="54" customHeight="1" x14ac:dyDescent="0.2">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c r="AA508" s="95"/>
      <c r="AB508" s="95"/>
      <c r="AC508" s="95"/>
      <c r="AD508" s="95"/>
      <c r="AE508" s="95"/>
      <c r="AF508" s="95"/>
      <c r="AG508" s="95"/>
      <c r="AH508" s="95"/>
      <c r="AI508" s="95"/>
      <c r="AJ508" s="95"/>
      <c r="AK508" s="95"/>
      <c r="AL508" s="95"/>
      <c r="AM508" s="95"/>
      <c r="AN508" s="95"/>
      <c r="AO508" s="95"/>
      <c r="AP508" s="95"/>
    </row>
    <row r="509" spans="1:42" ht="54" customHeight="1" x14ac:dyDescent="0.2">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c r="AP509" s="95"/>
    </row>
    <row r="510" spans="1:42" ht="54" customHeight="1" x14ac:dyDescent="0.2">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c r="AP510" s="95"/>
    </row>
    <row r="511" spans="1:42" ht="54" customHeight="1" x14ac:dyDescent="0.2">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c r="AP511" s="95"/>
    </row>
    <row r="512" spans="1:42" ht="54" customHeight="1" x14ac:dyDescent="0.2">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c r="AP512" s="95"/>
    </row>
    <row r="513" spans="1:42" ht="54" customHeight="1" x14ac:dyDescent="0.2">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c r="AP513" s="95"/>
    </row>
    <row r="514" spans="1:42" ht="54" customHeight="1" x14ac:dyDescent="0.2">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c r="AP514" s="95"/>
    </row>
    <row r="515" spans="1:42" ht="54" customHeight="1" x14ac:dyDescent="0.2">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c r="AA515" s="95"/>
      <c r="AB515" s="95"/>
      <c r="AC515" s="95"/>
      <c r="AD515" s="95"/>
      <c r="AE515" s="95"/>
      <c r="AF515" s="95"/>
      <c r="AG515" s="95"/>
      <c r="AH515" s="95"/>
      <c r="AI515" s="95"/>
      <c r="AJ515" s="95"/>
      <c r="AK515" s="95"/>
      <c r="AL515" s="95"/>
      <c r="AM515" s="95"/>
      <c r="AN515" s="95"/>
      <c r="AO515" s="95"/>
      <c r="AP515" s="95"/>
    </row>
    <row r="516" spans="1:42" ht="54" customHeight="1" x14ac:dyDescent="0.2">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c r="AA516" s="95"/>
      <c r="AB516" s="95"/>
      <c r="AC516" s="95"/>
      <c r="AD516" s="95"/>
      <c r="AE516" s="95"/>
      <c r="AF516" s="95"/>
      <c r="AG516" s="95"/>
      <c r="AH516" s="95"/>
      <c r="AI516" s="95"/>
      <c r="AJ516" s="95"/>
      <c r="AK516" s="95"/>
      <c r="AL516" s="95"/>
      <c r="AM516" s="95"/>
      <c r="AN516" s="95"/>
      <c r="AO516" s="95"/>
      <c r="AP516" s="95"/>
    </row>
    <row r="517" spans="1:42" ht="54" customHeight="1" x14ac:dyDescent="0.2">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c r="AA517" s="95"/>
      <c r="AB517" s="95"/>
      <c r="AC517" s="95"/>
      <c r="AD517" s="95"/>
      <c r="AE517" s="95"/>
      <c r="AF517" s="95"/>
      <c r="AG517" s="95"/>
      <c r="AH517" s="95"/>
      <c r="AI517" s="95"/>
      <c r="AJ517" s="95"/>
      <c r="AK517" s="95"/>
      <c r="AL517" s="95"/>
      <c r="AM517" s="95"/>
      <c r="AN517" s="95"/>
      <c r="AO517" s="95"/>
      <c r="AP517" s="95"/>
    </row>
    <row r="518" spans="1:42" ht="54" customHeight="1" x14ac:dyDescent="0.2">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c r="AA518" s="95"/>
      <c r="AB518" s="95"/>
      <c r="AC518" s="95"/>
      <c r="AD518" s="95"/>
      <c r="AE518" s="95"/>
      <c r="AF518" s="95"/>
      <c r="AG518" s="95"/>
      <c r="AH518" s="95"/>
      <c r="AI518" s="95"/>
      <c r="AJ518" s="95"/>
      <c r="AK518" s="95"/>
      <c r="AL518" s="95"/>
      <c r="AM518" s="95"/>
      <c r="AN518" s="95"/>
      <c r="AO518" s="95"/>
      <c r="AP518" s="95"/>
    </row>
    <row r="519" spans="1:42" ht="54" customHeight="1" x14ac:dyDescent="0.2">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c r="AA519" s="95"/>
      <c r="AB519" s="95"/>
      <c r="AC519" s="95"/>
      <c r="AD519" s="95"/>
      <c r="AE519" s="95"/>
      <c r="AF519" s="95"/>
      <c r="AG519" s="95"/>
      <c r="AH519" s="95"/>
      <c r="AI519" s="95"/>
      <c r="AJ519" s="95"/>
      <c r="AK519" s="95"/>
      <c r="AL519" s="95"/>
      <c r="AM519" s="95"/>
      <c r="AN519" s="95"/>
      <c r="AO519" s="95"/>
      <c r="AP519" s="95"/>
    </row>
    <row r="520" spans="1:42" ht="54" customHeight="1" x14ac:dyDescent="0.2">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c r="AA520" s="95"/>
      <c r="AB520" s="95"/>
      <c r="AC520" s="95"/>
      <c r="AD520" s="95"/>
      <c r="AE520" s="95"/>
      <c r="AF520" s="95"/>
      <c r="AG520" s="95"/>
      <c r="AH520" s="95"/>
      <c r="AI520" s="95"/>
      <c r="AJ520" s="95"/>
      <c r="AK520" s="95"/>
      <c r="AL520" s="95"/>
      <c r="AM520" s="95"/>
      <c r="AN520" s="95"/>
      <c r="AO520" s="95"/>
      <c r="AP520" s="95"/>
    </row>
    <row r="521" spans="1:42" ht="54" customHeight="1" x14ac:dyDescent="0.2">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c r="AA521" s="95"/>
      <c r="AB521" s="95"/>
      <c r="AC521" s="95"/>
      <c r="AD521" s="95"/>
      <c r="AE521" s="95"/>
      <c r="AF521" s="95"/>
      <c r="AG521" s="95"/>
      <c r="AH521" s="95"/>
      <c r="AI521" s="95"/>
      <c r="AJ521" s="95"/>
      <c r="AK521" s="95"/>
      <c r="AL521" s="95"/>
      <c r="AM521" s="95"/>
      <c r="AN521" s="95"/>
      <c r="AO521" s="95"/>
      <c r="AP521" s="95"/>
    </row>
    <row r="522" spans="1:42" ht="54" customHeight="1" x14ac:dyDescent="0.2">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c r="AP522" s="95"/>
    </row>
    <row r="523" spans="1:42" ht="54" customHeight="1" x14ac:dyDescent="0.2">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c r="AP523" s="95"/>
    </row>
    <row r="524" spans="1:42" ht="54" customHeight="1" x14ac:dyDescent="0.2">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c r="AA524" s="95"/>
      <c r="AB524" s="95"/>
      <c r="AC524" s="95"/>
      <c r="AD524" s="95"/>
      <c r="AE524" s="95"/>
      <c r="AF524" s="95"/>
      <c r="AG524" s="95"/>
      <c r="AH524" s="95"/>
      <c r="AI524" s="95"/>
      <c r="AJ524" s="95"/>
      <c r="AK524" s="95"/>
      <c r="AL524" s="95"/>
      <c r="AM524" s="95"/>
      <c r="AN524" s="95"/>
      <c r="AO524" s="95"/>
      <c r="AP524" s="95"/>
    </row>
    <row r="525" spans="1:42" ht="54" customHeight="1" x14ac:dyDescent="0.2">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c r="AP525" s="95"/>
    </row>
    <row r="526" spans="1:42" ht="54" customHeight="1" x14ac:dyDescent="0.2">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c r="AA526" s="95"/>
      <c r="AB526" s="95"/>
      <c r="AC526" s="95"/>
      <c r="AD526" s="95"/>
      <c r="AE526" s="95"/>
      <c r="AF526" s="95"/>
      <c r="AG526" s="95"/>
      <c r="AH526" s="95"/>
      <c r="AI526" s="95"/>
      <c r="AJ526" s="95"/>
      <c r="AK526" s="95"/>
      <c r="AL526" s="95"/>
      <c r="AM526" s="95"/>
      <c r="AN526" s="95"/>
      <c r="AO526" s="95"/>
      <c r="AP526" s="95"/>
    </row>
    <row r="527" spans="1:42" ht="54" customHeight="1" x14ac:dyDescent="0.2">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c r="AA527" s="95"/>
      <c r="AB527" s="95"/>
      <c r="AC527" s="95"/>
      <c r="AD527" s="95"/>
      <c r="AE527" s="95"/>
      <c r="AF527" s="95"/>
      <c r="AG527" s="95"/>
      <c r="AH527" s="95"/>
      <c r="AI527" s="95"/>
      <c r="AJ527" s="95"/>
      <c r="AK527" s="95"/>
      <c r="AL527" s="95"/>
      <c r="AM527" s="95"/>
      <c r="AN527" s="95"/>
      <c r="AO527" s="95"/>
      <c r="AP527" s="95"/>
    </row>
    <row r="528" spans="1:42" ht="54" customHeight="1" x14ac:dyDescent="0.2">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c r="AP528" s="95"/>
    </row>
    <row r="529" spans="1:42" ht="54" customHeight="1" x14ac:dyDescent="0.2">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c r="AA529" s="95"/>
      <c r="AB529" s="95"/>
      <c r="AC529" s="95"/>
      <c r="AD529" s="95"/>
      <c r="AE529" s="95"/>
      <c r="AF529" s="95"/>
      <c r="AG529" s="95"/>
      <c r="AH529" s="95"/>
      <c r="AI529" s="95"/>
      <c r="AJ529" s="95"/>
      <c r="AK529" s="95"/>
      <c r="AL529" s="95"/>
      <c r="AM529" s="95"/>
      <c r="AN529" s="95"/>
      <c r="AO529" s="95"/>
      <c r="AP529" s="95"/>
    </row>
    <row r="530" spans="1:42" ht="54" customHeight="1" x14ac:dyDescent="0.2">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c r="AA530" s="95"/>
      <c r="AB530" s="95"/>
      <c r="AC530" s="95"/>
      <c r="AD530" s="95"/>
      <c r="AE530" s="95"/>
      <c r="AF530" s="95"/>
      <c r="AG530" s="95"/>
      <c r="AH530" s="95"/>
      <c r="AI530" s="95"/>
      <c r="AJ530" s="95"/>
      <c r="AK530" s="95"/>
      <c r="AL530" s="95"/>
      <c r="AM530" s="95"/>
      <c r="AN530" s="95"/>
      <c r="AO530" s="95"/>
      <c r="AP530" s="95"/>
    </row>
    <row r="531" spans="1:42" ht="54" customHeight="1" x14ac:dyDescent="0.2">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c r="AA531" s="95"/>
      <c r="AB531" s="95"/>
      <c r="AC531" s="95"/>
      <c r="AD531" s="95"/>
      <c r="AE531" s="95"/>
      <c r="AF531" s="95"/>
      <c r="AG531" s="95"/>
      <c r="AH531" s="95"/>
      <c r="AI531" s="95"/>
      <c r="AJ531" s="95"/>
      <c r="AK531" s="95"/>
      <c r="AL531" s="95"/>
      <c r="AM531" s="95"/>
      <c r="AN531" s="95"/>
      <c r="AO531" s="95"/>
      <c r="AP531" s="95"/>
    </row>
    <row r="532" spans="1:42" ht="54" customHeight="1" x14ac:dyDescent="0.2">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c r="AA532" s="95"/>
      <c r="AB532" s="95"/>
      <c r="AC532" s="95"/>
      <c r="AD532" s="95"/>
      <c r="AE532" s="95"/>
      <c r="AF532" s="95"/>
      <c r="AG532" s="95"/>
      <c r="AH532" s="95"/>
      <c r="AI532" s="95"/>
      <c r="AJ532" s="95"/>
      <c r="AK532" s="95"/>
      <c r="AL532" s="95"/>
      <c r="AM532" s="95"/>
      <c r="AN532" s="95"/>
      <c r="AO532" s="95"/>
      <c r="AP532" s="95"/>
    </row>
    <row r="533" spans="1:42" ht="54" customHeight="1" x14ac:dyDescent="0.2">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c r="AA533" s="95"/>
      <c r="AB533" s="95"/>
      <c r="AC533" s="95"/>
      <c r="AD533" s="95"/>
      <c r="AE533" s="95"/>
      <c r="AF533" s="95"/>
      <c r="AG533" s="95"/>
      <c r="AH533" s="95"/>
      <c r="AI533" s="95"/>
      <c r="AJ533" s="95"/>
      <c r="AK533" s="95"/>
      <c r="AL533" s="95"/>
      <c r="AM533" s="95"/>
      <c r="AN533" s="95"/>
      <c r="AO533" s="95"/>
      <c r="AP533" s="95"/>
    </row>
    <row r="534" spans="1:42" ht="54" customHeight="1" x14ac:dyDescent="0.2">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c r="AA534" s="95"/>
      <c r="AB534" s="95"/>
      <c r="AC534" s="95"/>
      <c r="AD534" s="95"/>
      <c r="AE534" s="95"/>
      <c r="AF534" s="95"/>
      <c r="AG534" s="95"/>
      <c r="AH534" s="95"/>
      <c r="AI534" s="95"/>
      <c r="AJ534" s="95"/>
      <c r="AK534" s="95"/>
      <c r="AL534" s="95"/>
      <c r="AM534" s="95"/>
      <c r="AN534" s="95"/>
      <c r="AO534" s="95"/>
      <c r="AP534" s="95"/>
    </row>
    <row r="535" spans="1:42" ht="54" customHeight="1" x14ac:dyDescent="0.2">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c r="AA535" s="95"/>
      <c r="AB535" s="95"/>
      <c r="AC535" s="95"/>
      <c r="AD535" s="95"/>
      <c r="AE535" s="95"/>
      <c r="AF535" s="95"/>
      <c r="AG535" s="95"/>
      <c r="AH535" s="95"/>
      <c r="AI535" s="95"/>
      <c r="AJ535" s="95"/>
      <c r="AK535" s="95"/>
      <c r="AL535" s="95"/>
      <c r="AM535" s="95"/>
      <c r="AN535" s="95"/>
      <c r="AO535" s="95"/>
      <c r="AP535" s="95"/>
    </row>
    <row r="536" spans="1:42" ht="54" customHeight="1" x14ac:dyDescent="0.2">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c r="AA536" s="95"/>
      <c r="AB536" s="95"/>
      <c r="AC536" s="95"/>
      <c r="AD536" s="95"/>
      <c r="AE536" s="95"/>
      <c r="AF536" s="95"/>
      <c r="AG536" s="95"/>
      <c r="AH536" s="95"/>
      <c r="AI536" s="95"/>
      <c r="AJ536" s="95"/>
      <c r="AK536" s="95"/>
      <c r="AL536" s="95"/>
      <c r="AM536" s="95"/>
      <c r="AN536" s="95"/>
      <c r="AO536" s="95"/>
      <c r="AP536" s="95"/>
    </row>
    <row r="537" spans="1:42" ht="54" customHeight="1" x14ac:dyDescent="0.2">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c r="AA537" s="95"/>
      <c r="AB537" s="95"/>
      <c r="AC537" s="95"/>
      <c r="AD537" s="95"/>
      <c r="AE537" s="95"/>
      <c r="AF537" s="95"/>
      <c r="AG537" s="95"/>
      <c r="AH537" s="95"/>
      <c r="AI537" s="95"/>
      <c r="AJ537" s="95"/>
      <c r="AK537" s="95"/>
      <c r="AL537" s="95"/>
      <c r="AM537" s="95"/>
      <c r="AN537" s="95"/>
      <c r="AO537" s="95"/>
      <c r="AP537" s="95"/>
    </row>
    <row r="538" spans="1:42" ht="54" customHeight="1" x14ac:dyDescent="0.2">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c r="AG538" s="95"/>
      <c r="AH538" s="95"/>
      <c r="AI538" s="95"/>
      <c r="AJ538" s="95"/>
      <c r="AK538" s="95"/>
      <c r="AL538" s="95"/>
      <c r="AM538" s="95"/>
      <c r="AN538" s="95"/>
      <c r="AO538" s="95"/>
      <c r="AP538" s="95"/>
    </row>
    <row r="539" spans="1:42" ht="54" customHeight="1" x14ac:dyDescent="0.2">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c r="AA539" s="95"/>
      <c r="AB539" s="95"/>
      <c r="AC539" s="95"/>
      <c r="AD539" s="95"/>
      <c r="AE539" s="95"/>
      <c r="AF539" s="95"/>
      <c r="AG539" s="95"/>
      <c r="AH539" s="95"/>
      <c r="AI539" s="95"/>
      <c r="AJ539" s="95"/>
      <c r="AK539" s="95"/>
      <c r="AL539" s="95"/>
      <c r="AM539" s="95"/>
      <c r="AN539" s="95"/>
      <c r="AO539" s="95"/>
      <c r="AP539" s="95"/>
    </row>
    <row r="540" spans="1:42" ht="54" customHeight="1" x14ac:dyDescent="0.2">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c r="AG540" s="95"/>
      <c r="AH540" s="95"/>
      <c r="AI540" s="95"/>
      <c r="AJ540" s="95"/>
      <c r="AK540" s="95"/>
      <c r="AL540" s="95"/>
      <c r="AM540" s="95"/>
      <c r="AN540" s="95"/>
      <c r="AO540" s="95"/>
      <c r="AP540" s="95"/>
    </row>
    <row r="541" spans="1:42" ht="54" customHeight="1" x14ac:dyDescent="0.2">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c r="AG541" s="95"/>
      <c r="AH541" s="95"/>
      <c r="AI541" s="95"/>
      <c r="AJ541" s="95"/>
      <c r="AK541" s="95"/>
      <c r="AL541" s="95"/>
      <c r="AM541" s="95"/>
      <c r="AN541" s="95"/>
      <c r="AO541" s="95"/>
      <c r="AP541" s="95"/>
    </row>
    <row r="542" spans="1:42" ht="54" customHeight="1" x14ac:dyDescent="0.2">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c r="AA542" s="95"/>
      <c r="AB542" s="95"/>
      <c r="AC542" s="95"/>
      <c r="AD542" s="95"/>
      <c r="AE542" s="95"/>
      <c r="AF542" s="95"/>
      <c r="AG542" s="95"/>
      <c r="AH542" s="95"/>
      <c r="AI542" s="95"/>
      <c r="AJ542" s="95"/>
      <c r="AK542" s="95"/>
      <c r="AL542" s="95"/>
      <c r="AM542" s="95"/>
      <c r="AN542" s="95"/>
      <c r="AO542" s="95"/>
      <c r="AP542" s="95"/>
    </row>
    <row r="543" spans="1:42" ht="54" customHeight="1" x14ac:dyDescent="0.2">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c r="AA543" s="95"/>
      <c r="AB543" s="95"/>
      <c r="AC543" s="95"/>
      <c r="AD543" s="95"/>
      <c r="AE543" s="95"/>
      <c r="AF543" s="95"/>
      <c r="AG543" s="95"/>
      <c r="AH543" s="95"/>
      <c r="AI543" s="95"/>
      <c r="AJ543" s="95"/>
      <c r="AK543" s="95"/>
      <c r="AL543" s="95"/>
      <c r="AM543" s="95"/>
      <c r="AN543" s="95"/>
      <c r="AO543" s="95"/>
      <c r="AP543" s="95"/>
    </row>
    <row r="544" spans="1:42" ht="54" customHeight="1" x14ac:dyDescent="0.2">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c r="AA544" s="95"/>
      <c r="AB544" s="95"/>
      <c r="AC544" s="95"/>
      <c r="AD544" s="95"/>
      <c r="AE544" s="95"/>
      <c r="AF544" s="95"/>
      <c r="AG544" s="95"/>
      <c r="AH544" s="95"/>
      <c r="AI544" s="95"/>
      <c r="AJ544" s="95"/>
      <c r="AK544" s="95"/>
      <c r="AL544" s="95"/>
      <c r="AM544" s="95"/>
      <c r="AN544" s="95"/>
      <c r="AO544" s="95"/>
      <c r="AP544" s="95"/>
    </row>
    <row r="545" spans="1:42" ht="54" customHeight="1" x14ac:dyDescent="0.2">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c r="AA545" s="95"/>
      <c r="AB545" s="95"/>
      <c r="AC545" s="95"/>
      <c r="AD545" s="95"/>
      <c r="AE545" s="95"/>
      <c r="AF545" s="95"/>
      <c r="AG545" s="95"/>
      <c r="AH545" s="95"/>
      <c r="AI545" s="95"/>
      <c r="AJ545" s="95"/>
      <c r="AK545" s="95"/>
      <c r="AL545" s="95"/>
      <c r="AM545" s="95"/>
      <c r="AN545" s="95"/>
      <c r="AO545" s="95"/>
      <c r="AP545" s="95"/>
    </row>
    <row r="546" spans="1:42" ht="54" customHeight="1" x14ac:dyDescent="0.2">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c r="AA546" s="95"/>
      <c r="AB546" s="95"/>
      <c r="AC546" s="95"/>
      <c r="AD546" s="95"/>
      <c r="AE546" s="95"/>
      <c r="AF546" s="95"/>
      <c r="AG546" s="95"/>
      <c r="AH546" s="95"/>
      <c r="AI546" s="95"/>
      <c r="AJ546" s="95"/>
      <c r="AK546" s="95"/>
      <c r="AL546" s="95"/>
      <c r="AM546" s="95"/>
      <c r="AN546" s="95"/>
      <c r="AO546" s="95"/>
      <c r="AP546" s="95"/>
    </row>
    <row r="547" spans="1:42" ht="54" customHeight="1" x14ac:dyDescent="0.2">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c r="AA547" s="95"/>
      <c r="AB547" s="95"/>
      <c r="AC547" s="95"/>
      <c r="AD547" s="95"/>
      <c r="AE547" s="95"/>
      <c r="AF547" s="95"/>
      <c r="AG547" s="95"/>
      <c r="AH547" s="95"/>
      <c r="AI547" s="95"/>
      <c r="AJ547" s="95"/>
      <c r="AK547" s="95"/>
      <c r="AL547" s="95"/>
      <c r="AM547" s="95"/>
      <c r="AN547" s="95"/>
      <c r="AO547" s="95"/>
      <c r="AP547" s="95"/>
    </row>
    <row r="548" spans="1:42" ht="54" customHeight="1" x14ac:dyDescent="0.2">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c r="AA548" s="95"/>
      <c r="AB548" s="95"/>
      <c r="AC548" s="95"/>
      <c r="AD548" s="95"/>
      <c r="AE548" s="95"/>
      <c r="AF548" s="95"/>
      <c r="AG548" s="95"/>
      <c r="AH548" s="95"/>
      <c r="AI548" s="95"/>
      <c r="AJ548" s="95"/>
      <c r="AK548" s="95"/>
      <c r="AL548" s="95"/>
      <c r="AM548" s="95"/>
      <c r="AN548" s="95"/>
      <c r="AO548" s="95"/>
      <c r="AP548" s="95"/>
    </row>
    <row r="549" spans="1:42" ht="54" customHeight="1" x14ac:dyDescent="0.2">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c r="AA549" s="95"/>
      <c r="AB549" s="95"/>
      <c r="AC549" s="95"/>
      <c r="AD549" s="95"/>
      <c r="AE549" s="95"/>
      <c r="AF549" s="95"/>
      <c r="AG549" s="95"/>
      <c r="AH549" s="95"/>
      <c r="AI549" s="95"/>
      <c r="AJ549" s="95"/>
      <c r="AK549" s="95"/>
      <c r="AL549" s="95"/>
      <c r="AM549" s="95"/>
      <c r="AN549" s="95"/>
      <c r="AO549" s="95"/>
      <c r="AP549" s="95"/>
    </row>
    <row r="550" spans="1:42" ht="54" customHeight="1" x14ac:dyDescent="0.2">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c r="AA550" s="95"/>
      <c r="AB550" s="95"/>
      <c r="AC550" s="95"/>
      <c r="AD550" s="95"/>
      <c r="AE550" s="95"/>
      <c r="AF550" s="95"/>
      <c r="AG550" s="95"/>
      <c r="AH550" s="95"/>
      <c r="AI550" s="95"/>
      <c r="AJ550" s="95"/>
      <c r="AK550" s="95"/>
      <c r="AL550" s="95"/>
      <c r="AM550" s="95"/>
      <c r="AN550" s="95"/>
      <c r="AO550" s="95"/>
      <c r="AP550" s="95"/>
    </row>
    <row r="551" spans="1:42" ht="54" customHeight="1" x14ac:dyDescent="0.2">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c r="AA551" s="95"/>
      <c r="AB551" s="95"/>
      <c r="AC551" s="95"/>
      <c r="AD551" s="95"/>
      <c r="AE551" s="95"/>
      <c r="AF551" s="95"/>
      <c r="AG551" s="95"/>
      <c r="AH551" s="95"/>
      <c r="AI551" s="95"/>
      <c r="AJ551" s="95"/>
      <c r="AK551" s="95"/>
      <c r="AL551" s="95"/>
      <c r="AM551" s="95"/>
      <c r="AN551" s="95"/>
      <c r="AO551" s="95"/>
      <c r="AP551" s="95"/>
    </row>
    <row r="552" spans="1:42" ht="54" customHeight="1" x14ac:dyDescent="0.2">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c r="AA552" s="95"/>
      <c r="AB552" s="95"/>
      <c r="AC552" s="95"/>
      <c r="AD552" s="95"/>
      <c r="AE552" s="95"/>
      <c r="AF552" s="95"/>
      <c r="AG552" s="95"/>
      <c r="AH552" s="95"/>
      <c r="AI552" s="95"/>
      <c r="AJ552" s="95"/>
      <c r="AK552" s="95"/>
      <c r="AL552" s="95"/>
      <c r="AM552" s="95"/>
      <c r="AN552" s="95"/>
      <c r="AO552" s="95"/>
      <c r="AP552" s="95"/>
    </row>
    <row r="553" spans="1:42" ht="54" customHeight="1" x14ac:dyDescent="0.2">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c r="AA553" s="95"/>
      <c r="AB553" s="95"/>
      <c r="AC553" s="95"/>
      <c r="AD553" s="95"/>
      <c r="AE553" s="95"/>
      <c r="AF553" s="95"/>
      <c r="AG553" s="95"/>
      <c r="AH553" s="95"/>
      <c r="AI553" s="95"/>
      <c r="AJ553" s="95"/>
      <c r="AK553" s="95"/>
      <c r="AL553" s="95"/>
      <c r="AM553" s="95"/>
      <c r="AN553" s="95"/>
      <c r="AO553" s="95"/>
      <c r="AP553" s="95"/>
    </row>
    <row r="554" spans="1:42" ht="54" customHeight="1" x14ac:dyDescent="0.2">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c r="AA554" s="95"/>
      <c r="AB554" s="95"/>
      <c r="AC554" s="95"/>
      <c r="AD554" s="95"/>
      <c r="AE554" s="95"/>
      <c r="AF554" s="95"/>
      <c r="AG554" s="95"/>
      <c r="AH554" s="95"/>
      <c r="AI554" s="95"/>
      <c r="AJ554" s="95"/>
      <c r="AK554" s="95"/>
      <c r="AL554" s="95"/>
      <c r="AM554" s="95"/>
      <c r="AN554" s="95"/>
      <c r="AO554" s="95"/>
      <c r="AP554" s="95"/>
    </row>
    <row r="555" spans="1:42" ht="54" customHeight="1" x14ac:dyDescent="0.2">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c r="AA555" s="95"/>
      <c r="AB555" s="95"/>
      <c r="AC555" s="95"/>
      <c r="AD555" s="95"/>
      <c r="AE555" s="95"/>
      <c r="AF555" s="95"/>
      <c r="AG555" s="95"/>
      <c r="AH555" s="95"/>
      <c r="AI555" s="95"/>
      <c r="AJ555" s="95"/>
      <c r="AK555" s="95"/>
      <c r="AL555" s="95"/>
      <c r="AM555" s="95"/>
      <c r="AN555" s="95"/>
      <c r="AO555" s="95"/>
      <c r="AP555" s="95"/>
    </row>
    <row r="556" spans="1:42" ht="54" customHeight="1" x14ac:dyDescent="0.2">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c r="AA556" s="95"/>
      <c r="AB556" s="95"/>
      <c r="AC556" s="95"/>
      <c r="AD556" s="95"/>
      <c r="AE556" s="95"/>
      <c r="AF556" s="95"/>
      <c r="AG556" s="95"/>
      <c r="AH556" s="95"/>
      <c r="AI556" s="95"/>
      <c r="AJ556" s="95"/>
      <c r="AK556" s="95"/>
      <c r="AL556" s="95"/>
      <c r="AM556" s="95"/>
      <c r="AN556" s="95"/>
      <c r="AO556" s="95"/>
      <c r="AP556" s="95"/>
    </row>
    <row r="557" spans="1:42" ht="54" customHeight="1" x14ac:dyDescent="0.2">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c r="AA557" s="95"/>
      <c r="AB557" s="95"/>
      <c r="AC557" s="95"/>
      <c r="AD557" s="95"/>
      <c r="AE557" s="95"/>
      <c r="AF557" s="95"/>
      <c r="AG557" s="95"/>
      <c r="AH557" s="95"/>
      <c r="AI557" s="95"/>
      <c r="AJ557" s="95"/>
      <c r="AK557" s="95"/>
      <c r="AL557" s="95"/>
      <c r="AM557" s="95"/>
      <c r="AN557" s="95"/>
      <c r="AO557" s="95"/>
      <c r="AP557" s="95"/>
    </row>
    <row r="558" spans="1:42" ht="54" customHeight="1" x14ac:dyDescent="0.2">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c r="AA558" s="95"/>
      <c r="AB558" s="95"/>
      <c r="AC558" s="95"/>
      <c r="AD558" s="95"/>
      <c r="AE558" s="95"/>
      <c r="AF558" s="95"/>
      <c r="AG558" s="95"/>
      <c r="AH558" s="95"/>
      <c r="AI558" s="95"/>
      <c r="AJ558" s="95"/>
      <c r="AK558" s="95"/>
      <c r="AL558" s="95"/>
      <c r="AM558" s="95"/>
      <c r="AN558" s="95"/>
      <c r="AO558" s="95"/>
      <c r="AP558" s="95"/>
    </row>
    <row r="559" spans="1:42" ht="54" customHeight="1" x14ac:dyDescent="0.2">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c r="AA559" s="95"/>
      <c r="AB559" s="95"/>
      <c r="AC559" s="95"/>
      <c r="AD559" s="95"/>
      <c r="AE559" s="95"/>
      <c r="AF559" s="95"/>
      <c r="AG559" s="95"/>
      <c r="AH559" s="95"/>
      <c r="AI559" s="95"/>
      <c r="AJ559" s="95"/>
      <c r="AK559" s="95"/>
      <c r="AL559" s="95"/>
      <c r="AM559" s="95"/>
      <c r="AN559" s="95"/>
      <c r="AO559" s="95"/>
      <c r="AP559" s="95"/>
    </row>
    <row r="560" spans="1:42" ht="54" customHeight="1" x14ac:dyDescent="0.2">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c r="AA560" s="95"/>
      <c r="AB560" s="95"/>
      <c r="AC560" s="95"/>
      <c r="AD560" s="95"/>
      <c r="AE560" s="95"/>
      <c r="AF560" s="95"/>
      <c r="AG560" s="95"/>
      <c r="AH560" s="95"/>
      <c r="AI560" s="95"/>
      <c r="AJ560" s="95"/>
      <c r="AK560" s="95"/>
      <c r="AL560" s="95"/>
      <c r="AM560" s="95"/>
      <c r="AN560" s="95"/>
      <c r="AO560" s="95"/>
      <c r="AP560" s="95"/>
    </row>
    <row r="561" spans="1:42" ht="54" customHeight="1" x14ac:dyDescent="0.2">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c r="AA561" s="95"/>
      <c r="AB561" s="95"/>
      <c r="AC561" s="95"/>
      <c r="AD561" s="95"/>
      <c r="AE561" s="95"/>
      <c r="AF561" s="95"/>
      <c r="AG561" s="95"/>
      <c r="AH561" s="95"/>
      <c r="AI561" s="95"/>
      <c r="AJ561" s="95"/>
      <c r="AK561" s="95"/>
      <c r="AL561" s="95"/>
      <c r="AM561" s="95"/>
      <c r="AN561" s="95"/>
      <c r="AO561" s="95"/>
      <c r="AP561" s="95"/>
    </row>
    <row r="562" spans="1:42" ht="54" customHeight="1" x14ac:dyDescent="0.2">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c r="AA562" s="95"/>
      <c r="AB562" s="95"/>
      <c r="AC562" s="95"/>
      <c r="AD562" s="95"/>
      <c r="AE562" s="95"/>
      <c r="AF562" s="95"/>
      <c r="AG562" s="95"/>
      <c r="AH562" s="95"/>
      <c r="AI562" s="95"/>
      <c r="AJ562" s="95"/>
      <c r="AK562" s="95"/>
      <c r="AL562" s="95"/>
      <c r="AM562" s="95"/>
      <c r="AN562" s="95"/>
      <c r="AO562" s="95"/>
      <c r="AP562" s="95"/>
    </row>
    <row r="563" spans="1:42" ht="54" customHeight="1" x14ac:dyDescent="0.2">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c r="AA563" s="95"/>
      <c r="AB563" s="95"/>
      <c r="AC563" s="95"/>
      <c r="AD563" s="95"/>
      <c r="AE563" s="95"/>
      <c r="AF563" s="95"/>
      <c r="AG563" s="95"/>
      <c r="AH563" s="95"/>
      <c r="AI563" s="95"/>
      <c r="AJ563" s="95"/>
      <c r="AK563" s="95"/>
      <c r="AL563" s="95"/>
      <c r="AM563" s="95"/>
      <c r="AN563" s="95"/>
      <c r="AO563" s="95"/>
      <c r="AP563" s="95"/>
    </row>
    <row r="564" spans="1:42" ht="54" customHeight="1" x14ac:dyDescent="0.2">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c r="AA564" s="95"/>
      <c r="AB564" s="95"/>
      <c r="AC564" s="95"/>
      <c r="AD564" s="95"/>
      <c r="AE564" s="95"/>
      <c r="AF564" s="95"/>
      <c r="AG564" s="95"/>
      <c r="AH564" s="95"/>
      <c r="AI564" s="95"/>
      <c r="AJ564" s="95"/>
      <c r="AK564" s="95"/>
      <c r="AL564" s="95"/>
      <c r="AM564" s="95"/>
      <c r="AN564" s="95"/>
      <c r="AO564" s="95"/>
      <c r="AP564" s="95"/>
    </row>
    <row r="565" spans="1:42" ht="54" customHeight="1" x14ac:dyDescent="0.2">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c r="AA565" s="95"/>
      <c r="AB565" s="95"/>
      <c r="AC565" s="95"/>
      <c r="AD565" s="95"/>
      <c r="AE565" s="95"/>
      <c r="AF565" s="95"/>
      <c r="AG565" s="95"/>
      <c r="AH565" s="95"/>
      <c r="AI565" s="95"/>
      <c r="AJ565" s="95"/>
      <c r="AK565" s="95"/>
      <c r="AL565" s="95"/>
      <c r="AM565" s="95"/>
      <c r="AN565" s="95"/>
      <c r="AO565" s="95"/>
      <c r="AP565" s="95"/>
    </row>
    <row r="566" spans="1:42" ht="54" customHeight="1" x14ac:dyDescent="0.2">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c r="AA566" s="95"/>
      <c r="AB566" s="95"/>
      <c r="AC566" s="95"/>
      <c r="AD566" s="95"/>
      <c r="AE566" s="95"/>
      <c r="AF566" s="95"/>
      <c r="AG566" s="95"/>
      <c r="AH566" s="95"/>
      <c r="AI566" s="95"/>
      <c r="AJ566" s="95"/>
      <c r="AK566" s="95"/>
      <c r="AL566" s="95"/>
      <c r="AM566" s="95"/>
      <c r="AN566" s="95"/>
      <c r="AO566" s="95"/>
      <c r="AP566" s="95"/>
    </row>
    <row r="567" spans="1:42" ht="54" customHeight="1" x14ac:dyDescent="0.2">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c r="AA567" s="95"/>
      <c r="AB567" s="95"/>
      <c r="AC567" s="95"/>
      <c r="AD567" s="95"/>
      <c r="AE567" s="95"/>
      <c r="AF567" s="95"/>
      <c r="AG567" s="95"/>
      <c r="AH567" s="95"/>
      <c r="AI567" s="95"/>
      <c r="AJ567" s="95"/>
      <c r="AK567" s="95"/>
      <c r="AL567" s="95"/>
      <c r="AM567" s="95"/>
      <c r="AN567" s="95"/>
      <c r="AO567" s="95"/>
      <c r="AP567" s="95"/>
    </row>
    <row r="568" spans="1:42" ht="54" customHeight="1" x14ac:dyDescent="0.2">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c r="AA568" s="95"/>
      <c r="AB568" s="95"/>
      <c r="AC568" s="95"/>
      <c r="AD568" s="95"/>
      <c r="AE568" s="95"/>
      <c r="AF568" s="95"/>
      <c r="AG568" s="95"/>
      <c r="AH568" s="95"/>
      <c r="AI568" s="95"/>
      <c r="AJ568" s="95"/>
      <c r="AK568" s="95"/>
      <c r="AL568" s="95"/>
      <c r="AM568" s="95"/>
      <c r="AN568" s="95"/>
      <c r="AO568" s="95"/>
      <c r="AP568" s="95"/>
    </row>
    <row r="569" spans="1:42" ht="54" customHeight="1" x14ac:dyDescent="0.2">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c r="AA569" s="95"/>
      <c r="AB569" s="95"/>
      <c r="AC569" s="95"/>
      <c r="AD569" s="95"/>
      <c r="AE569" s="95"/>
      <c r="AF569" s="95"/>
      <c r="AG569" s="95"/>
      <c r="AH569" s="95"/>
      <c r="AI569" s="95"/>
      <c r="AJ569" s="95"/>
      <c r="AK569" s="95"/>
      <c r="AL569" s="95"/>
      <c r="AM569" s="95"/>
      <c r="AN569" s="95"/>
      <c r="AO569" s="95"/>
      <c r="AP569" s="95"/>
    </row>
    <row r="570" spans="1:42" ht="54" customHeight="1" x14ac:dyDescent="0.2">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c r="AA570" s="95"/>
      <c r="AB570" s="95"/>
      <c r="AC570" s="95"/>
      <c r="AD570" s="95"/>
      <c r="AE570" s="95"/>
      <c r="AF570" s="95"/>
      <c r="AG570" s="95"/>
      <c r="AH570" s="95"/>
      <c r="AI570" s="95"/>
      <c r="AJ570" s="95"/>
      <c r="AK570" s="95"/>
      <c r="AL570" s="95"/>
      <c r="AM570" s="95"/>
      <c r="AN570" s="95"/>
      <c r="AO570" s="95"/>
      <c r="AP570" s="95"/>
    </row>
    <row r="571" spans="1:42" ht="54" customHeight="1" x14ac:dyDescent="0.2">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c r="AA571" s="95"/>
      <c r="AB571" s="95"/>
      <c r="AC571" s="95"/>
      <c r="AD571" s="95"/>
      <c r="AE571" s="95"/>
      <c r="AF571" s="95"/>
      <c r="AG571" s="95"/>
      <c r="AH571" s="95"/>
      <c r="AI571" s="95"/>
      <c r="AJ571" s="95"/>
      <c r="AK571" s="95"/>
      <c r="AL571" s="95"/>
      <c r="AM571" s="95"/>
      <c r="AN571" s="95"/>
      <c r="AO571" s="95"/>
      <c r="AP571" s="95"/>
    </row>
    <row r="572" spans="1:42" ht="54" customHeight="1" x14ac:dyDescent="0.2">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c r="AA572" s="95"/>
      <c r="AB572" s="95"/>
      <c r="AC572" s="95"/>
      <c r="AD572" s="95"/>
      <c r="AE572" s="95"/>
      <c r="AF572" s="95"/>
      <c r="AG572" s="95"/>
      <c r="AH572" s="95"/>
      <c r="AI572" s="95"/>
      <c r="AJ572" s="95"/>
      <c r="AK572" s="95"/>
      <c r="AL572" s="95"/>
      <c r="AM572" s="95"/>
      <c r="AN572" s="95"/>
      <c r="AO572" s="95"/>
      <c r="AP572" s="95"/>
    </row>
    <row r="573" spans="1:42" ht="54" customHeight="1" x14ac:dyDescent="0.2">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c r="AA573" s="95"/>
      <c r="AB573" s="95"/>
      <c r="AC573" s="95"/>
      <c r="AD573" s="95"/>
      <c r="AE573" s="95"/>
      <c r="AF573" s="95"/>
      <c r="AG573" s="95"/>
      <c r="AH573" s="95"/>
      <c r="AI573" s="95"/>
      <c r="AJ573" s="95"/>
      <c r="AK573" s="95"/>
      <c r="AL573" s="95"/>
      <c r="AM573" s="95"/>
      <c r="AN573" s="95"/>
      <c r="AO573" s="95"/>
      <c r="AP573" s="95"/>
    </row>
    <row r="574" spans="1:42" ht="54" customHeight="1" x14ac:dyDescent="0.2">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c r="AA574" s="95"/>
      <c r="AB574" s="95"/>
      <c r="AC574" s="95"/>
      <c r="AD574" s="95"/>
      <c r="AE574" s="95"/>
      <c r="AF574" s="95"/>
      <c r="AG574" s="95"/>
      <c r="AH574" s="95"/>
      <c r="AI574" s="95"/>
      <c r="AJ574" s="95"/>
      <c r="AK574" s="95"/>
      <c r="AL574" s="95"/>
      <c r="AM574" s="95"/>
      <c r="AN574" s="95"/>
      <c r="AO574" s="95"/>
      <c r="AP574" s="95"/>
    </row>
    <row r="575" spans="1:42" ht="54" customHeight="1" x14ac:dyDescent="0.2">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c r="AA575" s="95"/>
      <c r="AB575" s="95"/>
      <c r="AC575" s="95"/>
      <c r="AD575" s="95"/>
      <c r="AE575" s="95"/>
      <c r="AF575" s="95"/>
      <c r="AG575" s="95"/>
      <c r="AH575" s="95"/>
      <c r="AI575" s="95"/>
      <c r="AJ575" s="95"/>
      <c r="AK575" s="95"/>
      <c r="AL575" s="95"/>
      <c r="AM575" s="95"/>
      <c r="AN575" s="95"/>
      <c r="AO575" s="95"/>
      <c r="AP575" s="95"/>
    </row>
    <row r="576" spans="1:42" ht="54" customHeight="1" x14ac:dyDescent="0.2">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c r="AA576" s="95"/>
      <c r="AB576" s="95"/>
      <c r="AC576" s="95"/>
      <c r="AD576" s="95"/>
      <c r="AE576" s="95"/>
      <c r="AF576" s="95"/>
      <c r="AG576" s="95"/>
      <c r="AH576" s="95"/>
      <c r="AI576" s="95"/>
      <c r="AJ576" s="95"/>
      <c r="AK576" s="95"/>
      <c r="AL576" s="95"/>
      <c r="AM576" s="95"/>
      <c r="AN576" s="95"/>
      <c r="AO576" s="95"/>
      <c r="AP576" s="95"/>
    </row>
    <row r="577" spans="1:42" ht="54" customHeight="1" x14ac:dyDescent="0.2">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c r="AA577" s="95"/>
      <c r="AB577" s="95"/>
      <c r="AC577" s="95"/>
      <c r="AD577" s="95"/>
      <c r="AE577" s="95"/>
      <c r="AF577" s="95"/>
      <c r="AG577" s="95"/>
      <c r="AH577" s="95"/>
      <c r="AI577" s="95"/>
      <c r="AJ577" s="95"/>
      <c r="AK577" s="95"/>
      <c r="AL577" s="95"/>
      <c r="AM577" s="95"/>
      <c r="AN577" s="95"/>
      <c r="AO577" s="95"/>
      <c r="AP577" s="95"/>
    </row>
    <row r="578" spans="1:42" ht="54" customHeight="1" x14ac:dyDescent="0.2">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c r="AA578" s="95"/>
      <c r="AB578" s="95"/>
      <c r="AC578" s="95"/>
      <c r="AD578" s="95"/>
      <c r="AE578" s="95"/>
      <c r="AF578" s="95"/>
      <c r="AG578" s="95"/>
      <c r="AH578" s="95"/>
      <c r="AI578" s="95"/>
      <c r="AJ578" s="95"/>
      <c r="AK578" s="95"/>
      <c r="AL578" s="95"/>
      <c r="AM578" s="95"/>
      <c r="AN578" s="95"/>
      <c r="AO578" s="95"/>
      <c r="AP578" s="95"/>
    </row>
    <row r="579" spans="1:42" ht="54" customHeight="1" x14ac:dyDescent="0.2">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c r="AA579" s="95"/>
      <c r="AB579" s="95"/>
      <c r="AC579" s="95"/>
      <c r="AD579" s="95"/>
      <c r="AE579" s="95"/>
      <c r="AF579" s="95"/>
      <c r="AG579" s="95"/>
      <c r="AH579" s="95"/>
      <c r="AI579" s="95"/>
      <c r="AJ579" s="95"/>
      <c r="AK579" s="95"/>
      <c r="AL579" s="95"/>
      <c r="AM579" s="95"/>
      <c r="AN579" s="95"/>
      <c r="AO579" s="95"/>
      <c r="AP579" s="95"/>
    </row>
    <row r="580" spans="1:42" ht="54" customHeight="1" x14ac:dyDescent="0.2">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c r="AA580" s="95"/>
      <c r="AB580" s="95"/>
      <c r="AC580" s="95"/>
      <c r="AD580" s="95"/>
      <c r="AE580" s="95"/>
      <c r="AF580" s="95"/>
      <c r="AG580" s="95"/>
      <c r="AH580" s="95"/>
      <c r="AI580" s="95"/>
      <c r="AJ580" s="95"/>
      <c r="AK580" s="95"/>
      <c r="AL580" s="95"/>
      <c r="AM580" s="95"/>
      <c r="AN580" s="95"/>
      <c r="AO580" s="95"/>
      <c r="AP580" s="95"/>
    </row>
    <row r="581" spans="1:42" ht="54" customHeight="1" x14ac:dyDescent="0.2">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c r="AA581" s="95"/>
      <c r="AB581" s="95"/>
      <c r="AC581" s="95"/>
      <c r="AD581" s="95"/>
      <c r="AE581" s="95"/>
      <c r="AF581" s="95"/>
      <c r="AG581" s="95"/>
      <c r="AH581" s="95"/>
      <c r="AI581" s="95"/>
      <c r="AJ581" s="95"/>
      <c r="AK581" s="95"/>
      <c r="AL581" s="95"/>
      <c r="AM581" s="95"/>
      <c r="AN581" s="95"/>
      <c r="AO581" s="95"/>
      <c r="AP581" s="95"/>
    </row>
    <row r="582" spans="1:42" ht="54" customHeight="1" x14ac:dyDescent="0.2">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c r="AA582" s="95"/>
      <c r="AB582" s="95"/>
      <c r="AC582" s="95"/>
      <c r="AD582" s="95"/>
      <c r="AE582" s="95"/>
      <c r="AF582" s="95"/>
      <c r="AG582" s="95"/>
      <c r="AH582" s="95"/>
      <c r="AI582" s="95"/>
      <c r="AJ582" s="95"/>
      <c r="AK582" s="95"/>
      <c r="AL582" s="95"/>
      <c r="AM582" s="95"/>
      <c r="AN582" s="95"/>
      <c r="AO582" s="95"/>
      <c r="AP582" s="95"/>
    </row>
    <row r="583" spans="1:42" ht="54" customHeight="1" x14ac:dyDescent="0.2">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c r="AA583" s="95"/>
      <c r="AB583" s="95"/>
      <c r="AC583" s="95"/>
      <c r="AD583" s="95"/>
      <c r="AE583" s="95"/>
      <c r="AF583" s="95"/>
      <c r="AG583" s="95"/>
      <c r="AH583" s="95"/>
      <c r="AI583" s="95"/>
      <c r="AJ583" s="95"/>
      <c r="AK583" s="95"/>
      <c r="AL583" s="95"/>
      <c r="AM583" s="95"/>
      <c r="AN583" s="95"/>
      <c r="AO583" s="95"/>
      <c r="AP583" s="95"/>
    </row>
    <row r="584" spans="1:42" ht="54" customHeight="1" x14ac:dyDescent="0.2">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c r="AA584" s="95"/>
      <c r="AB584" s="95"/>
      <c r="AC584" s="95"/>
      <c r="AD584" s="95"/>
      <c r="AE584" s="95"/>
      <c r="AF584" s="95"/>
      <c r="AG584" s="95"/>
      <c r="AH584" s="95"/>
      <c r="AI584" s="95"/>
      <c r="AJ584" s="95"/>
      <c r="AK584" s="95"/>
      <c r="AL584" s="95"/>
      <c r="AM584" s="95"/>
      <c r="AN584" s="95"/>
      <c r="AO584" s="95"/>
      <c r="AP584" s="95"/>
    </row>
    <row r="585" spans="1:42" ht="54" customHeight="1" x14ac:dyDescent="0.2">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c r="AA585" s="95"/>
      <c r="AB585" s="95"/>
      <c r="AC585" s="95"/>
      <c r="AD585" s="95"/>
      <c r="AE585" s="95"/>
      <c r="AF585" s="95"/>
      <c r="AG585" s="95"/>
      <c r="AH585" s="95"/>
      <c r="AI585" s="95"/>
      <c r="AJ585" s="95"/>
      <c r="AK585" s="95"/>
      <c r="AL585" s="95"/>
      <c r="AM585" s="95"/>
      <c r="AN585" s="95"/>
      <c r="AO585" s="95"/>
      <c r="AP585" s="95"/>
    </row>
    <row r="586" spans="1:42" ht="54" customHeight="1" x14ac:dyDescent="0.2">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c r="AA586" s="95"/>
      <c r="AB586" s="95"/>
      <c r="AC586" s="95"/>
      <c r="AD586" s="95"/>
      <c r="AE586" s="95"/>
      <c r="AF586" s="95"/>
      <c r="AG586" s="95"/>
      <c r="AH586" s="95"/>
      <c r="AI586" s="95"/>
      <c r="AJ586" s="95"/>
      <c r="AK586" s="95"/>
      <c r="AL586" s="95"/>
      <c r="AM586" s="95"/>
      <c r="AN586" s="95"/>
      <c r="AO586" s="95"/>
      <c r="AP586" s="95"/>
    </row>
    <row r="587" spans="1:42" ht="54" customHeight="1" x14ac:dyDescent="0.2">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c r="AA587" s="95"/>
      <c r="AB587" s="95"/>
      <c r="AC587" s="95"/>
      <c r="AD587" s="95"/>
      <c r="AE587" s="95"/>
      <c r="AF587" s="95"/>
      <c r="AG587" s="95"/>
      <c r="AH587" s="95"/>
      <c r="AI587" s="95"/>
      <c r="AJ587" s="95"/>
      <c r="AK587" s="95"/>
      <c r="AL587" s="95"/>
      <c r="AM587" s="95"/>
      <c r="AN587" s="95"/>
      <c r="AO587" s="95"/>
      <c r="AP587" s="95"/>
    </row>
    <row r="588" spans="1:42" ht="54" customHeight="1" x14ac:dyDescent="0.2">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c r="AA588" s="95"/>
      <c r="AB588" s="95"/>
      <c r="AC588" s="95"/>
      <c r="AD588" s="95"/>
      <c r="AE588" s="95"/>
      <c r="AF588" s="95"/>
      <c r="AG588" s="95"/>
      <c r="AH588" s="95"/>
      <c r="AI588" s="95"/>
      <c r="AJ588" s="95"/>
      <c r="AK588" s="95"/>
      <c r="AL588" s="95"/>
      <c r="AM588" s="95"/>
      <c r="AN588" s="95"/>
      <c r="AO588" s="95"/>
      <c r="AP588" s="95"/>
    </row>
    <row r="589" spans="1:42" ht="54" customHeight="1" x14ac:dyDescent="0.2">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c r="AA589" s="95"/>
      <c r="AB589" s="95"/>
      <c r="AC589" s="95"/>
      <c r="AD589" s="95"/>
      <c r="AE589" s="95"/>
      <c r="AF589" s="95"/>
      <c r="AG589" s="95"/>
      <c r="AH589" s="95"/>
      <c r="AI589" s="95"/>
      <c r="AJ589" s="95"/>
      <c r="AK589" s="95"/>
      <c r="AL589" s="95"/>
      <c r="AM589" s="95"/>
      <c r="AN589" s="95"/>
      <c r="AO589" s="95"/>
      <c r="AP589" s="95"/>
    </row>
    <row r="590" spans="1:42" ht="54" customHeight="1" x14ac:dyDescent="0.2">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c r="AA590" s="95"/>
      <c r="AB590" s="95"/>
      <c r="AC590" s="95"/>
      <c r="AD590" s="95"/>
      <c r="AE590" s="95"/>
      <c r="AF590" s="95"/>
      <c r="AG590" s="95"/>
      <c r="AH590" s="95"/>
      <c r="AI590" s="95"/>
      <c r="AJ590" s="95"/>
      <c r="AK590" s="95"/>
      <c r="AL590" s="95"/>
      <c r="AM590" s="95"/>
      <c r="AN590" s="95"/>
      <c r="AO590" s="95"/>
      <c r="AP590" s="95"/>
    </row>
    <row r="591" spans="1:42" ht="54" customHeight="1" x14ac:dyDescent="0.2">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c r="AA591" s="95"/>
      <c r="AB591" s="95"/>
      <c r="AC591" s="95"/>
      <c r="AD591" s="95"/>
      <c r="AE591" s="95"/>
      <c r="AF591" s="95"/>
      <c r="AG591" s="95"/>
      <c r="AH591" s="95"/>
      <c r="AI591" s="95"/>
      <c r="AJ591" s="95"/>
      <c r="AK591" s="95"/>
      <c r="AL591" s="95"/>
      <c r="AM591" s="95"/>
      <c r="AN591" s="95"/>
      <c r="AO591" s="95"/>
      <c r="AP591" s="95"/>
    </row>
    <row r="592" spans="1:42" ht="54" customHeight="1" x14ac:dyDescent="0.2">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c r="AA592" s="95"/>
      <c r="AB592" s="95"/>
      <c r="AC592" s="95"/>
      <c r="AD592" s="95"/>
      <c r="AE592" s="95"/>
      <c r="AF592" s="95"/>
      <c r="AG592" s="95"/>
      <c r="AH592" s="95"/>
      <c r="AI592" s="95"/>
      <c r="AJ592" s="95"/>
      <c r="AK592" s="95"/>
      <c r="AL592" s="95"/>
      <c r="AM592" s="95"/>
      <c r="AN592" s="95"/>
      <c r="AO592" s="95"/>
      <c r="AP592" s="95"/>
    </row>
    <row r="593" spans="1:42" ht="54" customHeight="1" x14ac:dyDescent="0.2">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c r="AA593" s="95"/>
      <c r="AB593" s="95"/>
      <c r="AC593" s="95"/>
      <c r="AD593" s="95"/>
      <c r="AE593" s="95"/>
      <c r="AF593" s="95"/>
      <c r="AG593" s="95"/>
      <c r="AH593" s="95"/>
      <c r="AI593" s="95"/>
      <c r="AJ593" s="95"/>
      <c r="AK593" s="95"/>
      <c r="AL593" s="95"/>
      <c r="AM593" s="95"/>
      <c r="AN593" s="95"/>
      <c r="AO593" s="95"/>
      <c r="AP593" s="95"/>
    </row>
    <row r="594" spans="1:42" ht="54" customHeight="1" x14ac:dyDescent="0.2">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c r="AA594" s="95"/>
      <c r="AB594" s="95"/>
      <c r="AC594" s="95"/>
      <c r="AD594" s="95"/>
      <c r="AE594" s="95"/>
      <c r="AF594" s="95"/>
      <c r="AG594" s="95"/>
      <c r="AH594" s="95"/>
      <c r="AI594" s="95"/>
      <c r="AJ594" s="95"/>
      <c r="AK594" s="95"/>
      <c r="AL594" s="95"/>
      <c r="AM594" s="95"/>
      <c r="AN594" s="95"/>
      <c r="AO594" s="95"/>
      <c r="AP594" s="95"/>
    </row>
    <row r="595" spans="1:42" ht="54" customHeight="1" x14ac:dyDescent="0.2">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c r="AA595" s="95"/>
      <c r="AB595" s="95"/>
      <c r="AC595" s="95"/>
      <c r="AD595" s="95"/>
      <c r="AE595" s="95"/>
      <c r="AF595" s="95"/>
      <c r="AG595" s="95"/>
      <c r="AH595" s="95"/>
      <c r="AI595" s="95"/>
      <c r="AJ595" s="95"/>
      <c r="AK595" s="95"/>
      <c r="AL595" s="95"/>
      <c r="AM595" s="95"/>
      <c r="AN595" s="95"/>
      <c r="AO595" s="95"/>
      <c r="AP595" s="95"/>
    </row>
    <row r="596" spans="1:42" ht="54" customHeight="1" x14ac:dyDescent="0.2">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c r="AA596" s="95"/>
      <c r="AB596" s="95"/>
      <c r="AC596" s="95"/>
      <c r="AD596" s="95"/>
      <c r="AE596" s="95"/>
      <c r="AF596" s="95"/>
      <c r="AG596" s="95"/>
      <c r="AH596" s="95"/>
      <c r="AI596" s="95"/>
      <c r="AJ596" s="95"/>
      <c r="AK596" s="95"/>
      <c r="AL596" s="95"/>
      <c r="AM596" s="95"/>
      <c r="AN596" s="95"/>
      <c r="AO596" s="95"/>
      <c r="AP596" s="95"/>
    </row>
    <row r="597" spans="1:42" ht="54" customHeight="1" x14ac:dyDescent="0.2">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c r="AA597" s="95"/>
      <c r="AB597" s="95"/>
      <c r="AC597" s="95"/>
      <c r="AD597" s="95"/>
      <c r="AE597" s="95"/>
      <c r="AF597" s="95"/>
      <c r="AG597" s="95"/>
      <c r="AH597" s="95"/>
      <c r="AI597" s="95"/>
      <c r="AJ597" s="95"/>
      <c r="AK597" s="95"/>
      <c r="AL597" s="95"/>
      <c r="AM597" s="95"/>
      <c r="AN597" s="95"/>
      <c r="AO597" s="95"/>
      <c r="AP597" s="95"/>
    </row>
    <row r="598" spans="1:42" ht="54" customHeight="1" x14ac:dyDescent="0.2">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c r="AA598" s="95"/>
      <c r="AB598" s="95"/>
      <c r="AC598" s="95"/>
      <c r="AD598" s="95"/>
      <c r="AE598" s="95"/>
      <c r="AF598" s="95"/>
      <c r="AG598" s="95"/>
      <c r="AH598" s="95"/>
      <c r="AI598" s="95"/>
      <c r="AJ598" s="95"/>
      <c r="AK598" s="95"/>
      <c r="AL598" s="95"/>
      <c r="AM598" s="95"/>
      <c r="AN598" s="95"/>
      <c r="AO598" s="95"/>
      <c r="AP598" s="95"/>
    </row>
    <row r="599" spans="1:42" ht="54" customHeight="1" x14ac:dyDescent="0.2">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c r="AA599" s="95"/>
      <c r="AB599" s="95"/>
      <c r="AC599" s="95"/>
      <c r="AD599" s="95"/>
      <c r="AE599" s="95"/>
      <c r="AF599" s="95"/>
      <c r="AG599" s="95"/>
      <c r="AH599" s="95"/>
      <c r="AI599" s="95"/>
      <c r="AJ599" s="95"/>
      <c r="AK599" s="95"/>
      <c r="AL599" s="95"/>
      <c r="AM599" s="95"/>
      <c r="AN599" s="95"/>
      <c r="AO599" s="95"/>
      <c r="AP599" s="95"/>
    </row>
    <row r="600" spans="1:42" ht="54" customHeight="1" x14ac:dyDescent="0.2">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c r="AA600" s="95"/>
      <c r="AB600" s="95"/>
      <c r="AC600" s="95"/>
      <c r="AD600" s="95"/>
      <c r="AE600" s="95"/>
      <c r="AF600" s="95"/>
      <c r="AG600" s="95"/>
      <c r="AH600" s="95"/>
      <c r="AI600" s="95"/>
      <c r="AJ600" s="95"/>
      <c r="AK600" s="95"/>
      <c r="AL600" s="95"/>
      <c r="AM600" s="95"/>
      <c r="AN600" s="95"/>
      <c r="AO600" s="95"/>
      <c r="AP600" s="95"/>
    </row>
    <row r="601" spans="1:42" ht="54" customHeight="1" x14ac:dyDescent="0.2">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c r="AA601" s="95"/>
      <c r="AB601" s="95"/>
      <c r="AC601" s="95"/>
      <c r="AD601" s="95"/>
      <c r="AE601" s="95"/>
      <c r="AF601" s="95"/>
      <c r="AG601" s="95"/>
      <c r="AH601" s="95"/>
      <c r="AI601" s="95"/>
      <c r="AJ601" s="95"/>
      <c r="AK601" s="95"/>
      <c r="AL601" s="95"/>
      <c r="AM601" s="95"/>
      <c r="AN601" s="95"/>
      <c r="AO601" s="95"/>
      <c r="AP601" s="95"/>
    </row>
    <row r="602" spans="1:42" ht="54" customHeight="1" x14ac:dyDescent="0.2">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c r="AA602" s="95"/>
      <c r="AB602" s="95"/>
      <c r="AC602" s="95"/>
      <c r="AD602" s="95"/>
      <c r="AE602" s="95"/>
      <c r="AF602" s="95"/>
      <c r="AG602" s="95"/>
      <c r="AH602" s="95"/>
      <c r="AI602" s="95"/>
      <c r="AJ602" s="95"/>
      <c r="AK602" s="95"/>
      <c r="AL602" s="95"/>
      <c r="AM602" s="95"/>
      <c r="AN602" s="95"/>
      <c r="AO602" s="95"/>
      <c r="AP602" s="95"/>
    </row>
    <row r="603" spans="1:42" ht="54" customHeight="1" x14ac:dyDescent="0.2">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c r="AA603" s="95"/>
      <c r="AB603" s="95"/>
      <c r="AC603" s="95"/>
      <c r="AD603" s="95"/>
      <c r="AE603" s="95"/>
      <c r="AF603" s="95"/>
      <c r="AG603" s="95"/>
      <c r="AH603" s="95"/>
      <c r="AI603" s="95"/>
      <c r="AJ603" s="95"/>
      <c r="AK603" s="95"/>
      <c r="AL603" s="95"/>
      <c r="AM603" s="95"/>
      <c r="AN603" s="95"/>
      <c r="AO603" s="95"/>
      <c r="AP603" s="95"/>
    </row>
    <row r="604" spans="1:42" ht="54" customHeight="1" x14ac:dyDescent="0.2">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c r="AA604" s="95"/>
      <c r="AB604" s="95"/>
      <c r="AC604" s="95"/>
      <c r="AD604" s="95"/>
      <c r="AE604" s="95"/>
      <c r="AF604" s="95"/>
      <c r="AG604" s="95"/>
      <c r="AH604" s="95"/>
      <c r="AI604" s="95"/>
      <c r="AJ604" s="95"/>
      <c r="AK604" s="95"/>
      <c r="AL604" s="95"/>
      <c r="AM604" s="95"/>
      <c r="AN604" s="95"/>
      <c r="AO604" s="95"/>
      <c r="AP604" s="95"/>
    </row>
    <row r="605" spans="1:42" ht="54" customHeight="1" x14ac:dyDescent="0.2">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c r="AA605" s="95"/>
      <c r="AB605" s="95"/>
      <c r="AC605" s="95"/>
      <c r="AD605" s="95"/>
      <c r="AE605" s="95"/>
      <c r="AF605" s="95"/>
      <c r="AG605" s="95"/>
      <c r="AH605" s="95"/>
      <c r="AI605" s="95"/>
      <c r="AJ605" s="95"/>
      <c r="AK605" s="95"/>
      <c r="AL605" s="95"/>
      <c r="AM605" s="95"/>
      <c r="AN605" s="95"/>
      <c r="AO605" s="95"/>
      <c r="AP605" s="95"/>
    </row>
    <row r="606" spans="1:42" ht="54" customHeight="1" x14ac:dyDescent="0.2">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c r="AA606" s="95"/>
      <c r="AB606" s="95"/>
      <c r="AC606" s="95"/>
      <c r="AD606" s="95"/>
      <c r="AE606" s="95"/>
      <c r="AF606" s="95"/>
      <c r="AG606" s="95"/>
      <c r="AH606" s="95"/>
      <c r="AI606" s="95"/>
      <c r="AJ606" s="95"/>
      <c r="AK606" s="95"/>
      <c r="AL606" s="95"/>
      <c r="AM606" s="95"/>
      <c r="AN606" s="95"/>
      <c r="AO606" s="95"/>
      <c r="AP606" s="95"/>
    </row>
    <row r="607" spans="1:42" ht="54" customHeight="1" x14ac:dyDescent="0.2">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c r="AA607" s="95"/>
      <c r="AB607" s="95"/>
      <c r="AC607" s="95"/>
      <c r="AD607" s="95"/>
      <c r="AE607" s="95"/>
      <c r="AF607" s="95"/>
      <c r="AG607" s="95"/>
      <c r="AH607" s="95"/>
      <c r="AI607" s="95"/>
      <c r="AJ607" s="95"/>
      <c r="AK607" s="95"/>
      <c r="AL607" s="95"/>
      <c r="AM607" s="95"/>
      <c r="AN607" s="95"/>
      <c r="AO607" s="95"/>
      <c r="AP607" s="95"/>
    </row>
    <row r="608" spans="1:42" ht="54" customHeight="1" x14ac:dyDescent="0.2">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c r="AA608" s="95"/>
      <c r="AB608" s="95"/>
      <c r="AC608" s="95"/>
      <c r="AD608" s="95"/>
      <c r="AE608" s="95"/>
      <c r="AF608" s="95"/>
      <c r="AG608" s="95"/>
      <c r="AH608" s="95"/>
      <c r="AI608" s="95"/>
      <c r="AJ608" s="95"/>
      <c r="AK608" s="95"/>
      <c r="AL608" s="95"/>
      <c r="AM608" s="95"/>
      <c r="AN608" s="95"/>
      <c r="AO608" s="95"/>
      <c r="AP608" s="95"/>
    </row>
    <row r="609" spans="1:42" ht="54" customHeight="1" x14ac:dyDescent="0.2">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c r="AA609" s="95"/>
      <c r="AB609" s="95"/>
      <c r="AC609" s="95"/>
      <c r="AD609" s="95"/>
      <c r="AE609" s="95"/>
      <c r="AF609" s="95"/>
      <c r="AG609" s="95"/>
      <c r="AH609" s="95"/>
      <c r="AI609" s="95"/>
      <c r="AJ609" s="95"/>
      <c r="AK609" s="95"/>
      <c r="AL609" s="95"/>
      <c r="AM609" s="95"/>
      <c r="AN609" s="95"/>
      <c r="AO609" s="95"/>
      <c r="AP609" s="95"/>
    </row>
    <row r="610" spans="1:42" ht="54" customHeight="1" x14ac:dyDescent="0.2">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c r="AA610" s="95"/>
      <c r="AB610" s="95"/>
      <c r="AC610" s="95"/>
      <c r="AD610" s="95"/>
      <c r="AE610" s="95"/>
      <c r="AF610" s="95"/>
      <c r="AG610" s="95"/>
      <c r="AH610" s="95"/>
      <c r="AI610" s="95"/>
      <c r="AJ610" s="95"/>
      <c r="AK610" s="95"/>
      <c r="AL610" s="95"/>
      <c r="AM610" s="95"/>
      <c r="AN610" s="95"/>
      <c r="AO610" s="95"/>
      <c r="AP610" s="95"/>
    </row>
    <row r="611" spans="1:42" ht="54" customHeight="1" x14ac:dyDescent="0.2">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c r="AA611" s="95"/>
      <c r="AB611" s="95"/>
      <c r="AC611" s="95"/>
      <c r="AD611" s="95"/>
      <c r="AE611" s="95"/>
      <c r="AF611" s="95"/>
      <c r="AG611" s="95"/>
      <c r="AH611" s="95"/>
      <c r="AI611" s="95"/>
      <c r="AJ611" s="95"/>
      <c r="AK611" s="95"/>
      <c r="AL611" s="95"/>
      <c r="AM611" s="95"/>
      <c r="AN611" s="95"/>
      <c r="AO611" s="95"/>
      <c r="AP611" s="95"/>
    </row>
    <row r="612" spans="1:42" ht="54" customHeight="1" x14ac:dyDescent="0.2">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c r="AA612" s="95"/>
      <c r="AB612" s="95"/>
      <c r="AC612" s="95"/>
      <c r="AD612" s="95"/>
      <c r="AE612" s="95"/>
      <c r="AF612" s="95"/>
      <c r="AG612" s="95"/>
      <c r="AH612" s="95"/>
      <c r="AI612" s="95"/>
      <c r="AJ612" s="95"/>
      <c r="AK612" s="95"/>
      <c r="AL612" s="95"/>
      <c r="AM612" s="95"/>
      <c r="AN612" s="95"/>
      <c r="AO612" s="95"/>
      <c r="AP612" s="95"/>
    </row>
    <row r="613" spans="1:42" ht="54" customHeight="1" x14ac:dyDescent="0.2">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c r="AA613" s="95"/>
      <c r="AB613" s="95"/>
      <c r="AC613" s="95"/>
      <c r="AD613" s="95"/>
      <c r="AE613" s="95"/>
      <c r="AF613" s="95"/>
      <c r="AG613" s="95"/>
      <c r="AH613" s="95"/>
      <c r="AI613" s="95"/>
      <c r="AJ613" s="95"/>
      <c r="AK613" s="95"/>
      <c r="AL613" s="95"/>
      <c r="AM613" s="95"/>
      <c r="AN613" s="95"/>
      <c r="AO613" s="95"/>
      <c r="AP613" s="95"/>
    </row>
    <row r="614" spans="1:42" ht="54" customHeight="1" x14ac:dyDescent="0.2">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c r="AA614" s="95"/>
      <c r="AB614" s="95"/>
      <c r="AC614" s="95"/>
      <c r="AD614" s="95"/>
      <c r="AE614" s="95"/>
      <c r="AF614" s="95"/>
      <c r="AG614" s="95"/>
      <c r="AH614" s="95"/>
      <c r="AI614" s="95"/>
      <c r="AJ614" s="95"/>
      <c r="AK614" s="95"/>
      <c r="AL614" s="95"/>
      <c r="AM614" s="95"/>
      <c r="AN614" s="95"/>
      <c r="AO614" s="95"/>
      <c r="AP614" s="95"/>
    </row>
    <row r="615" spans="1:42" ht="54" customHeight="1" x14ac:dyDescent="0.2">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c r="AA615" s="95"/>
      <c r="AB615" s="95"/>
      <c r="AC615" s="95"/>
      <c r="AD615" s="95"/>
      <c r="AE615" s="95"/>
      <c r="AF615" s="95"/>
      <c r="AG615" s="95"/>
      <c r="AH615" s="95"/>
      <c r="AI615" s="95"/>
      <c r="AJ615" s="95"/>
      <c r="AK615" s="95"/>
      <c r="AL615" s="95"/>
      <c r="AM615" s="95"/>
      <c r="AN615" s="95"/>
      <c r="AO615" s="95"/>
      <c r="AP615" s="95"/>
    </row>
    <row r="616" spans="1:42" ht="54" customHeight="1" x14ac:dyDescent="0.2">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c r="AA616" s="95"/>
      <c r="AB616" s="95"/>
      <c r="AC616" s="95"/>
      <c r="AD616" s="95"/>
      <c r="AE616" s="95"/>
      <c r="AF616" s="95"/>
      <c r="AG616" s="95"/>
      <c r="AH616" s="95"/>
      <c r="AI616" s="95"/>
      <c r="AJ616" s="95"/>
      <c r="AK616" s="95"/>
      <c r="AL616" s="95"/>
      <c r="AM616" s="95"/>
      <c r="AN616" s="95"/>
      <c r="AO616" s="95"/>
      <c r="AP616" s="95"/>
    </row>
    <row r="617" spans="1:42" ht="54" customHeight="1" x14ac:dyDescent="0.2">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c r="AA617" s="95"/>
      <c r="AB617" s="95"/>
      <c r="AC617" s="95"/>
      <c r="AD617" s="95"/>
      <c r="AE617" s="95"/>
      <c r="AF617" s="95"/>
      <c r="AG617" s="95"/>
      <c r="AH617" s="95"/>
      <c r="AI617" s="95"/>
      <c r="AJ617" s="95"/>
      <c r="AK617" s="95"/>
      <c r="AL617" s="95"/>
      <c r="AM617" s="95"/>
      <c r="AN617" s="95"/>
      <c r="AO617" s="95"/>
      <c r="AP617" s="95"/>
    </row>
    <row r="618" spans="1:42" ht="54" customHeight="1" x14ac:dyDescent="0.2">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c r="AA618" s="95"/>
      <c r="AB618" s="95"/>
      <c r="AC618" s="95"/>
      <c r="AD618" s="95"/>
      <c r="AE618" s="95"/>
      <c r="AF618" s="95"/>
      <c r="AG618" s="95"/>
      <c r="AH618" s="95"/>
      <c r="AI618" s="95"/>
      <c r="AJ618" s="95"/>
      <c r="AK618" s="95"/>
      <c r="AL618" s="95"/>
      <c r="AM618" s="95"/>
      <c r="AN618" s="95"/>
      <c r="AO618" s="95"/>
      <c r="AP618" s="95"/>
    </row>
    <row r="619" spans="1:42" ht="54" customHeight="1" x14ac:dyDescent="0.2">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c r="AA619" s="95"/>
      <c r="AB619" s="95"/>
      <c r="AC619" s="95"/>
      <c r="AD619" s="95"/>
      <c r="AE619" s="95"/>
      <c r="AF619" s="95"/>
      <c r="AG619" s="95"/>
      <c r="AH619" s="95"/>
      <c r="AI619" s="95"/>
      <c r="AJ619" s="95"/>
      <c r="AK619" s="95"/>
      <c r="AL619" s="95"/>
      <c r="AM619" s="95"/>
      <c r="AN619" s="95"/>
      <c r="AO619" s="95"/>
      <c r="AP619" s="95"/>
    </row>
    <row r="620" spans="1:42" ht="54" customHeight="1" x14ac:dyDescent="0.2">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c r="AA620" s="95"/>
      <c r="AB620" s="95"/>
      <c r="AC620" s="95"/>
      <c r="AD620" s="95"/>
      <c r="AE620" s="95"/>
      <c r="AF620" s="95"/>
      <c r="AG620" s="95"/>
      <c r="AH620" s="95"/>
      <c r="AI620" s="95"/>
      <c r="AJ620" s="95"/>
      <c r="AK620" s="95"/>
      <c r="AL620" s="95"/>
      <c r="AM620" s="95"/>
      <c r="AN620" s="95"/>
      <c r="AO620" s="95"/>
      <c r="AP620" s="95"/>
    </row>
    <row r="621" spans="1:42" ht="54" customHeight="1" x14ac:dyDescent="0.2">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c r="AA621" s="95"/>
      <c r="AB621" s="95"/>
      <c r="AC621" s="95"/>
      <c r="AD621" s="95"/>
      <c r="AE621" s="95"/>
      <c r="AF621" s="95"/>
      <c r="AG621" s="95"/>
      <c r="AH621" s="95"/>
      <c r="AI621" s="95"/>
      <c r="AJ621" s="95"/>
      <c r="AK621" s="95"/>
      <c r="AL621" s="95"/>
      <c r="AM621" s="95"/>
      <c r="AN621" s="95"/>
      <c r="AO621" s="95"/>
      <c r="AP621" s="95"/>
    </row>
    <row r="622" spans="1:42" ht="54" customHeight="1" x14ac:dyDescent="0.2">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c r="AA622" s="95"/>
      <c r="AB622" s="95"/>
      <c r="AC622" s="95"/>
      <c r="AD622" s="95"/>
      <c r="AE622" s="95"/>
      <c r="AF622" s="95"/>
      <c r="AG622" s="95"/>
      <c r="AH622" s="95"/>
      <c r="AI622" s="95"/>
      <c r="AJ622" s="95"/>
      <c r="AK622" s="95"/>
      <c r="AL622" s="95"/>
      <c r="AM622" s="95"/>
      <c r="AN622" s="95"/>
      <c r="AO622" s="95"/>
      <c r="AP622" s="95"/>
    </row>
    <row r="623" spans="1:42" ht="54" customHeight="1" x14ac:dyDescent="0.2">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c r="AA623" s="95"/>
      <c r="AB623" s="95"/>
      <c r="AC623" s="95"/>
      <c r="AD623" s="95"/>
      <c r="AE623" s="95"/>
      <c r="AF623" s="95"/>
      <c r="AG623" s="95"/>
      <c r="AH623" s="95"/>
      <c r="AI623" s="95"/>
      <c r="AJ623" s="95"/>
      <c r="AK623" s="95"/>
      <c r="AL623" s="95"/>
      <c r="AM623" s="95"/>
      <c r="AN623" s="95"/>
      <c r="AO623" s="95"/>
      <c r="AP623" s="95"/>
    </row>
    <row r="624" spans="1:42" ht="54" customHeight="1" x14ac:dyDescent="0.2">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c r="AA624" s="95"/>
      <c r="AB624" s="95"/>
      <c r="AC624" s="95"/>
      <c r="AD624" s="95"/>
      <c r="AE624" s="95"/>
      <c r="AF624" s="95"/>
      <c r="AG624" s="95"/>
      <c r="AH624" s="95"/>
      <c r="AI624" s="95"/>
      <c r="AJ624" s="95"/>
      <c r="AK624" s="95"/>
      <c r="AL624" s="95"/>
      <c r="AM624" s="95"/>
      <c r="AN624" s="95"/>
      <c r="AO624" s="95"/>
      <c r="AP624" s="95"/>
    </row>
    <row r="625" spans="1:42" ht="54" customHeight="1" x14ac:dyDescent="0.2">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c r="AA625" s="95"/>
      <c r="AB625" s="95"/>
      <c r="AC625" s="95"/>
      <c r="AD625" s="95"/>
      <c r="AE625" s="95"/>
      <c r="AF625" s="95"/>
      <c r="AG625" s="95"/>
      <c r="AH625" s="95"/>
      <c r="AI625" s="95"/>
      <c r="AJ625" s="95"/>
      <c r="AK625" s="95"/>
      <c r="AL625" s="95"/>
      <c r="AM625" s="95"/>
      <c r="AN625" s="95"/>
      <c r="AO625" s="95"/>
      <c r="AP625" s="95"/>
    </row>
    <row r="626" spans="1:42" ht="54" customHeight="1" x14ac:dyDescent="0.2">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c r="AA626" s="95"/>
      <c r="AB626" s="95"/>
      <c r="AC626" s="95"/>
      <c r="AD626" s="95"/>
      <c r="AE626" s="95"/>
      <c r="AF626" s="95"/>
      <c r="AG626" s="95"/>
      <c r="AH626" s="95"/>
      <c r="AI626" s="95"/>
      <c r="AJ626" s="95"/>
      <c r="AK626" s="95"/>
      <c r="AL626" s="95"/>
      <c r="AM626" s="95"/>
      <c r="AN626" s="95"/>
      <c r="AO626" s="95"/>
      <c r="AP626" s="95"/>
    </row>
    <row r="627" spans="1:42" ht="54" customHeight="1" x14ac:dyDescent="0.2">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c r="AA627" s="95"/>
      <c r="AB627" s="95"/>
      <c r="AC627" s="95"/>
      <c r="AD627" s="95"/>
      <c r="AE627" s="95"/>
      <c r="AF627" s="95"/>
      <c r="AG627" s="95"/>
      <c r="AH627" s="95"/>
      <c r="AI627" s="95"/>
      <c r="AJ627" s="95"/>
      <c r="AK627" s="95"/>
      <c r="AL627" s="95"/>
      <c r="AM627" s="95"/>
      <c r="AN627" s="95"/>
      <c r="AO627" s="95"/>
      <c r="AP627" s="95"/>
    </row>
    <row r="628" spans="1:42" ht="54" customHeight="1" x14ac:dyDescent="0.2">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c r="AA628" s="95"/>
      <c r="AB628" s="95"/>
      <c r="AC628" s="95"/>
      <c r="AD628" s="95"/>
      <c r="AE628" s="95"/>
      <c r="AF628" s="95"/>
      <c r="AG628" s="95"/>
      <c r="AH628" s="95"/>
      <c r="AI628" s="95"/>
      <c r="AJ628" s="95"/>
      <c r="AK628" s="95"/>
      <c r="AL628" s="95"/>
      <c r="AM628" s="95"/>
      <c r="AN628" s="95"/>
      <c r="AO628" s="95"/>
      <c r="AP628" s="95"/>
    </row>
    <row r="629" spans="1:42" ht="54" customHeight="1" x14ac:dyDescent="0.2">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c r="AA629" s="95"/>
      <c r="AB629" s="95"/>
      <c r="AC629" s="95"/>
      <c r="AD629" s="95"/>
      <c r="AE629" s="95"/>
      <c r="AF629" s="95"/>
      <c r="AG629" s="95"/>
      <c r="AH629" s="95"/>
      <c r="AI629" s="95"/>
      <c r="AJ629" s="95"/>
      <c r="AK629" s="95"/>
      <c r="AL629" s="95"/>
      <c r="AM629" s="95"/>
      <c r="AN629" s="95"/>
      <c r="AO629" s="95"/>
      <c r="AP629" s="95"/>
    </row>
    <row r="630" spans="1:42" ht="54" customHeight="1" x14ac:dyDescent="0.2">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c r="AA630" s="95"/>
      <c r="AB630" s="95"/>
      <c r="AC630" s="95"/>
      <c r="AD630" s="95"/>
      <c r="AE630" s="95"/>
      <c r="AF630" s="95"/>
      <c r="AG630" s="95"/>
      <c r="AH630" s="95"/>
      <c r="AI630" s="95"/>
      <c r="AJ630" s="95"/>
      <c r="AK630" s="95"/>
      <c r="AL630" s="95"/>
      <c r="AM630" s="95"/>
      <c r="AN630" s="95"/>
      <c r="AO630" s="95"/>
      <c r="AP630" s="95"/>
    </row>
    <row r="631" spans="1:42" ht="54" customHeight="1" x14ac:dyDescent="0.2">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c r="AA631" s="95"/>
      <c r="AB631" s="95"/>
      <c r="AC631" s="95"/>
      <c r="AD631" s="95"/>
      <c r="AE631" s="95"/>
      <c r="AF631" s="95"/>
      <c r="AG631" s="95"/>
      <c r="AH631" s="95"/>
      <c r="AI631" s="95"/>
      <c r="AJ631" s="95"/>
      <c r="AK631" s="95"/>
      <c r="AL631" s="95"/>
      <c r="AM631" s="95"/>
      <c r="AN631" s="95"/>
      <c r="AO631" s="95"/>
      <c r="AP631" s="95"/>
    </row>
    <row r="632" spans="1:42" ht="54" customHeight="1" x14ac:dyDescent="0.2">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c r="AA632" s="95"/>
      <c r="AB632" s="95"/>
      <c r="AC632" s="95"/>
      <c r="AD632" s="95"/>
      <c r="AE632" s="95"/>
      <c r="AF632" s="95"/>
      <c r="AG632" s="95"/>
      <c r="AH632" s="95"/>
      <c r="AI632" s="95"/>
      <c r="AJ632" s="95"/>
      <c r="AK632" s="95"/>
      <c r="AL632" s="95"/>
      <c r="AM632" s="95"/>
      <c r="AN632" s="95"/>
      <c r="AO632" s="95"/>
      <c r="AP632" s="95"/>
    </row>
    <row r="633" spans="1:42" ht="54" customHeight="1" x14ac:dyDescent="0.2">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c r="AA633" s="95"/>
      <c r="AB633" s="95"/>
      <c r="AC633" s="95"/>
      <c r="AD633" s="95"/>
      <c r="AE633" s="95"/>
      <c r="AF633" s="95"/>
      <c r="AG633" s="95"/>
      <c r="AH633" s="95"/>
      <c r="AI633" s="95"/>
      <c r="AJ633" s="95"/>
      <c r="AK633" s="95"/>
      <c r="AL633" s="95"/>
      <c r="AM633" s="95"/>
      <c r="AN633" s="95"/>
      <c r="AO633" s="95"/>
      <c r="AP633" s="95"/>
    </row>
    <row r="634" spans="1:42" ht="54" customHeight="1" x14ac:dyDescent="0.2">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c r="AA634" s="95"/>
      <c r="AB634" s="95"/>
      <c r="AC634" s="95"/>
      <c r="AD634" s="95"/>
      <c r="AE634" s="95"/>
      <c r="AF634" s="95"/>
      <c r="AG634" s="95"/>
      <c r="AH634" s="95"/>
      <c r="AI634" s="95"/>
      <c r="AJ634" s="95"/>
      <c r="AK634" s="95"/>
      <c r="AL634" s="95"/>
      <c r="AM634" s="95"/>
      <c r="AN634" s="95"/>
      <c r="AO634" s="95"/>
      <c r="AP634" s="95"/>
    </row>
    <row r="635" spans="1:42" ht="54" customHeight="1" x14ac:dyDescent="0.2">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c r="AA635" s="95"/>
      <c r="AB635" s="95"/>
      <c r="AC635" s="95"/>
      <c r="AD635" s="95"/>
      <c r="AE635" s="95"/>
      <c r="AF635" s="95"/>
      <c r="AG635" s="95"/>
      <c r="AH635" s="95"/>
      <c r="AI635" s="95"/>
      <c r="AJ635" s="95"/>
      <c r="AK635" s="95"/>
      <c r="AL635" s="95"/>
      <c r="AM635" s="95"/>
      <c r="AN635" s="95"/>
      <c r="AO635" s="95"/>
      <c r="AP635" s="95"/>
    </row>
    <row r="636" spans="1:42" ht="54" customHeight="1" x14ac:dyDescent="0.2">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c r="AA636" s="95"/>
      <c r="AB636" s="95"/>
      <c r="AC636" s="95"/>
      <c r="AD636" s="95"/>
      <c r="AE636" s="95"/>
      <c r="AF636" s="95"/>
      <c r="AG636" s="95"/>
      <c r="AH636" s="95"/>
      <c r="AI636" s="95"/>
      <c r="AJ636" s="95"/>
      <c r="AK636" s="95"/>
      <c r="AL636" s="95"/>
      <c r="AM636" s="95"/>
      <c r="AN636" s="95"/>
      <c r="AO636" s="95"/>
      <c r="AP636" s="95"/>
    </row>
    <row r="637" spans="1:42" ht="54" customHeight="1" x14ac:dyDescent="0.2">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c r="AA637" s="95"/>
      <c r="AB637" s="95"/>
      <c r="AC637" s="95"/>
      <c r="AD637" s="95"/>
      <c r="AE637" s="95"/>
      <c r="AF637" s="95"/>
      <c r="AG637" s="95"/>
      <c r="AH637" s="95"/>
      <c r="AI637" s="95"/>
      <c r="AJ637" s="95"/>
      <c r="AK637" s="95"/>
      <c r="AL637" s="95"/>
      <c r="AM637" s="95"/>
      <c r="AN637" s="95"/>
      <c r="AO637" s="95"/>
      <c r="AP637" s="95"/>
    </row>
    <row r="638" spans="1:42" ht="54" customHeight="1" x14ac:dyDescent="0.2">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c r="AA638" s="95"/>
      <c r="AB638" s="95"/>
      <c r="AC638" s="95"/>
      <c r="AD638" s="95"/>
      <c r="AE638" s="95"/>
      <c r="AF638" s="95"/>
      <c r="AG638" s="95"/>
      <c r="AH638" s="95"/>
      <c r="AI638" s="95"/>
      <c r="AJ638" s="95"/>
      <c r="AK638" s="95"/>
      <c r="AL638" s="95"/>
      <c r="AM638" s="95"/>
      <c r="AN638" s="95"/>
      <c r="AO638" s="95"/>
      <c r="AP638" s="95"/>
    </row>
    <row r="639" spans="1:42" ht="54" customHeight="1" x14ac:dyDescent="0.2">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c r="AA639" s="95"/>
      <c r="AB639" s="95"/>
      <c r="AC639" s="95"/>
      <c r="AD639" s="95"/>
      <c r="AE639" s="95"/>
      <c r="AF639" s="95"/>
      <c r="AG639" s="95"/>
      <c r="AH639" s="95"/>
      <c r="AI639" s="95"/>
      <c r="AJ639" s="95"/>
      <c r="AK639" s="95"/>
      <c r="AL639" s="95"/>
      <c r="AM639" s="95"/>
      <c r="AN639" s="95"/>
      <c r="AO639" s="95"/>
      <c r="AP639" s="95"/>
    </row>
    <row r="640" spans="1:42" ht="54" customHeight="1" x14ac:dyDescent="0.2">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c r="AA640" s="95"/>
      <c r="AB640" s="95"/>
      <c r="AC640" s="95"/>
      <c r="AD640" s="95"/>
      <c r="AE640" s="95"/>
      <c r="AF640" s="95"/>
      <c r="AG640" s="95"/>
      <c r="AH640" s="95"/>
      <c r="AI640" s="95"/>
      <c r="AJ640" s="95"/>
      <c r="AK640" s="95"/>
      <c r="AL640" s="95"/>
      <c r="AM640" s="95"/>
      <c r="AN640" s="95"/>
      <c r="AO640" s="95"/>
      <c r="AP640" s="95"/>
    </row>
    <row r="641" spans="1:42" ht="54" customHeight="1" x14ac:dyDescent="0.2">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c r="AA641" s="95"/>
      <c r="AB641" s="95"/>
      <c r="AC641" s="95"/>
      <c r="AD641" s="95"/>
      <c r="AE641" s="95"/>
      <c r="AF641" s="95"/>
      <c r="AG641" s="95"/>
      <c r="AH641" s="95"/>
      <c r="AI641" s="95"/>
      <c r="AJ641" s="95"/>
      <c r="AK641" s="95"/>
      <c r="AL641" s="95"/>
      <c r="AM641" s="95"/>
      <c r="AN641" s="95"/>
      <c r="AO641" s="95"/>
      <c r="AP641" s="95"/>
    </row>
    <row r="642" spans="1:42" ht="54" customHeight="1" x14ac:dyDescent="0.2">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c r="AA642" s="95"/>
      <c r="AB642" s="95"/>
      <c r="AC642" s="95"/>
      <c r="AD642" s="95"/>
      <c r="AE642" s="95"/>
      <c r="AF642" s="95"/>
      <c r="AG642" s="95"/>
      <c r="AH642" s="95"/>
      <c r="AI642" s="95"/>
      <c r="AJ642" s="95"/>
      <c r="AK642" s="95"/>
      <c r="AL642" s="95"/>
      <c r="AM642" s="95"/>
      <c r="AN642" s="95"/>
      <c r="AO642" s="95"/>
      <c r="AP642" s="95"/>
    </row>
    <row r="643" spans="1:42" ht="54" customHeight="1" x14ac:dyDescent="0.2">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c r="AA643" s="95"/>
      <c r="AB643" s="95"/>
      <c r="AC643" s="95"/>
      <c r="AD643" s="95"/>
      <c r="AE643" s="95"/>
      <c r="AF643" s="95"/>
      <c r="AG643" s="95"/>
      <c r="AH643" s="95"/>
      <c r="AI643" s="95"/>
      <c r="AJ643" s="95"/>
      <c r="AK643" s="95"/>
      <c r="AL643" s="95"/>
      <c r="AM643" s="95"/>
      <c r="AN643" s="95"/>
      <c r="AO643" s="95"/>
      <c r="AP643" s="95"/>
    </row>
    <row r="644" spans="1:42" ht="54" customHeight="1" x14ac:dyDescent="0.2">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c r="AA644" s="95"/>
      <c r="AB644" s="95"/>
      <c r="AC644" s="95"/>
      <c r="AD644" s="95"/>
      <c r="AE644" s="95"/>
      <c r="AF644" s="95"/>
      <c r="AG644" s="95"/>
      <c r="AH644" s="95"/>
      <c r="AI644" s="95"/>
      <c r="AJ644" s="95"/>
      <c r="AK644" s="95"/>
      <c r="AL644" s="95"/>
      <c r="AM644" s="95"/>
      <c r="AN644" s="95"/>
      <c r="AO644" s="95"/>
      <c r="AP644" s="95"/>
    </row>
    <row r="645" spans="1:42" ht="54" customHeight="1" x14ac:dyDescent="0.2">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c r="AA645" s="95"/>
      <c r="AB645" s="95"/>
      <c r="AC645" s="95"/>
      <c r="AD645" s="95"/>
      <c r="AE645" s="95"/>
      <c r="AF645" s="95"/>
      <c r="AG645" s="95"/>
      <c r="AH645" s="95"/>
      <c r="AI645" s="95"/>
      <c r="AJ645" s="95"/>
      <c r="AK645" s="95"/>
      <c r="AL645" s="95"/>
      <c r="AM645" s="95"/>
      <c r="AN645" s="95"/>
      <c r="AO645" s="95"/>
      <c r="AP645" s="95"/>
    </row>
    <row r="646" spans="1:42" ht="54" customHeight="1" x14ac:dyDescent="0.2">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c r="AA646" s="95"/>
      <c r="AB646" s="95"/>
      <c r="AC646" s="95"/>
      <c r="AD646" s="95"/>
      <c r="AE646" s="95"/>
      <c r="AF646" s="95"/>
      <c r="AG646" s="95"/>
      <c r="AH646" s="95"/>
      <c r="AI646" s="95"/>
      <c r="AJ646" s="95"/>
      <c r="AK646" s="95"/>
      <c r="AL646" s="95"/>
      <c r="AM646" s="95"/>
      <c r="AN646" s="95"/>
      <c r="AO646" s="95"/>
      <c r="AP646" s="95"/>
    </row>
    <row r="647" spans="1:42" ht="54" customHeight="1" x14ac:dyDescent="0.2">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c r="AA647" s="95"/>
      <c r="AB647" s="95"/>
      <c r="AC647" s="95"/>
      <c r="AD647" s="95"/>
      <c r="AE647" s="95"/>
      <c r="AF647" s="95"/>
      <c r="AG647" s="95"/>
      <c r="AH647" s="95"/>
      <c r="AI647" s="95"/>
      <c r="AJ647" s="95"/>
      <c r="AK647" s="95"/>
      <c r="AL647" s="95"/>
      <c r="AM647" s="95"/>
      <c r="AN647" s="95"/>
      <c r="AO647" s="95"/>
      <c r="AP647" s="95"/>
    </row>
    <row r="648" spans="1:42" ht="54" customHeight="1" x14ac:dyDescent="0.2">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c r="AA648" s="95"/>
      <c r="AB648" s="95"/>
      <c r="AC648" s="95"/>
      <c r="AD648" s="95"/>
      <c r="AE648" s="95"/>
      <c r="AF648" s="95"/>
      <c r="AG648" s="95"/>
      <c r="AH648" s="95"/>
      <c r="AI648" s="95"/>
      <c r="AJ648" s="95"/>
      <c r="AK648" s="95"/>
      <c r="AL648" s="95"/>
      <c r="AM648" s="95"/>
      <c r="AN648" s="95"/>
      <c r="AO648" s="95"/>
      <c r="AP648" s="95"/>
    </row>
    <row r="649" spans="1:42" ht="54" customHeight="1" x14ac:dyDescent="0.2">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c r="AA649" s="95"/>
      <c r="AB649" s="95"/>
      <c r="AC649" s="95"/>
      <c r="AD649" s="95"/>
      <c r="AE649" s="95"/>
      <c r="AF649" s="95"/>
      <c r="AG649" s="95"/>
      <c r="AH649" s="95"/>
      <c r="AI649" s="95"/>
      <c r="AJ649" s="95"/>
      <c r="AK649" s="95"/>
      <c r="AL649" s="95"/>
      <c r="AM649" s="95"/>
      <c r="AN649" s="95"/>
      <c r="AO649" s="95"/>
      <c r="AP649" s="95"/>
    </row>
    <row r="650" spans="1:42" ht="54" customHeight="1" x14ac:dyDescent="0.2">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c r="AA650" s="95"/>
      <c r="AB650" s="95"/>
      <c r="AC650" s="95"/>
      <c r="AD650" s="95"/>
      <c r="AE650" s="95"/>
      <c r="AF650" s="95"/>
      <c r="AG650" s="95"/>
      <c r="AH650" s="95"/>
      <c r="AI650" s="95"/>
      <c r="AJ650" s="95"/>
      <c r="AK650" s="95"/>
      <c r="AL650" s="95"/>
      <c r="AM650" s="95"/>
      <c r="AN650" s="95"/>
      <c r="AO650" s="95"/>
      <c r="AP650" s="95"/>
    </row>
    <row r="651" spans="1:42" ht="54" customHeight="1" x14ac:dyDescent="0.2">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c r="AA651" s="95"/>
      <c r="AB651" s="95"/>
      <c r="AC651" s="95"/>
      <c r="AD651" s="95"/>
      <c r="AE651" s="95"/>
      <c r="AF651" s="95"/>
      <c r="AG651" s="95"/>
      <c r="AH651" s="95"/>
      <c r="AI651" s="95"/>
      <c r="AJ651" s="95"/>
      <c r="AK651" s="95"/>
      <c r="AL651" s="95"/>
      <c r="AM651" s="95"/>
      <c r="AN651" s="95"/>
      <c r="AO651" s="95"/>
      <c r="AP651" s="95"/>
    </row>
    <row r="652" spans="1:42" ht="54" customHeight="1" x14ac:dyDescent="0.2">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c r="AA652" s="95"/>
      <c r="AB652" s="95"/>
      <c r="AC652" s="95"/>
      <c r="AD652" s="95"/>
      <c r="AE652" s="95"/>
      <c r="AF652" s="95"/>
      <c r="AG652" s="95"/>
      <c r="AH652" s="95"/>
      <c r="AI652" s="95"/>
      <c r="AJ652" s="95"/>
      <c r="AK652" s="95"/>
      <c r="AL652" s="95"/>
      <c r="AM652" s="95"/>
      <c r="AN652" s="95"/>
      <c r="AO652" s="95"/>
      <c r="AP652" s="95"/>
    </row>
    <row r="653" spans="1:42" ht="54" customHeight="1" x14ac:dyDescent="0.2">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c r="AA653" s="95"/>
      <c r="AB653" s="95"/>
      <c r="AC653" s="95"/>
      <c r="AD653" s="95"/>
      <c r="AE653" s="95"/>
      <c r="AF653" s="95"/>
      <c r="AG653" s="95"/>
      <c r="AH653" s="95"/>
      <c r="AI653" s="95"/>
      <c r="AJ653" s="95"/>
      <c r="AK653" s="95"/>
      <c r="AL653" s="95"/>
      <c r="AM653" s="95"/>
      <c r="AN653" s="95"/>
      <c r="AO653" s="95"/>
      <c r="AP653" s="95"/>
    </row>
    <row r="654" spans="1:42" ht="54" customHeight="1" x14ac:dyDescent="0.2">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c r="AA654" s="95"/>
      <c r="AB654" s="95"/>
      <c r="AC654" s="95"/>
      <c r="AD654" s="95"/>
      <c r="AE654" s="95"/>
      <c r="AF654" s="95"/>
      <c r="AG654" s="95"/>
      <c r="AH654" s="95"/>
      <c r="AI654" s="95"/>
      <c r="AJ654" s="95"/>
      <c r="AK654" s="95"/>
      <c r="AL654" s="95"/>
      <c r="AM654" s="95"/>
      <c r="AN654" s="95"/>
      <c r="AO654" s="95"/>
      <c r="AP654" s="95"/>
    </row>
    <row r="655" spans="1:42" ht="54" customHeight="1" x14ac:dyDescent="0.2">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c r="AA655" s="95"/>
      <c r="AB655" s="95"/>
      <c r="AC655" s="95"/>
      <c r="AD655" s="95"/>
      <c r="AE655" s="95"/>
      <c r="AF655" s="95"/>
      <c r="AG655" s="95"/>
      <c r="AH655" s="95"/>
      <c r="AI655" s="95"/>
      <c r="AJ655" s="95"/>
      <c r="AK655" s="95"/>
      <c r="AL655" s="95"/>
      <c r="AM655" s="95"/>
      <c r="AN655" s="95"/>
      <c r="AO655" s="95"/>
      <c r="AP655" s="95"/>
    </row>
    <row r="656" spans="1:42" ht="54" customHeight="1" x14ac:dyDescent="0.2">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c r="AA656" s="95"/>
      <c r="AB656" s="95"/>
      <c r="AC656" s="95"/>
      <c r="AD656" s="95"/>
      <c r="AE656" s="95"/>
      <c r="AF656" s="95"/>
      <c r="AG656" s="95"/>
      <c r="AH656" s="95"/>
      <c r="AI656" s="95"/>
      <c r="AJ656" s="95"/>
      <c r="AK656" s="95"/>
      <c r="AL656" s="95"/>
      <c r="AM656" s="95"/>
      <c r="AN656" s="95"/>
      <c r="AO656" s="95"/>
      <c r="AP656" s="95"/>
    </row>
    <row r="657" spans="1:42" ht="54" customHeight="1" x14ac:dyDescent="0.2">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c r="AA657" s="95"/>
      <c r="AB657" s="95"/>
      <c r="AC657" s="95"/>
      <c r="AD657" s="95"/>
      <c r="AE657" s="95"/>
      <c r="AF657" s="95"/>
      <c r="AG657" s="95"/>
      <c r="AH657" s="95"/>
      <c r="AI657" s="95"/>
      <c r="AJ657" s="95"/>
      <c r="AK657" s="95"/>
      <c r="AL657" s="95"/>
      <c r="AM657" s="95"/>
      <c r="AN657" s="95"/>
      <c r="AO657" s="95"/>
      <c r="AP657" s="95"/>
    </row>
    <row r="658" spans="1:42" ht="54" customHeight="1" x14ac:dyDescent="0.2">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c r="AA658" s="95"/>
      <c r="AB658" s="95"/>
      <c r="AC658" s="95"/>
      <c r="AD658" s="95"/>
      <c r="AE658" s="95"/>
      <c r="AF658" s="95"/>
      <c r="AG658" s="95"/>
      <c r="AH658" s="95"/>
      <c r="AI658" s="95"/>
      <c r="AJ658" s="95"/>
      <c r="AK658" s="95"/>
      <c r="AL658" s="95"/>
      <c r="AM658" s="95"/>
      <c r="AN658" s="95"/>
      <c r="AO658" s="95"/>
      <c r="AP658" s="95"/>
    </row>
    <row r="659" spans="1:42" ht="54" customHeight="1" x14ac:dyDescent="0.2">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c r="AA659" s="95"/>
      <c r="AB659" s="95"/>
      <c r="AC659" s="95"/>
      <c r="AD659" s="95"/>
      <c r="AE659" s="95"/>
      <c r="AF659" s="95"/>
      <c r="AG659" s="95"/>
      <c r="AH659" s="95"/>
      <c r="AI659" s="95"/>
      <c r="AJ659" s="95"/>
      <c r="AK659" s="95"/>
      <c r="AL659" s="95"/>
      <c r="AM659" s="95"/>
      <c r="AN659" s="95"/>
      <c r="AO659" s="95"/>
      <c r="AP659" s="95"/>
    </row>
    <row r="660" spans="1:42" ht="54" customHeight="1" x14ac:dyDescent="0.2">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c r="AA660" s="95"/>
      <c r="AB660" s="95"/>
      <c r="AC660" s="95"/>
      <c r="AD660" s="95"/>
      <c r="AE660" s="95"/>
      <c r="AF660" s="95"/>
      <c r="AG660" s="95"/>
      <c r="AH660" s="95"/>
      <c r="AI660" s="95"/>
      <c r="AJ660" s="95"/>
      <c r="AK660" s="95"/>
      <c r="AL660" s="95"/>
      <c r="AM660" s="95"/>
      <c r="AN660" s="95"/>
      <c r="AO660" s="95"/>
      <c r="AP660" s="95"/>
    </row>
    <row r="661" spans="1:42" ht="54" customHeight="1" x14ac:dyDescent="0.2">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c r="AA661" s="95"/>
      <c r="AB661" s="95"/>
      <c r="AC661" s="95"/>
      <c r="AD661" s="95"/>
      <c r="AE661" s="95"/>
      <c r="AF661" s="95"/>
      <c r="AG661" s="95"/>
      <c r="AH661" s="95"/>
      <c r="AI661" s="95"/>
      <c r="AJ661" s="95"/>
      <c r="AK661" s="95"/>
      <c r="AL661" s="95"/>
      <c r="AM661" s="95"/>
      <c r="AN661" s="95"/>
      <c r="AO661" s="95"/>
      <c r="AP661" s="95"/>
    </row>
    <row r="662" spans="1:42" ht="54" customHeight="1" x14ac:dyDescent="0.2">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c r="AA662" s="95"/>
      <c r="AB662" s="95"/>
      <c r="AC662" s="95"/>
      <c r="AD662" s="95"/>
      <c r="AE662" s="95"/>
      <c r="AF662" s="95"/>
      <c r="AG662" s="95"/>
      <c r="AH662" s="95"/>
      <c r="AI662" s="95"/>
      <c r="AJ662" s="95"/>
      <c r="AK662" s="95"/>
      <c r="AL662" s="95"/>
      <c r="AM662" s="95"/>
      <c r="AN662" s="95"/>
      <c r="AO662" s="95"/>
      <c r="AP662" s="95"/>
    </row>
    <row r="663" spans="1:42" ht="54" customHeight="1" x14ac:dyDescent="0.2">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c r="AA663" s="95"/>
      <c r="AB663" s="95"/>
      <c r="AC663" s="95"/>
      <c r="AD663" s="95"/>
      <c r="AE663" s="95"/>
      <c r="AF663" s="95"/>
      <c r="AG663" s="95"/>
      <c r="AH663" s="95"/>
      <c r="AI663" s="95"/>
      <c r="AJ663" s="95"/>
      <c r="AK663" s="95"/>
      <c r="AL663" s="95"/>
      <c r="AM663" s="95"/>
      <c r="AN663" s="95"/>
      <c r="AO663" s="95"/>
      <c r="AP663" s="95"/>
    </row>
    <row r="664" spans="1:42" ht="54" customHeight="1" x14ac:dyDescent="0.2">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c r="AA664" s="95"/>
      <c r="AB664" s="95"/>
      <c r="AC664" s="95"/>
      <c r="AD664" s="95"/>
      <c r="AE664" s="95"/>
      <c r="AF664" s="95"/>
      <c r="AG664" s="95"/>
      <c r="AH664" s="95"/>
      <c r="AI664" s="95"/>
      <c r="AJ664" s="95"/>
      <c r="AK664" s="95"/>
      <c r="AL664" s="95"/>
      <c r="AM664" s="95"/>
      <c r="AN664" s="95"/>
      <c r="AO664" s="95"/>
      <c r="AP664" s="95"/>
    </row>
    <row r="665" spans="1:42" ht="54" customHeight="1" x14ac:dyDescent="0.2">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c r="AA665" s="95"/>
      <c r="AB665" s="95"/>
      <c r="AC665" s="95"/>
      <c r="AD665" s="95"/>
      <c r="AE665" s="95"/>
      <c r="AF665" s="95"/>
      <c r="AG665" s="95"/>
      <c r="AH665" s="95"/>
      <c r="AI665" s="95"/>
      <c r="AJ665" s="95"/>
      <c r="AK665" s="95"/>
      <c r="AL665" s="95"/>
      <c r="AM665" s="95"/>
      <c r="AN665" s="95"/>
      <c r="AO665" s="95"/>
      <c r="AP665" s="95"/>
    </row>
    <row r="666" spans="1:42" ht="54" customHeight="1" x14ac:dyDescent="0.2">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c r="AA666" s="95"/>
      <c r="AB666" s="95"/>
      <c r="AC666" s="95"/>
      <c r="AD666" s="95"/>
      <c r="AE666" s="95"/>
      <c r="AF666" s="95"/>
      <c r="AG666" s="95"/>
      <c r="AH666" s="95"/>
      <c r="AI666" s="95"/>
      <c r="AJ666" s="95"/>
      <c r="AK666" s="95"/>
      <c r="AL666" s="95"/>
      <c r="AM666" s="95"/>
      <c r="AN666" s="95"/>
      <c r="AO666" s="95"/>
      <c r="AP666" s="95"/>
    </row>
    <row r="667" spans="1:42" ht="54" customHeight="1" x14ac:dyDescent="0.2">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c r="AA667" s="95"/>
      <c r="AB667" s="95"/>
      <c r="AC667" s="95"/>
      <c r="AD667" s="95"/>
      <c r="AE667" s="95"/>
      <c r="AF667" s="95"/>
      <c r="AG667" s="95"/>
      <c r="AH667" s="95"/>
      <c r="AI667" s="95"/>
      <c r="AJ667" s="95"/>
      <c r="AK667" s="95"/>
      <c r="AL667" s="95"/>
      <c r="AM667" s="95"/>
      <c r="AN667" s="95"/>
      <c r="AO667" s="95"/>
      <c r="AP667" s="95"/>
    </row>
    <row r="668" spans="1:42" ht="54" customHeight="1" x14ac:dyDescent="0.2">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c r="AA668" s="95"/>
      <c r="AB668" s="95"/>
      <c r="AC668" s="95"/>
      <c r="AD668" s="95"/>
      <c r="AE668" s="95"/>
      <c r="AF668" s="95"/>
      <c r="AG668" s="95"/>
      <c r="AH668" s="95"/>
      <c r="AI668" s="95"/>
      <c r="AJ668" s="95"/>
      <c r="AK668" s="95"/>
      <c r="AL668" s="95"/>
      <c r="AM668" s="95"/>
      <c r="AN668" s="95"/>
      <c r="AO668" s="95"/>
      <c r="AP668" s="95"/>
    </row>
    <row r="669" spans="1:42" ht="54" customHeight="1" x14ac:dyDescent="0.2">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c r="AA669" s="95"/>
      <c r="AB669" s="95"/>
      <c r="AC669" s="95"/>
      <c r="AD669" s="95"/>
      <c r="AE669" s="95"/>
      <c r="AF669" s="95"/>
      <c r="AG669" s="95"/>
      <c r="AH669" s="95"/>
      <c r="AI669" s="95"/>
      <c r="AJ669" s="95"/>
      <c r="AK669" s="95"/>
      <c r="AL669" s="95"/>
      <c r="AM669" s="95"/>
      <c r="AN669" s="95"/>
      <c r="AO669" s="95"/>
      <c r="AP669" s="95"/>
    </row>
    <row r="670" spans="1:42" ht="54" customHeight="1" x14ac:dyDescent="0.2">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c r="AA670" s="95"/>
      <c r="AB670" s="95"/>
      <c r="AC670" s="95"/>
      <c r="AD670" s="95"/>
      <c r="AE670" s="95"/>
      <c r="AF670" s="95"/>
      <c r="AG670" s="95"/>
      <c r="AH670" s="95"/>
      <c r="AI670" s="95"/>
      <c r="AJ670" s="95"/>
      <c r="AK670" s="95"/>
      <c r="AL670" s="95"/>
      <c r="AM670" s="95"/>
      <c r="AN670" s="95"/>
      <c r="AO670" s="95"/>
      <c r="AP670" s="95"/>
    </row>
    <row r="671" spans="1:42" ht="54" customHeight="1" x14ac:dyDescent="0.2">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c r="AA671" s="95"/>
      <c r="AB671" s="95"/>
      <c r="AC671" s="95"/>
      <c r="AD671" s="95"/>
      <c r="AE671" s="95"/>
      <c r="AF671" s="95"/>
      <c r="AG671" s="95"/>
      <c r="AH671" s="95"/>
      <c r="AI671" s="95"/>
      <c r="AJ671" s="95"/>
      <c r="AK671" s="95"/>
      <c r="AL671" s="95"/>
      <c r="AM671" s="95"/>
      <c r="AN671" s="95"/>
      <c r="AO671" s="95"/>
      <c r="AP671" s="95"/>
    </row>
    <row r="672" spans="1:42" ht="12.75" x14ac:dyDescent="0.2">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c r="AA672" s="96"/>
      <c r="AB672" s="96"/>
      <c r="AC672" s="96"/>
      <c r="AD672" s="96"/>
      <c r="AE672" s="96"/>
      <c r="AF672" s="96"/>
      <c r="AG672" s="96"/>
      <c r="AH672" s="96"/>
      <c r="AI672" s="96"/>
      <c r="AJ672" s="96"/>
      <c r="AK672" s="96"/>
      <c r="AL672" s="96"/>
      <c r="AM672" s="96"/>
      <c r="AN672" s="96"/>
      <c r="AO672" s="96"/>
      <c r="AP672" s="96"/>
    </row>
    <row r="673" spans="1:42" ht="12.75" x14ac:dyDescent="0.2">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c r="AA673" s="96"/>
      <c r="AB673" s="96"/>
      <c r="AC673" s="96"/>
      <c r="AD673" s="96"/>
      <c r="AE673" s="96"/>
      <c r="AF673" s="96"/>
      <c r="AG673" s="96"/>
      <c r="AH673" s="96"/>
      <c r="AI673" s="96"/>
      <c r="AJ673" s="96"/>
      <c r="AK673" s="96"/>
      <c r="AL673" s="96"/>
      <c r="AM673" s="96"/>
      <c r="AN673" s="96"/>
      <c r="AO673" s="96"/>
      <c r="AP673" s="96"/>
    </row>
    <row r="674" spans="1:42" ht="12.75" x14ac:dyDescent="0.2">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c r="AA674" s="96"/>
      <c r="AB674" s="96"/>
      <c r="AC674" s="96"/>
      <c r="AD674" s="96"/>
      <c r="AE674" s="96"/>
      <c r="AF674" s="96"/>
      <c r="AG674" s="96"/>
      <c r="AH674" s="96"/>
      <c r="AI674" s="96"/>
      <c r="AJ674" s="96"/>
      <c r="AK674" s="96"/>
      <c r="AL674" s="96"/>
      <c r="AM674" s="96"/>
      <c r="AN674" s="96"/>
      <c r="AO674" s="96"/>
      <c r="AP674" s="96"/>
    </row>
    <row r="675" spans="1:42" ht="12.75" x14ac:dyDescent="0.2">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c r="AA675" s="96"/>
      <c r="AB675" s="96"/>
      <c r="AC675" s="96"/>
      <c r="AD675" s="96"/>
      <c r="AE675" s="96"/>
      <c r="AF675" s="96"/>
      <c r="AG675" s="96"/>
      <c r="AH675" s="96"/>
      <c r="AI675" s="96"/>
      <c r="AJ675" s="96"/>
      <c r="AK675" s="96"/>
      <c r="AL675" s="96"/>
      <c r="AM675" s="96"/>
      <c r="AN675" s="96"/>
      <c r="AO675" s="96"/>
      <c r="AP675" s="96"/>
    </row>
    <row r="676" spans="1:42" ht="12.75" x14ac:dyDescent="0.2">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c r="AA676" s="96"/>
      <c r="AB676" s="96"/>
      <c r="AC676" s="96"/>
      <c r="AD676" s="96"/>
      <c r="AE676" s="96"/>
      <c r="AF676" s="96"/>
      <c r="AG676" s="96"/>
      <c r="AH676" s="96"/>
      <c r="AI676" s="96"/>
      <c r="AJ676" s="96"/>
      <c r="AK676" s="96"/>
      <c r="AL676" s="96"/>
      <c r="AM676" s="96"/>
      <c r="AN676" s="96"/>
      <c r="AO676" s="96"/>
      <c r="AP676" s="96"/>
    </row>
    <row r="677" spans="1:42" ht="12.75" x14ac:dyDescent="0.2">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c r="AA677" s="96"/>
      <c r="AB677" s="96"/>
      <c r="AC677" s="96"/>
      <c r="AD677" s="96"/>
      <c r="AE677" s="96"/>
      <c r="AF677" s="96"/>
      <c r="AG677" s="96"/>
      <c r="AH677" s="96"/>
      <c r="AI677" s="96"/>
      <c r="AJ677" s="96"/>
      <c r="AK677" s="96"/>
      <c r="AL677" s="96"/>
      <c r="AM677" s="96"/>
      <c r="AN677" s="96"/>
      <c r="AO677" s="96"/>
      <c r="AP677" s="96"/>
    </row>
    <row r="678" spans="1:42" ht="12.75" x14ac:dyDescent="0.2">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c r="AA678" s="96"/>
      <c r="AB678" s="96"/>
      <c r="AC678" s="96"/>
      <c r="AD678" s="96"/>
      <c r="AE678" s="96"/>
      <c r="AF678" s="96"/>
      <c r="AG678" s="96"/>
      <c r="AH678" s="96"/>
      <c r="AI678" s="96"/>
      <c r="AJ678" s="96"/>
      <c r="AK678" s="96"/>
      <c r="AL678" s="96"/>
      <c r="AM678" s="96"/>
      <c r="AN678" s="96"/>
      <c r="AO678" s="96"/>
      <c r="AP678" s="96"/>
    </row>
    <row r="679" spans="1:42" ht="12.75" x14ac:dyDescent="0.2">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c r="AA679" s="96"/>
      <c r="AB679" s="96"/>
      <c r="AC679" s="96"/>
      <c r="AD679" s="96"/>
      <c r="AE679" s="96"/>
      <c r="AF679" s="96"/>
      <c r="AG679" s="96"/>
      <c r="AH679" s="96"/>
      <c r="AI679" s="96"/>
      <c r="AJ679" s="96"/>
      <c r="AK679" s="96"/>
      <c r="AL679" s="96"/>
      <c r="AM679" s="96"/>
      <c r="AN679" s="96"/>
      <c r="AO679" s="96"/>
      <c r="AP679" s="96"/>
    </row>
    <row r="680" spans="1:42" ht="12.75" x14ac:dyDescent="0.2">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c r="AA680" s="96"/>
      <c r="AB680" s="96"/>
      <c r="AC680" s="96"/>
      <c r="AD680" s="96"/>
      <c r="AE680" s="96"/>
      <c r="AF680" s="96"/>
      <c r="AG680" s="96"/>
      <c r="AH680" s="96"/>
      <c r="AI680" s="96"/>
      <c r="AJ680" s="96"/>
      <c r="AK680" s="96"/>
      <c r="AL680" s="96"/>
      <c r="AM680" s="96"/>
      <c r="AN680" s="96"/>
      <c r="AO680" s="96"/>
      <c r="AP680" s="96"/>
    </row>
    <row r="681" spans="1:42" ht="12.75" x14ac:dyDescent="0.2">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c r="AA681" s="96"/>
      <c r="AB681" s="96"/>
      <c r="AC681" s="96"/>
      <c r="AD681" s="96"/>
      <c r="AE681" s="96"/>
      <c r="AF681" s="96"/>
      <c r="AG681" s="96"/>
      <c r="AH681" s="96"/>
      <c r="AI681" s="96"/>
      <c r="AJ681" s="96"/>
      <c r="AK681" s="96"/>
      <c r="AL681" s="96"/>
      <c r="AM681" s="96"/>
      <c r="AN681" s="96"/>
      <c r="AO681" s="96"/>
      <c r="AP681" s="96"/>
    </row>
    <row r="682" spans="1:42" ht="12.75" x14ac:dyDescent="0.2">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c r="AA682" s="96"/>
      <c r="AB682" s="96"/>
      <c r="AC682" s="96"/>
      <c r="AD682" s="96"/>
      <c r="AE682" s="96"/>
      <c r="AF682" s="96"/>
      <c r="AG682" s="96"/>
      <c r="AH682" s="96"/>
      <c r="AI682" s="96"/>
      <c r="AJ682" s="96"/>
      <c r="AK682" s="96"/>
      <c r="AL682" s="96"/>
      <c r="AM682" s="96"/>
      <c r="AN682" s="96"/>
      <c r="AO682" s="96"/>
      <c r="AP682" s="96"/>
    </row>
    <row r="683" spans="1:42" ht="12.75" x14ac:dyDescent="0.2">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c r="AA683" s="96"/>
      <c r="AB683" s="96"/>
      <c r="AC683" s="96"/>
      <c r="AD683" s="96"/>
      <c r="AE683" s="96"/>
      <c r="AF683" s="96"/>
      <c r="AG683" s="96"/>
      <c r="AH683" s="96"/>
      <c r="AI683" s="96"/>
      <c r="AJ683" s="96"/>
      <c r="AK683" s="96"/>
      <c r="AL683" s="96"/>
      <c r="AM683" s="96"/>
      <c r="AN683" s="96"/>
      <c r="AO683" s="96"/>
      <c r="AP683" s="96"/>
    </row>
    <row r="684" spans="1:42" ht="12.75" x14ac:dyDescent="0.2">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c r="AA684" s="96"/>
      <c r="AB684" s="96"/>
      <c r="AC684" s="96"/>
      <c r="AD684" s="96"/>
      <c r="AE684" s="96"/>
      <c r="AF684" s="96"/>
      <c r="AG684" s="96"/>
      <c r="AH684" s="96"/>
      <c r="AI684" s="96"/>
      <c r="AJ684" s="96"/>
      <c r="AK684" s="96"/>
      <c r="AL684" s="96"/>
      <c r="AM684" s="96"/>
      <c r="AN684" s="96"/>
      <c r="AO684" s="96"/>
      <c r="AP684" s="96"/>
    </row>
    <row r="685" spans="1:42" ht="12.75" x14ac:dyDescent="0.2">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c r="AA685" s="96"/>
      <c r="AB685" s="96"/>
      <c r="AC685" s="96"/>
      <c r="AD685" s="96"/>
      <c r="AE685" s="96"/>
      <c r="AF685" s="96"/>
      <c r="AG685" s="96"/>
      <c r="AH685" s="96"/>
      <c r="AI685" s="96"/>
      <c r="AJ685" s="96"/>
      <c r="AK685" s="96"/>
      <c r="AL685" s="96"/>
      <c r="AM685" s="96"/>
      <c r="AN685" s="96"/>
      <c r="AO685" s="96"/>
      <c r="AP685" s="96"/>
    </row>
    <row r="686" spans="1:42" ht="12.75" x14ac:dyDescent="0.2">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c r="AA686" s="96"/>
      <c r="AB686" s="96"/>
      <c r="AC686" s="96"/>
      <c r="AD686" s="96"/>
      <c r="AE686" s="96"/>
      <c r="AF686" s="96"/>
      <c r="AG686" s="96"/>
      <c r="AH686" s="96"/>
      <c r="AI686" s="96"/>
      <c r="AJ686" s="96"/>
      <c r="AK686" s="96"/>
      <c r="AL686" s="96"/>
      <c r="AM686" s="96"/>
      <c r="AN686" s="96"/>
      <c r="AO686" s="96"/>
      <c r="AP686" s="96"/>
    </row>
    <row r="687" spans="1:42" ht="12.75" x14ac:dyDescent="0.2">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c r="AA687" s="96"/>
      <c r="AB687" s="96"/>
      <c r="AC687" s="96"/>
      <c r="AD687" s="96"/>
      <c r="AE687" s="96"/>
      <c r="AF687" s="96"/>
      <c r="AG687" s="96"/>
      <c r="AH687" s="96"/>
      <c r="AI687" s="96"/>
      <c r="AJ687" s="96"/>
      <c r="AK687" s="96"/>
      <c r="AL687" s="96"/>
      <c r="AM687" s="96"/>
      <c r="AN687" s="96"/>
      <c r="AO687" s="96"/>
      <c r="AP687" s="96"/>
    </row>
    <row r="688" spans="1:42" ht="12.75" x14ac:dyDescent="0.2">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c r="AA688" s="96"/>
      <c r="AB688" s="96"/>
      <c r="AC688" s="96"/>
      <c r="AD688" s="96"/>
      <c r="AE688" s="96"/>
      <c r="AF688" s="96"/>
      <c r="AG688" s="96"/>
      <c r="AH688" s="96"/>
      <c r="AI688" s="96"/>
      <c r="AJ688" s="96"/>
      <c r="AK688" s="96"/>
      <c r="AL688" s="96"/>
      <c r="AM688" s="96"/>
      <c r="AN688" s="96"/>
      <c r="AO688" s="96"/>
      <c r="AP688" s="96"/>
    </row>
    <row r="689" spans="1:42" ht="12.75" x14ac:dyDescent="0.2">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c r="AA689" s="96"/>
      <c r="AB689" s="96"/>
      <c r="AC689" s="96"/>
      <c r="AD689" s="96"/>
      <c r="AE689" s="96"/>
      <c r="AF689" s="96"/>
      <c r="AG689" s="96"/>
      <c r="AH689" s="96"/>
      <c r="AI689" s="96"/>
      <c r="AJ689" s="96"/>
      <c r="AK689" s="96"/>
      <c r="AL689" s="96"/>
      <c r="AM689" s="96"/>
      <c r="AN689" s="96"/>
      <c r="AO689" s="96"/>
      <c r="AP689" s="96"/>
    </row>
    <row r="690" spans="1:42" ht="12.75" x14ac:dyDescent="0.2">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c r="AA690" s="96"/>
      <c r="AB690" s="96"/>
      <c r="AC690" s="96"/>
      <c r="AD690" s="96"/>
      <c r="AE690" s="96"/>
      <c r="AF690" s="96"/>
      <c r="AG690" s="96"/>
      <c r="AH690" s="96"/>
      <c r="AI690" s="96"/>
      <c r="AJ690" s="96"/>
      <c r="AK690" s="96"/>
      <c r="AL690" s="96"/>
      <c r="AM690" s="96"/>
      <c r="AN690" s="96"/>
      <c r="AO690" s="96"/>
      <c r="AP690" s="96"/>
    </row>
    <row r="691" spans="1:42" ht="12.75" x14ac:dyDescent="0.2">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c r="AA691" s="96"/>
      <c r="AB691" s="96"/>
      <c r="AC691" s="96"/>
      <c r="AD691" s="96"/>
      <c r="AE691" s="96"/>
      <c r="AF691" s="96"/>
      <c r="AG691" s="96"/>
      <c r="AH691" s="96"/>
      <c r="AI691" s="96"/>
      <c r="AJ691" s="96"/>
      <c r="AK691" s="96"/>
      <c r="AL691" s="96"/>
      <c r="AM691" s="96"/>
      <c r="AN691" s="96"/>
      <c r="AO691" s="96"/>
      <c r="AP691" s="96"/>
    </row>
    <row r="692" spans="1:42" ht="12.75" x14ac:dyDescent="0.2">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c r="AA692" s="96"/>
      <c r="AB692" s="96"/>
      <c r="AC692" s="96"/>
      <c r="AD692" s="96"/>
      <c r="AE692" s="96"/>
      <c r="AF692" s="96"/>
      <c r="AG692" s="96"/>
      <c r="AH692" s="96"/>
      <c r="AI692" s="96"/>
      <c r="AJ692" s="96"/>
      <c r="AK692" s="96"/>
      <c r="AL692" s="96"/>
      <c r="AM692" s="96"/>
      <c r="AN692" s="96"/>
      <c r="AO692" s="96"/>
      <c r="AP692" s="96"/>
    </row>
    <row r="693" spans="1:42" ht="12.75" x14ac:dyDescent="0.2">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c r="AA693" s="96"/>
      <c r="AB693" s="96"/>
      <c r="AC693" s="96"/>
      <c r="AD693" s="96"/>
      <c r="AE693" s="96"/>
      <c r="AF693" s="96"/>
      <c r="AG693" s="96"/>
      <c r="AH693" s="96"/>
      <c r="AI693" s="96"/>
      <c r="AJ693" s="96"/>
      <c r="AK693" s="96"/>
      <c r="AL693" s="96"/>
      <c r="AM693" s="96"/>
      <c r="AN693" s="96"/>
      <c r="AO693" s="96"/>
      <c r="AP693" s="96"/>
    </row>
    <row r="694" spans="1:42" ht="12.75" x14ac:dyDescent="0.2">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c r="AA694" s="96"/>
      <c r="AB694" s="96"/>
      <c r="AC694" s="96"/>
      <c r="AD694" s="96"/>
      <c r="AE694" s="96"/>
      <c r="AF694" s="96"/>
      <c r="AG694" s="96"/>
      <c r="AH694" s="96"/>
      <c r="AI694" s="96"/>
      <c r="AJ694" s="96"/>
      <c r="AK694" s="96"/>
      <c r="AL694" s="96"/>
      <c r="AM694" s="96"/>
      <c r="AN694" s="96"/>
      <c r="AO694" s="96"/>
      <c r="AP694" s="96"/>
    </row>
    <row r="695" spans="1:42" ht="12.75" x14ac:dyDescent="0.2">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c r="AA695" s="96"/>
      <c r="AB695" s="96"/>
      <c r="AC695" s="96"/>
      <c r="AD695" s="96"/>
      <c r="AE695" s="96"/>
      <c r="AF695" s="96"/>
      <c r="AG695" s="96"/>
      <c r="AH695" s="96"/>
      <c r="AI695" s="96"/>
      <c r="AJ695" s="96"/>
      <c r="AK695" s="96"/>
      <c r="AL695" s="96"/>
      <c r="AM695" s="96"/>
      <c r="AN695" s="96"/>
      <c r="AO695" s="96"/>
      <c r="AP695" s="96"/>
    </row>
    <row r="696" spans="1:42" ht="12.75" x14ac:dyDescent="0.2">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c r="AA696" s="96"/>
      <c r="AB696" s="96"/>
      <c r="AC696" s="96"/>
      <c r="AD696" s="96"/>
      <c r="AE696" s="96"/>
      <c r="AF696" s="96"/>
      <c r="AG696" s="96"/>
      <c r="AH696" s="96"/>
      <c r="AI696" s="96"/>
      <c r="AJ696" s="96"/>
      <c r="AK696" s="96"/>
      <c r="AL696" s="96"/>
      <c r="AM696" s="96"/>
      <c r="AN696" s="96"/>
      <c r="AO696" s="96"/>
      <c r="AP696" s="96"/>
    </row>
    <row r="697" spans="1:42" ht="12.75" x14ac:dyDescent="0.2">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c r="AA697" s="96"/>
      <c r="AB697" s="96"/>
      <c r="AC697" s="96"/>
      <c r="AD697" s="96"/>
      <c r="AE697" s="96"/>
      <c r="AF697" s="96"/>
      <c r="AG697" s="96"/>
      <c r="AH697" s="96"/>
      <c r="AI697" s="96"/>
      <c r="AJ697" s="96"/>
      <c r="AK697" s="96"/>
      <c r="AL697" s="96"/>
      <c r="AM697" s="96"/>
      <c r="AN697" s="96"/>
      <c r="AO697" s="96"/>
      <c r="AP697" s="96"/>
    </row>
    <row r="698" spans="1:42" ht="12.75" x14ac:dyDescent="0.2">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c r="AA698" s="96"/>
      <c r="AB698" s="96"/>
      <c r="AC698" s="96"/>
      <c r="AD698" s="96"/>
      <c r="AE698" s="96"/>
      <c r="AF698" s="96"/>
      <c r="AG698" s="96"/>
      <c r="AH698" s="96"/>
      <c r="AI698" s="96"/>
      <c r="AJ698" s="96"/>
      <c r="AK698" s="96"/>
      <c r="AL698" s="96"/>
      <c r="AM698" s="96"/>
      <c r="AN698" s="96"/>
      <c r="AO698" s="96"/>
      <c r="AP698" s="96"/>
    </row>
    <row r="699" spans="1:42" ht="12.75" x14ac:dyDescent="0.2">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c r="AA699" s="96"/>
      <c r="AB699" s="96"/>
      <c r="AC699" s="96"/>
      <c r="AD699" s="96"/>
      <c r="AE699" s="96"/>
      <c r="AF699" s="96"/>
      <c r="AG699" s="96"/>
      <c r="AH699" s="96"/>
      <c r="AI699" s="96"/>
      <c r="AJ699" s="96"/>
      <c r="AK699" s="96"/>
      <c r="AL699" s="96"/>
      <c r="AM699" s="96"/>
      <c r="AN699" s="96"/>
      <c r="AO699" s="96"/>
      <c r="AP699" s="96"/>
    </row>
    <row r="700" spans="1:42" ht="12.75" x14ac:dyDescent="0.2">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c r="AA700" s="96"/>
      <c r="AB700" s="96"/>
      <c r="AC700" s="96"/>
      <c r="AD700" s="96"/>
      <c r="AE700" s="96"/>
      <c r="AF700" s="96"/>
      <c r="AG700" s="96"/>
      <c r="AH700" s="96"/>
      <c r="AI700" s="96"/>
      <c r="AJ700" s="96"/>
      <c r="AK700" s="96"/>
      <c r="AL700" s="96"/>
      <c r="AM700" s="96"/>
      <c r="AN700" s="96"/>
      <c r="AO700" s="96"/>
      <c r="AP700" s="96"/>
    </row>
    <row r="701" spans="1:42" ht="12.75" x14ac:dyDescent="0.2">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c r="AA701" s="96"/>
      <c r="AB701" s="96"/>
      <c r="AC701" s="96"/>
      <c r="AD701" s="96"/>
      <c r="AE701" s="96"/>
      <c r="AF701" s="96"/>
      <c r="AG701" s="96"/>
      <c r="AH701" s="96"/>
      <c r="AI701" s="96"/>
      <c r="AJ701" s="96"/>
      <c r="AK701" s="96"/>
      <c r="AL701" s="96"/>
      <c r="AM701" s="96"/>
      <c r="AN701" s="96"/>
      <c r="AO701" s="96"/>
      <c r="AP701" s="96"/>
    </row>
    <row r="702" spans="1:42" ht="12.75" x14ac:dyDescent="0.2">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c r="AA702" s="96"/>
      <c r="AB702" s="96"/>
      <c r="AC702" s="96"/>
      <c r="AD702" s="96"/>
      <c r="AE702" s="96"/>
      <c r="AF702" s="96"/>
      <c r="AG702" s="96"/>
      <c r="AH702" s="96"/>
      <c r="AI702" s="96"/>
      <c r="AJ702" s="96"/>
      <c r="AK702" s="96"/>
      <c r="AL702" s="96"/>
      <c r="AM702" s="96"/>
      <c r="AN702" s="96"/>
      <c r="AO702" s="96"/>
      <c r="AP702" s="96"/>
    </row>
    <row r="703" spans="1:42" ht="12.75" x14ac:dyDescent="0.2">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c r="AA703" s="96"/>
      <c r="AB703" s="96"/>
      <c r="AC703" s="96"/>
      <c r="AD703" s="96"/>
      <c r="AE703" s="96"/>
      <c r="AF703" s="96"/>
      <c r="AG703" s="96"/>
      <c r="AH703" s="96"/>
      <c r="AI703" s="96"/>
      <c r="AJ703" s="96"/>
      <c r="AK703" s="96"/>
      <c r="AL703" s="96"/>
      <c r="AM703" s="96"/>
      <c r="AN703" s="96"/>
      <c r="AO703" s="96"/>
      <c r="AP703" s="96"/>
    </row>
    <row r="704" spans="1:42" ht="12.75" x14ac:dyDescent="0.2">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c r="AA704" s="96"/>
      <c r="AB704" s="96"/>
      <c r="AC704" s="96"/>
      <c r="AD704" s="96"/>
      <c r="AE704" s="96"/>
      <c r="AF704" s="96"/>
      <c r="AG704" s="96"/>
      <c r="AH704" s="96"/>
      <c r="AI704" s="96"/>
      <c r="AJ704" s="96"/>
      <c r="AK704" s="96"/>
      <c r="AL704" s="96"/>
      <c r="AM704" s="96"/>
      <c r="AN704" s="96"/>
      <c r="AO704" s="96"/>
      <c r="AP704" s="96"/>
    </row>
    <row r="705" spans="1:42" ht="12.75" x14ac:dyDescent="0.2">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c r="AA705" s="96"/>
      <c r="AB705" s="96"/>
      <c r="AC705" s="96"/>
      <c r="AD705" s="96"/>
      <c r="AE705" s="96"/>
      <c r="AF705" s="96"/>
      <c r="AG705" s="96"/>
      <c r="AH705" s="96"/>
      <c r="AI705" s="96"/>
      <c r="AJ705" s="96"/>
      <c r="AK705" s="96"/>
      <c r="AL705" s="96"/>
      <c r="AM705" s="96"/>
      <c r="AN705" s="96"/>
      <c r="AO705" s="96"/>
      <c r="AP705" s="96"/>
    </row>
    <row r="706" spans="1:42" ht="12.75" x14ac:dyDescent="0.2">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c r="AA706" s="96"/>
      <c r="AB706" s="96"/>
      <c r="AC706" s="96"/>
      <c r="AD706" s="96"/>
      <c r="AE706" s="96"/>
      <c r="AF706" s="96"/>
      <c r="AG706" s="96"/>
      <c r="AH706" s="96"/>
      <c r="AI706" s="96"/>
      <c r="AJ706" s="96"/>
      <c r="AK706" s="96"/>
      <c r="AL706" s="96"/>
      <c r="AM706" s="96"/>
      <c r="AN706" s="96"/>
      <c r="AO706" s="96"/>
      <c r="AP706" s="96"/>
    </row>
    <row r="707" spans="1:42" ht="12.75" x14ac:dyDescent="0.2">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c r="AA707" s="96"/>
      <c r="AB707" s="96"/>
      <c r="AC707" s="96"/>
      <c r="AD707" s="96"/>
      <c r="AE707" s="96"/>
      <c r="AF707" s="96"/>
      <c r="AG707" s="96"/>
      <c r="AH707" s="96"/>
      <c r="AI707" s="96"/>
      <c r="AJ707" s="96"/>
      <c r="AK707" s="96"/>
      <c r="AL707" s="96"/>
      <c r="AM707" s="96"/>
      <c r="AN707" s="96"/>
      <c r="AO707" s="96"/>
      <c r="AP707" s="96"/>
    </row>
    <row r="708" spans="1:42" ht="12.75" x14ac:dyDescent="0.2">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c r="AA708" s="96"/>
      <c r="AB708" s="96"/>
      <c r="AC708" s="96"/>
      <c r="AD708" s="96"/>
      <c r="AE708" s="96"/>
      <c r="AF708" s="96"/>
      <c r="AG708" s="96"/>
      <c r="AH708" s="96"/>
      <c r="AI708" s="96"/>
      <c r="AJ708" s="96"/>
      <c r="AK708" s="96"/>
      <c r="AL708" s="96"/>
      <c r="AM708" s="96"/>
      <c r="AN708" s="96"/>
      <c r="AO708" s="96"/>
      <c r="AP708" s="96"/>
    </row>
    <row r="709" spans="1:42" ht="12.75" x14ac:dyDescent="0.2">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c r="AA709" s="96"/>
      <c r="AB709" s="96"/>
      <c r="AC709" s="96"/>
      <c r="AD709" s="96"/>
      <c r="AE709" s="96"/>
      <c r="AF709" s="96"/>
      <c r="AG709" s="96"/>
      <c r="AH709" s="96"/>
      <c r="AI709" s="96"/>
      <c r="AJ709" s="96"/>
      <c r="AK709" s="96"/>
      <c r="AL709" s="96"/>
      <c r="AM709" s="96"/>
      <c r="AN709" s="96"/>
      <c r="AO709" s="96"/>
      <c r="AP709" s="96"/>
    </row>
    <row r="710" spans="1:42" ht="12.75" x14ac:dyDescent="0.2">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c r="AA710" s="96"/>
      <c r="AB710" s="96"/>
      <c r="AC710" s="96"/>
      <c r="AD710" s="96"/>
      <c r="AE710" s="96"/>
      <c r="AF710" s="96"/>
      <c r="AG710" s="96"/>
      <c r="AH710" s="96"/>
      <c r="AI710" s="96"/>
      <c r="AJ710" s="96"/>
      <c r="AK710" s="96"/>
      <c r="AL710" s="96"/>
      <c r="AM710" s="96"/>
      <c r="AN710" s="96"/>
      <c r="AO710" s="96"/>
      <c r="AP710" s="96"/>
    </row>
    <row r="711" spans="1:42" ht="12.75" x14ac:dyDescent="0.2">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c r="AA711" s="96"/>
      <c r="AB711" s="96"/>
      <c r="AC711" s="96"/>
      <c r="AD711" s="96"/>
      <c r="AE711" s="96"/>
      <c r="AF711" s="96"/>
      <c r="AG711" s="96"/>
      <c r="AH711" s="96"/>
      <c r="AI711" s="96"/>
      <c r="AJ711" s="96"/>
      <c r="AK711" s="96"/>
      <c r="AL711" s="96"/>
      <c r="AM711" s="96"/>
      <c r="AN711" s="96"/>
      <c r="AO711" s="96"/>
      <c r="AP711" s="96"/>
    </row>
    <row r="712" spans="1:42" ht="12.75" x14ac:dyDescent="0.2">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c r="AA712" s="96"/>
      <c r="AB712" s="96"/>
      <c r="AC712" s="96"/>
      <c r="AD712" s="96"/>
      <c r="AE712" s="96"/>
      <c r="AF712" s="96"/>
      <c r="AG712" s="96"/>
      <c r="AH712" s="96"/>
      <c r="AI712" s="96"/>
      <c r="AJ712" s="96"/>
      <c r="AK712" s="96"/>
      <c r="AL712" s="96"/>
      <c r="AM712" s="96"/>
      <c r="AN712" s="96"/>
      <c r="AO712" s="96"/>
      <c r="AP712" s="96"/>
    </row>
    <row r="713" spans="1:42" ht="12.75" x14ac:dyDescent="0.2">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c r="AA713" s="96"/>
      <c r="AB713" s="96"/>
      <c r="AC713" s="96"/>
      <c r="AD713" s="96"/>
      <c r="AE713" s="96"/>
      <c r="AF713" s="96"/>
      <c r="AG713" s="96"/>
      <c r="AH713" s="96"/>
      <c r="AI713" s="96"/>
      <c r="AJ713" s="96"/>
      <c r="AK713" s="96"/>
      <c r="AL713" s="96"/>
      <c r="AM713" s="96"/>
      <c r="AN713" s="96"/>
      <c r="AO713" s="96"/>
      <c r="AP713" s="96"/>
    </row>
    <row r="714" spans="1:42" ht="12.75" x14ac:dyDescent="0.2">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c r="AA714" s="96"/>
      <c r="AB714" s="96"/>
      <c r="AC714" s="96"/>
      <c r="AD714" s="96"/>
      <c r="AE714" s="96"/>
      <c r="AF714" s="96"/>
      <c r="AG714" s="96"/>
      <c r="AH714" s="96"/>
      <c r="AI714" s="96"/>
      <c r="AJ714" s="96"/>
      <c r="AK714" s="96"/>
      <c r="AL714" s="96"/>
      <c r="AM714" s="96"/>
      <c r="AN714" s="96"/>
      <c r="AO714" s="96"/>
      <c r="AP714" s="96"/>
    </row>
    <row r="715" spans="1:42" ht="12.75" x14ac:dyDescent="0.2">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c r="AA715" s="96"/>
      <c r="AB715" s="96"/>
      <c r="AC715" s="96"/>
      <c r="AD715" s="96"/>
      <c r="AE715" s="96"/>
      <c r="AF715" s="96"/>
      <c r="AG715" s="96"/>
      <c r="AH715" s="96"/>
      <c r="AI715" s="96"/>
      <c r="AJ715" s="96"/>
      <c r="AK715" s="96"/>
      <c r="AL715" s="96"/>
      <c r="AM715" s="96"/>
      <c r="AN715" s="96"/>
      <c r="AO715" s="96"/>
      <c r="AP715" s="96"/>
    </row>
    <row r="716" spans="1:42" ht="12.75" x14ac:dyDescent="0.2">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c r="AA716" s="96"/>
      <c r="AB716" s="96"/>
      <c r="AC716" s="96"/>
      <c r="AD716" s="96"/>
      <c r="AE716" s="96"/>
      <c r="AF716" s="96"/>
      <c r="AG716" s="96"/>
      <c r="AH716" s="96"/>
      <c r="AI716" s="96"/>
      <c r="AJ716" s="96"/>
      <c r="AK716" s="96"/>
      <c r="AL716" s="96"/>
      <c r="AM716" s="96"/>
      <c r="AN716" s="96"/>
      <c r="AO716" s="96"/>
      <c r="AP716" s="96"/>
    </row>
    <row r="717" spans="1:42" ht="12.75" x14ac:dyDescent="0.2">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c r="AA717" s="96"/>
      <c r="AB717" s="96"/>
      <c r="AC717" s="96"/>
      <c r="AD717" s="96"/>
      <c r="AE717" s="96"/>
      <c r="AF717" s="96"/>
      <c r="AG717" s="96"/>
      <c r="AH717" s="96"/>
      <c r="AI717" s="96"/>
      <c r="AJ717" s="96"/>
      <c r="AK717" s="96"/>
      <c r="AL717" s="96"/>
      <c r="AM717" s="96"/>
      <c r="AN717" s="96"/>
      <c r="AO717" s="96"/>
      <c r="AP717" s="96"/>
    </row>
    <row r="718" spans="1:42" ht="12.75" x14ac:dyDescent="0.2">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c r="AA718" s="96"/>
      <c r="AB718" s="96"/>
      <c r="AC718" s="96"/>
      <c r="AD718" s="96"/>
      <c r="AE718" s="96"/>
      <c r="AF718" s="96"/>
      <c r="AG718" s="96"/>
      <c r="AH718" s="96"/>
      <c r="AI718" s="96"/>
      <c r="AJ718" s="96"/>
      <c r="AK718" s="96"/>
      <c r="AL718" s="96"/>
      <c r="AM718" s="96"/>
      <c r="AN718" s="96"/>
      <c r="AO718" s="96"/>
      <c r="AP718" s="96"/>
    </row>
    <row r="719" spans="1:42" ht="12.75" x14ac:dyDescent="0.2">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c r="AA719" s="96"/>
      <c r="AB719" s="96"/>
      <c r="AC719" s="96"/>
      <c r="AD719" s="96"/>
      <c r="AE719" s="96"/>
      <c r="AF719" s="96"/>
      <c r="AG719" s="96"/>
      <c r="AH719" s="96"/>
      <c r="AI719" s="96"/>
      <c r="AJ719" s="96"/>
      <c r="AK719" s="96"/>
      <c r="AL719" s="96"/>
      <c r="AM719" s="96"/>
      <c r="AN719" s="96"/>
      <c r="AO719" s="96"/>
      <c r="AP719" s="96"/>
    </row>
    <row r="720" spans="1:42" ht="12.75" x14ac:dyDescent="0.2">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c r="AA720" s="96"/>
      <c r="AB720" s="96"/>
      <c r="AC720" s="96"/>
      <c r="AD720" s="96"/>
      <c r="AE720" s="96"/>
      <c r="AF720" s="96"/>
      <c r="AG720" s="96"/>
      <c r="AH720" s="96"/>
      <c r="AI720" s="96"/>
      <c r="AJ720" s="96"/>
      <c r="AK720" s="96"/>
      <c r="AL720" s="96"/>
      <c r="AM720" s="96"/>
      <c r="AN720" s="96"/>
      <c r="AO720" s="96"/>
      <c r="AP720" s="96"/>
    </row>
    <row r="721" spans="1:42" ht="12.75" x14ac:dyDescent="0.2">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c r="AA721" s="96"/>
      <c r="AB721" s="96"/>
      <c r="AC721" s="96"/>
      <c r="AD721" s="96"/>
      <c r="AE721" s="96"/>
      <c r="AF721" s="96"/>
      <c r="AG721" s="96"/>
      <c r="AH721" s="96"/>
      <c r="AI721" s="96"/>
      <c r="AJ721" s="96"/>
      <c r="AK721" s="96"/>
      <c r="AL721" s="96"/>
      <c r="AM721" s="96"/>
      <c r="AN721" s="96"/>
      <c r="AO721" s="96"/>
      <c r="AP721" s="96"/>
    </row>
    <row r="722" spans="1:42" ht="12.75" x14ac:dyDescent="0.2">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c r="AA722" s="96"/>
      <c r="AB722" s="96"/>
      <c r="AC722" s="96"/>
      <c r="AD722" s="96"/>
      <c r="AE722" s="96"/>
      <c r="AF722" s="96"/>
      <c r="AG722" s="96"/>
      <c r="AH722" s="96"/>
      <c r="AI722" s="96"/>
      <c r="AJ722" s="96"/>
      <c r="AK722" s="96"/>
      <c r="AL722" s="96"/>
      <c r="AM722" s="96"/>
      <c r="AN722" s="96"/>
      <c r="AO722" s="96"/>
      <c r="AP722" s="96"/>
    </row>
    <row r="723" spans="1:42" ht="12.75" x14ac:dyDescent="0.2">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c r="AA723" s="96"/>
      <c r="AB723" s="96"/>
      <c r="AC723" s="96"/>
      <c r="AD723" s="96"/>
      <c r="AE723" s="96"/>
      <c r="AF723" s="96"/>
      <c r="AG723" s="96"/>
      <c r="AH723" s="96"/>
      <c r="AI723" s="96"/>
      <c r="AJ723" s="96"/>
      <c r="AK723" s="96"/>
      <c r="AL723" s="96"/>
      <c r="AM723" s="96"/>
      <c r="AN723" s="96"/>
      <c r="AO723" s="96"/>
      <c r="AP723" s="96"/>
    </row>
    <row r="724" spans="1:42" ht="12.75" x14ac:dyDescent="0.2">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c r="AA724" s="96"/>
      <c r="AB724" s="96"/>
      <c r="AC724" s="96"/>
      <c r="AD724" s="96"/>
      <c r="AE724" s="96"/>
      <c r="AF724" s="96"/>
      <c r="AG724" s="96"/>
      <c r="AH724" s="96"/>
      <c r="AI724" s="96"/>
      <c r="AJ724" s="96"/>
      <c r="AK724" s="96"/>
      <c r="AL724" s="96"/>
      <c r="AM724" s="96"/>
      <c r="AN724" s="96"/>
      <c r="AO724" s="96"/>
      <c r="AP724" s="96"/>
    </row>
    <row r="725" spans="1:42" ht="12.75" x14ac:dyDescent="0.2">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c r="AA725" s="96"/>
      <c r="AB725" s="96"/>
      <c r="AC725" s="96"/>
      <c r="AD725" s="96"/>
      <c r="AE725" s="96"/>
      <c r="AF725" s="96"/>
      <c r="AG725" s="96"/>
      <c r="AH725" s="96"/>
      <c r="AI725" s="96"/>
      <c r="AJ725" s="96"/>
      <c r="AK725" s="96"/>
      <c r="AL725" s="96"/>
      <c r="AM725" s="96"/>
      <c r="AN725" s="96"/>
      <c r="AO725" s="96"/>
      <c r="AP725" s="96"/>
    </row>
    <row r="726" spans="1:42" ht="12.75" x14ac:dyDescent="0.2">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c r="AA726" s="96"/>
      <c r="AB726" s="96"/>
      <c r="AC726" s="96"/>
      <c r="AD726" s="96"/>
      <c r="AE726" s="96"/>
      <c r="AF726" s="96"/>
      <c r="AG726" s="96"/>
      <c r="AH726" s="96"/>
      <c r="AI726" s="96"/>
      <c r="AJ726" s="96"/>
      <c r="AK726" s="96"/>
      <c r="AL726" s="96"/>
      <c r="AM726" s="96"/>
      <c r="AN726" s="96"/>
      <c r="AO726" s="96"/>
      <c r="AP726" s="96"/>
    </row>
    <row r="727" spans="1:42" ht="12.75" x14ac:dyDescent="0.2">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c r="AA727" s="96"/>
      <c r="AB727" s="96"/>
      <c r="AC727" s="96"/>
      <c r="AD727" s="96"/>
      <c r="AE727" s="96"/>
      <c r="AF727" s="96"/>
      <c r="AG727" s="96"/>
      <c r="AH727" s="96"/>
      <c r="AI727" s="96"/>
      <c r="AJ727" s="96"/>
      <c r="AK727" s="96"/>
      <c r="AL727" s="96"/>
      <c r="AM727" s="96"/>
      <c r="AN727" s="96"/>
      <c r="AO727" s="96"/>
      <c r="AP727" s="96"/>
    </row>
    <row r="728" spans="1:42" ht="12.75" x14ac:dyDescent="0.2">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c r="AA728" s="96"/>
      <c r="AB728" s="96"/>
      <c r="AC728" s="96"/>
      <c r="AD728" s="96"/>
      <c r="AE728" s="96"/>
      <c r="AF728" s="96"/>
      <c r="AG728" s="96"/>
      <c r="AH728" s="96"/>
      <c r="AI728" s="96"/>
      <c r="AJ728" s="96"/>
      <c r="AK728" s="96"/>
      <c r="AL728" s="96"/>
      <c r="AM728" s="96"/>
      <c r="AN728" s="96"/>
      <c r="AO728" s="96"/>
      <c r="AP728" s="96"/>
    </row>
    <row r="729" spans="1:42" ht="12.75" x14ac:dyDescent="0.2">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c r="AA729" s="96"/>
      <c r="AB729" s="96"/>
      <c r="AC729" s="96"/>
      <c r="AD729" s="96"/>
      <c r="AE729" s="96"/>
      <c r="AF729" s="96"/>
      <c r="AG729" s="96"/>
      <c r="AH729" s="96"/>
      <c r="AI729" s="96"/>
      <c r="AJ729" s="96"/>
      <c r="AK729" s="96"/>
      <c r="AL729" s="96"/>
      <c r="AM729" s="96"/>
      <c r="AN729" s="96"/>
      <c r="AO729" s="96"/>
      <c r="AP729" s="96"/>
    </row>
    <row r="730" spans="1:42" ht="12.75" x14ac:dyDescent="0.2">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c r="AA730" s="96"/>
      <c r="AB730" s="96"/>
      <c r="AC730" s="96"/>
      <c r="AD730" s="96"/>
      <c r="AE730" s="96"/>
      <c r="AF730" s="96"/>
      <c r="AG730" s="96"/>
      <c r="AH730" s="96"/>
      <c r="AI730" s="96"/>
      <c r="AJ730" s="96"/>
      <c r="AK730" s="96"/>
      <c r="AL730" s="96"/>
      <c r="AM730" s="96"/>
      <c r="AN730" s="96"/>
      <c r="AO730" s="96"/>
      <c r="AP730" s="96"/>
    </row>
    <row r="731" spans="1:42" ht="12.75" x14ac:dyDescent="0.2">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c r="AA731" s="96"/>
      <c r="AB731" s="96"/>
      <c r="AC731" s="96"/>
      <c r="AD731" s="96"/>
      <c r="AE731" s="96"/>
      <c r="AF731" s="96"/>
      <c r="AG731" s="96"/>
      <c r="AH731" s="96"/>
      <c r="AI731" s="96"/>
      <c r="AJ731" s="96"/>
      <c r="AK731" s="96"/>
      <c r="AL731" s="96"/>
      <c r="AM731" s="96"/>
      <c r="AN731" s="96"/>
      <c r="AO731" s="96"/>
      <c r="AP731" s="96"/>
    </row>
    <row r="732" spans="1:42" ht="12.75" x14ac:dyDescent="0.2">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c r="AA732" s="96"/>
      <c r="AB732" s="96"/>
      <c r="AC732" s="96"/>
      <c r="AD732" s="96"/>
      <c r="AE732" s="96"/>
      <c r="AF732" s="96"/>
      <c r="AG732" s="96"/>
      <c r="AH732" s="96"/>
      <c r="AI732" s="96"/>
      <c r="AJ732" s="96"/>
      <c r="AK732" s="96"/>
      <c r="AL732" s="96"/>
      <c r="AM732" s="96"/>
      <c r="AN732" s="96"/>
      <c r="AO732" s="96"/>
      <c r="AP732" s="96"/>
    </row>
    <row r="733" spans="1:42" ht="12.75" x14ac:dyDescent="0.2">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c r="AA733" s="96"/>
      <c r="AB733" s="96"/>
      <c r="AC733" s="96"/>
      <c r="AD733" s="96"/>
      <c r="AE733" s="96"/>
      <c r="AF733" s="96"/>
      <c r="AG733" s="96"/>
      <c r="AH733" s="96"/>
      <c r="AI733" s="96"/>
      <c r="AJ733" s="96"/>
      <c r="AK733" s="96"/>
      <c r="AL733" s="96"/>
      <c r="AM733" s="96"/>
      <c r="AN733" s="96"/>
      <c r="AO733" s="96"/>
      <c r="AP733" s="96"/>
    </row>
    <row r="734" spans="1:42" ht="12.75" x14ac:dyDescent="0.2">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c r="AA734" s="96"/>
      <c r="AB734" s="96"/>
      <c r="AC734" s="96"/>
      <c r="AD734" s="96"/>
      <c r="AE734" s="96"/>
      <c r="AF734" s="96"/>
      <c r="AG734" s="96"/>
      <c r="AH734" s="96"/>
      <c r="AI734" s="96"/>
      <c r="AJ734" s="96"/>
      <c r="AK734" s="96"/>
      <c r="AL734" s="96"/>
      <c r="AM734" s="96"/>
      <c r="AN734" s="96"/>
      <c r="AO734" s="96"/>
      <c r="AP734" s="96"/>
    </row>
    <row r="735" spans="1:42" ht="12.75" x14ac:dyDescent="0.2">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c r="AA735" s="96"/>
      <c r="AB735" s="96"/>
      <c r="AC735" s="96"/>
      <c r="AD735" s="96"/>
      <c r="AE735" s="96"/>
      <c r="AF735" s="96"/>
      <c r="AG735" s="96"/>
      <c r="AH735" s="96"/>
      <c r="AI735" s="96"/>
      <c r="AJ735" s="96"/>
      <c r="AK735" s="96"/>
      <c r="AL735" s="96"/>
      <c r="AM735" s="96"/>
      <c r="AN735" s="96"/>
      <c r="AO735" s="96"/>
      <c r="AP735" s="96"/>
    </row>
    <row r="736" spans="1:42" ht="12.75" x14ac:dyDescent="0.2">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c r="AA736" s="96"/>
      <c r="AB736" s="96"/>
      <c r="AC736" s="96"/>
      <c r="AD736" s="96"/>
      <c r="AE736" s="96"/>
      <c r="AF736" s="96"/>
      <c r="AG736" s="96"/>
      <c r="AH736" s="96"/>
      <c r="AI736" s="96"/>
      <c r="AJ736" s="96"/>
      <c r="AK736" s="96"/>
      <c r="AL736" s="96"/>
      <c r="AM736" s="96"/>
      <c r="AN736" s="96"/>
      <c r="AO736" s="96"/>
      <c r="AP736" s="96"/>
    </row>
    <row r="737" spans="1:42" ht="12.75" x14ac:dyDescent="0.2">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c r="AA737" s="96"/>
      <c r="AB737" s="96"/>
      <c r="AC737" s="96"/>
      <c r="AD737" s="96"/>
      <c r="AE737" s="96"/>
      <c r="AF737" s="96"/>
      <c r="AG737" s="96"/>
      <c r="AH737" s="96"/>
      <c r="AI737" s="96"/>
      <c r="AJ737" s="96"/>
      <c r="AK737" s="96"/>
      <c r="AL737" s="96"/>
      <c r="AM737" s="96"/>
      <c r="AN737" s="96"/>
      <c r="AO737" s="96"/>
      <c r="AP737" s="96"/>
    </row>
    <row r="738" spans="1:42" ht="12.75" x14ac:dyDescent="0.2">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c r="AA738" s="96"/>
      <c r="AB738" s="96"/>
      <c r="AC738" s="96"/>
      <c r="AD738" s="96"/>
      <c r="AE738" s="96"/>
      <c r="AF738" s="96"/>
      <c r="AG738" s="96"/>
      <c r="AH738" s="96"/>
      <c r="AI738" s="96"/>
      <c r="AJ738" s="96"/>
      <c r="AK738" s="96"/>
      <c r="AL738" s="96"/>
      <c r="AM738" s="96"/>
      <c r="AN738" s="96"/>
      <c r="AO738" s="96"/>
      <c r="AP738" s="96"/>
    </row>
    <row r="739" spans="1:42" ht="12.75" x14ac:dyDescent="0.2">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c r="AA739" s="96"/>
      <c r="AB739" s="96"/>
      <c r="AC739" s="96"/>
      <c r="AD739" s="96"/>
      <c r="AE739" s="96"/>
      <c r="AF739" s="96"/>
      <c r="AG739" s="96"/>
      <c r="AH739" s="96"/>
      <c r="AI739" s="96"/>
      <c r="AJ739" s="96"/>
      <c r="AK739" s="96"/>
      <c r="AL739" s="96"/>
      <c r="AM739" s="96"/>
      <c r="AN739" s="96"/>
      <c r="AO739" s="96"/>
      <c r="AP739" s="96"/>
    </row>
    <row r="740" spans="1:42" ht="12.75" x14ac:dyDescent="0.2">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c r="AA740" s="96"/>
      <c r="AB740" s="96"/>
      <c r="AC740" s="96"/>
      <c r="AD740" s="96"/>
      <c r="AE740" s="96"/>
      <c r="AF740" s="96"/>
      <c r="AG740" s="96"/>
      <c r="AH740" s="96"/>
      <c r="AI740" s="96"/>
      <c r="AJ740" s="96"/>
      <c r="AK740" s="96"/>
      <c r="AL740" s="96"/>
      <c r="AM740" s="96"/>
      <c r="AN740" s="96"/>
      <c r="AO740" s="96"/>
      <c r="AP740" s="96"/>
    </row>
    <row r="741" spans="1:42" ht="12.75" x14ac:dyDescent="0.2">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c r="AA741" s="96"/>
      <c r="AB741" s="96"/>
      <c r="AC741" s="96"/>
      <c r="AD741" s="96"/>
      <c r="AE741" s="96"/>
      <c r="AF741" s="96"/>
      <c r="AG741" s="96"/>
      <c r="AH741" s="96"/>
      <c r="AI741" s="96"/>
      <c r="AJ741" s="96"/>
      <c r="AK741" s="96"/>
      <c r="AL741" s="96"/>
      <c r="AM741" s="96"/>
      <c r="AN741" s="96"/>
      <c r="AO741" s="96"/>
      <c r="AP741" s="96"/>
    </row>
    <row r="742" spans="1:42" ht="12.75" x14ac:dyDescent="0.2">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c r="AA742" s="96"/>
      <c r="AB742" s="96"/>
      <c r="AC742" s="96"/>
      <c r="AD742" s="96"/>
      <c r="AE742" s="96"/>
      <c r="AF742" s="96"/>
      <c r="AG742" s="96"/>
      <c r="AH742" s="96"/>
      <c r="AI742" s="96"/>
      <c r="AJ742" s="96"/>
      <c r="AK742" s="96"/>
      <c r="AL742" s="96"/>
      <c r="AM742" s="96"/>
      <c r="AN742" s="96"/>
      <c r="AO742" s="96"/>
      <c r="AP742" s="96"/>
    </row>
    <row r="743" spans="1:42" ht="12.75" x14ac:dyDescent="0.2">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c r="AA743" s="96"/>
      <c r="AB743" s="96"/>
      <c r="AC743" s="96"/>
      <c r="AD743" s="96"/>
      <c r="AE743" s="96"/>
      <c r="AF743" s="96"/>
      <c r="AG743" s="96"/>
      <c r="AH743" s="96"/>
      <c r="AI743" s="96"/>
      <c r="AJ743" s="96"/>
      <c r="AK743" s="96"/>
      <c r="AL743" s="96"/>
      <c r="AM743" s="96"/>
      <c r="AN743" s="96"/>
      <c r="AO743" s="96"/>
      <c r="AP743" s="96"/>
    </row>
    <row r="744" spans="1:42" ht="12.75" x14ac:dyDescent="0.2">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c r="AA744" s="96"/>
      <c r="AB744" s="96"/>
      <c r="AC744" s="96"/>
      <c r="AD744" s="96"/>
      <c r="AE744" s="96"/>
      <c r="AF744" s="96"/>
      <c r="AG744" s="96"/>
      <c r="AH744" s="96"/>
      <c r="AI744" s="96"/>
      <c r="AJ744" s="96"/>
      <c r="AK744" s="96"/>
      <c r="AL744" s="96"/>
      <c r="AM744" s="96"/>
      <c r="AN744" s="96"/>
      <c r="AO744" s="96"/>
      <c r="AP744" s="96"/>
    </row>
    <row r="745" spans="1:42" ht="12.75" x14ac:dyDescent="0.2">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c r="AA745" s="96"/>
      <c r="AB745" s="96"/>
      <c r="AC745" s="96"/>
      <c r="AD745" s="96"/>
      <c r="AE745" s="96"/>
      <c r="AF745" s="96"/>
      <c r="AG745" s="96"/>
      <c r="AH745" s="96"/>
      <c r="AI745" s="96"/>
      <c r="AJ745" s="96"/>
      <c r="AK745" s="96"/>
      <c r="AL745" s="96"/>
      <c r="AM745" s="96"/>
      <c r="AN745" s="96"/>
      <c r="AO745" s="96"/>
      <c r="AP745" s="96"/>
    </row>
    <row r="746" spans="1:42" ht="12.75" x14ac:dyDescent="0.2">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c r="AA746" s="96"/>
      <c r="AB746" s="96"/>
      <c r="AC746" s="96"/>
      <c r="AD746" s="96"/>
      <c r="AE746" s="96"/>
      <c r="AF746" s="96"/>
      <c r="AG746" s="96"/>
      <c r="AH746" s="96"/>
      <c r="AI746" s="96"/>
      <c r="AJ746" s="96"/>
      <c r="AK746" s="96"/>
      <c r="AL746" s="96"/>
      <c r="AM746" s="96"/>
      <c r="AN746" s="96"/>
      <c r="AO746" s="96"/>
      <c r="AP746" s="96"/>
    </row>
    <row r="747" spans="1:42" ht="12.75" x14ac:dyDescent="0.2">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c r="AA747" s="96"/>
      <c r="AB747" s="96"/>
      <c r="AC747" s="96"/>
      <c r="AD747" s="96"/>
      <c r="AE747" s="96"/>
      <c r="AF747" s="96"/>
      <c r="AG747" s="96"/>
      <c r="AH747" s="96"/>
      <c r="AI747" s="96"/>
      <c r="AJ747" s="96"/>
      <c r="AK747" s="96"/>
      <c r="AL747" s="96"/>
      <c r="AM747" s="96"/>
      <c r="AN747" s="96"/>
      <c r="AO747" s="96"/>
      <c r="AP747" s="96"/>
    </row>
    <row r="748" spans="1:42" ht="12.75" x14ac:dyDescent="0.2">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c r="AA748" s="96"/>
      <c r="AB748" s="96"/>
      <c r="AC748" s="96"/>
      <c r="AD748" s="96"/>
      <c r="AE748" s="96"/>
      <c r="AF748" s="96"/>
      <c r="AG748" s="96"/>
      <c r="AH748" s="96"/>
      <c r="AI748" s="96"/>
      <c r="AJ748" s="96"/>
      <c r="AK748" s="96"/>
      <c r="AL748" s="96"/>
      <c r="AM748" s="96"/>
      <c r="AN748" s="96"/>
      <c r="AO748" s="96"/>
      <c r="AP748" s="96"/>
    </row>
    <row r="749" spans="1:42" ht="12.75" x14ac:dyDescent="0.2">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c r="AA749" s="96"/>
      <c r="AB749" s="96"/>
      <c r="AC749" s="96"/>
      <c r="AD749" s="96"/>
      <c r="AE749" s="96"/>
      <c r="AF749" s="96"/>
      <c r="AG749" s="96"/>
      <c r="AH749" s="96"/>
      <c r="AI749" s="96"/>
      <c r="AJ749" s="96"/>
      <c r="AK749" s="96"/>
      <c r="AL749" s="96"/>
      <c r="AM749" s="96"/>
      <c r="AN749" s="96"/>
      <c r="AO749" s="96"/>
      <c r="AP749" s="96"/>
    </row>
    <row r="750" spans="1:42" ht="12.75" x14ac:dyDescent="0.2">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c r="AA750" s="96"/>
      <c r="AB750" s="96"/>
      <c r="AC750" s="96"/>
      <c r="AD750" s="96"/>
      <c r="AE750" s="96"/>
      <c r="AF750" s="96"/>
      <c r="AG750" s="96"/>
      <c r="AH750" s="96"/>
      <c r="AI750" s="96"/>
      <c r="AJ750" s="96"/>
      <c r="AK750" s="96"/>
      <c r="AL750" s="96"/>
      <c r="AM750" s="96"/>
      <c r="AN750" s="96"/>
      <c r="AO750" s="96"/>
      <c r="AP750" s="96"/>
    </row>
    <row r="751" spans="1:42" ht="12.75" x14ac:dyDescent="0.2">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c r="AA751" s="96"/>
      <c r="AB751" s="96"/>
      <c r="AC751" s="96"/>
      <c r="AD751" s="96"/>
      <c r="AE751" s="96"/>
      <c r="AF751" s="96"/>
      <c r="AG751" s="96"/>
      <c r="AH751" s="96"/>
      <c r="AI751" s="96"/>
      <c r="AJ751" s="96"/>
      <c r="AK751" s="96"/>
      <c r="AL751" s="96"/>
      <c r="AM751" s="96"/>
      <c r="AN751" s="96"/>
      <c r="AO751" s="96"/>
      <c r="AP751" s="96"/>
    </row>
    <row r="752" spans="1:42" ht="12.75" x14ac:dyDescent="0.2">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c r="AA752" s="96"/>
      <c r="AB752" s="96"/>
      <c r="AC752" s="96"/>
      <c r="AD752" s="96"/>
      <c r="AE752" s="96"/>
      <c r="AF752" s="96"/>
      <c r="AG752" s="96"/>
      <c r="AH752" s="96"/>
      <c r="AI752" s="96"/>
      <c r="AJ752" s="96"/>
      <c r="AK752" s="96"/>
      <c r="AL752" s="96"/>
      <c r="AM752" s="96"/>
      <c r="AN752" s="96"/>
      <c r="AO752" s="96"/>
      <c r="AP752" s="96"/>
    </row>
    <row r="753" spans="1:42" ht="12.75" x14ac:dyDescent="0.2">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c r="AA753" s="96"/>
      <c r="AB753" s="96"/>
      <c r="AC753" s="96"/>
      <c r="AD753" s="96"/>
      <c r="AE753" s="96"/>
      <c r="AF753" s="96"/>
      <c r="AG753" s="96"/>
      <c r="AH753" s="96"/>
      <c r="AI753" s="96"/>
      <c r="AJ753" s="96"/>
      <c r="AK753" s="96"/>
      <c r="AL753" s="96"/>
      <c r="AM753" s="96"/>
      <c r="AN753" s="96"/>
      <c r="AO753" s="96"/>
      <c r="AP753" s="96"/>
    </row>
    <row r="754" spans="1:42" ht="12.75" x14ac:dyDescent="0.2">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c r="AA754" s="96"/>
      <c r="AB754" s="96"/>
      <c r="AC754" s="96"/>
      <c r="AD754" s="96"/>
      <c r="AE754" s="96"/>
      <c r="AF754" s="96"/>
      <c r="AG754" s="96"/>
      <c r="AH754" s="96"/>
      <c r="AI754" s="96"/>
      <c r="AJ754" s="96"/>
      <c r="AK754" s="96"/>
      <c r="AL754" s="96"/>
      <c r="AM754" s="96"/>
      <c r="AN754" s="96"/>
      <c r="AO754" s="96"/>
      <c r="AP754" s="96"/>
    </row>
    <row r="755" spans="1:42" ht="12.75" x14ac:dyDescent="0.2">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c r="AA755" s="96"/>
      <c r="AB755" s="96"/>
      <c r="AC755" s="96"/>
      <c r="AD755" s="96"/>
      <c r="AE755" s="96"/>
      <c r="AF755" s="96"/>
      <c r="AG755" s="96"/>
      <c r="AH755" s="96"/>
      <c r="AI755" s="96"/>
      <c r="AJ755" s="96"/>
      <c r="AK755" s="96"/>
      <c r="AL755" s="96"/>
      <c r="AM755" s="96"/>
      <c r="AN755" s="96"/>
      <c r="AO755" s="96"/>
      <c r="AP755" s="96"/>
    </row>
    <row r="756" spans="1:42" ht="12.75" x14ac:dyDescent="0.2">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c r="AA756" s="96"/>
      <c r="AB756" s="96"/>
      <c r="AC756" s="96"/>
      <c r="AD756" s="96"/>
      <c r="AE756" s="96"/>
      <c r="AF756" s="96"/>
      <c r="AG756" s="96"/>
      <c r="AH756" s="96"/>
      <c r="AI756" s="96"/>
      <c r="AJ756" s="96"/>
      <c r="AK756" s="96"/>
      <c r="AL756" s="96"/>
      <c r="AM756" s="96"/>
      <c r="AN756" s="96"/>
      <c r="AO756" s="96"/>
      <c r="AP756" s="96"/>
    </row>
    <row r="757" spans="1:42" ht="12.75" x14ac:dyDescent="0.2">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c r="AA757" s="96"/>
      <c r="AB757" s="96"/>
      <c r="AC757" s="96"/>
      <c r="AD757" s="96"/>
      <c r="AE757" s="96"/>
      <c r="AF757" s="96"/>
      <c r="AG757" s="96"/>
      <c r="AH757" s="96"/>
      <c r="AI757" s="96"/>
      <c r="AJ757" s="96"/>
      <c r="AK757" s="96"/>
      <c r="AL757" s="96"/>
      <c r="AM757" s="96"/>
      <c r="AN757" s="96"/>
      <c r="AO757" s="96"/>
      <c r="AP757" s="96"/>
    </row>
    <row r="758" spans="1:42" ht="12.75" x14ac:dyDescent="0.2">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c r="AA758" s="96"/>
      <c r="AB758" s="96"/>
      <c r="AC758" s="96"/>
      <c r="AD758" s="96"/>
      <c r="AE758" s="96"/>
      <c r="AF758" s="96"/>
      <c r="AG758" s="96"/>
      <c r="AH758" s="96"/>
      <c r="AI758" s="96"/>
      <c r="AJ758" s="96"/>
      <c r="AK758" s="96"/>
      <c r="AL758" s="96"/>
      <c r="AM758" s="96"/>
      <c r="AN758" s="96"/>
      <c r="AO758" s="96"/>
      <c r="AP758" s="96"/>
    </row>
    <row r="759" spans="1:42" ht="12.75" x14ac:dyDescent="0.2">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c r="AA759" s="96"/>
      <c r="AB759" s="96"/>
      <c r="AC759" s="96"/>
      <c r="AD759" s="96"/>
      <c r="AE759" s="96"/>
      <c r="AF759" s="96"/>
      <c r="AG759" s="96"/>
      <c r="AH759" s="96"/>
      <c r="AI759" s="96"/>
      <c r="AJ759" s="96"/>
      <c r="AK759" s="96"/>
      <c r="AL759" s="96"/>
      <c r="AM759" s="96"/>
      <c r="AN759" s="96"/>
      <c r="AO759" s="96"/>
      <c r="AP759" s="96"/>
    </row>
    <row r="760" spans="1:42" ht="12.75" x14ac:dyDescent="0.2">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c r="AA760" s="96"/>
      <c r="AB760" s="96"/>
      <c r="AC760" s="96"/>
      <c r="AD760" s="96"/>
      <c r="AE760" s="96"/>
      <c r="AF760" s="96"/>
      <c r="AG760" s="96"/>
      <c r="AH760" s="96"/>
      <c r="AI760" s="96"/>
      <c r="AJ760" s="96"/>
      <c r="AK760" s="96"/>
      <c r="AL760" s="96"/>
      <c r="AM760" s="96"/>
      <c r="AN760" s="96"/>
      <c r="AO760" s="96"/>
      <c r="AP760" s="96"/>
    </row>
    <row r="761" spans="1:42" ht="12.75" x14ac:dyDescent="0.2">
      <c r="A761" s="96"/>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c r="AA761" s="96"/>
      <c r="AB761" s="96"/>
      <c r="AC761" s="96"/>
      <c r="AD761" s="96"/>
      <c r="AE761" s="96"/>
      <c r="AF761" s="96"/>
      <c r="AG761" s="96"/>
      <c r="AH761" s="96"/>
      <c r="AI761" s="96"/>
      <c r="AJ761" s="96"/>
      <c r="AK761" s="96"/>
      <c r="AL761" s="96"/>
      <c r="AM761" s="96"/>
      <c r="AN761" s="96"/>
      <c r="AO761" s="96"/>
      <c r="AP761" s="96"/>
    </row>
    <row r="762" spans="1:42" ht="12.75" x14ac:dyDescent="0.2">
      <c r="A762" s="96"/>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c r="AA762" s="96"/>
      <c r="AB762" s="96"/>
      <c r="AC762" s="96"/>
      <c r="AD762" s="96"/>
      <c r="AE762" s="96"/>
      <c r="AF762" s="96"/>
      <c r="AG762" s="96"/>
      <c r="AH762" s="96"/>
      <c r="AI762" s="96"/>
      <c r="AJ762" s="96"/>
      <c r="AK762" s="96"/>
      <c r="AL762" s="96"/>
      <c r="AM762" s="96"/>
      <c r="AN762" s="96"/>
      <c r="AO762" s="96"/>
      <c r="AP762" s="96"/>
    </row>
    <row r="763" spans="1:42" ht="12.75" x14ac:dyDescent="0.2">
      <c r="A763" s="96"/>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c r="AA763" s="96"/>
      <c r="AB763" s="96"/>
      <c r="AC763" s="96"/>
      <c r="AD763" s="96"/>
      <c r="AE763" s="96"/>
      <c r="AF763" s="96"/>
      <c r="AG763" s="96"/>
      <c r="AH763" s="96"/>
      <c r="AI763" s="96"/>
      <c r="AJ763" s="96"/>
      <c r="AK763" s="96"/>
      <c r="AL763" s="96"/>
      <c r="AM763" s="96"/>
      <c r="AN763" s="96"/>
      <c r="AO763" s="96"/>
      <c r="AP763" s="96"/>
    </row>
    <row r="764" spans="1:42" ht="12.75" x14ac:dyDescent="0.2">
      <c r="A764" s="96"/>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c r="AA764" s="96"/>
      <c r="AB764" s="96"/>
      <c r="AC764" s="96"/>
      <c r="AD764" s="96"/>
      <c r="AE764" s="96"/>
      <c r="AF764" s="96"/>
      <c r="AG764" s="96"/>
      <c r="AH764" s="96"/>
      <c r="AI764" s="96"/>
      <c r="AJ764" s="96"/>
      <c r="AK764" s="96"/>
      <c r="AL764" s="96"/>
      <c r="AM764" s="96"/>
      <c r="AN764" s="96"/>
      <c r="AO764" s="96"/>
      <c r="AP764" s="96"/>
    </row>
    <row r="765" spans="1:42" ht="12.75" x14ac:dyDescent="0.2">
      <c r="A765" s="96"/>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c r="AA765" s="96"/>
      <c r="AB765" s="96"/>
      <c r="AC765" s="96"/>
      <c r="AD765" s="96"/>
      <c r="AE765" s="96"/>
      <c r="AF765" s="96"/>
      <c r="AG765" s="96"/>
      <c r="AH765" s="96"/>
      <c r="AI765" s="96"/>
      <c r="AJ765" s="96"/>
      <c r="AK765" s="96"/>
      <c r="AL765" s="96"/>
      <c r="AM765" s="96"/>
      <c r="AN765" s="96"/>
      <c r="AO765" s="96"/>
      <c r="AP765" s="96"/>
    </row>
    <row r="766" spans="1:42" ht="12.75" x14ac:dyDescent="0.2">
      <c r="A766" s="96"/>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c r="AA766" s="96"/>
      <c r="AB766" s="96"/>
      <c r="AC766" s="96"/>
      <c r="AD766" s="96"/>
      <c r="AE766" s="96"/>
      <c r="AF766" s="96"/>
      <c r="AG766" s="96"/>
      <c r="AH766" s="96"/>
      <c r="AI766" s="96"/>
      <c r="AJ766" s="96"/>
      <c r="AK766" s="96"/>
      <c r="AL766" s="96"/>
      <c r="AM766" s="96"/>
      <c r="AN766" s="96"/>
      <c r="AO766" s="96"/>
      <c r="AP766" s="96"/>
    </row>
    <row r="767" spans="1:42" ht="12.75" x14ac:dyDescent="0.2">
      <c r="A767" s="96"/>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c r="AA767" s="96"/>
      <c r="AB767" s="96"/>
      <c r="AC767" s="96"/>
      <c r="AD767" s="96"/>
      <c r="AE767" s="96"/>
      <c r="AF767" s="96"/>
      <c r="AG767" s="96"/>
      <c r="AH767" s="96"/>
      <c r="AI767" s="96"/>
      <c r="AJ767" s="96"/>
      <c r="AK767" s="96"/>
      <c r="AL767" s="96"/>
      <c r="AM767" s="96"/>
      <c r="AN767" s="96"/>
      <c r="AO767" s="96"/>
      <c r="AP767" s="96"/>
    </row>
    <row r="768" spans="1:42" ht="12.75" x14ac:dyDescent="0.2">
      <c r="A768" s="96"/>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c r="AA768" s="96"/>
      <c r="AB768" s="96"/>
      <c r="AC768" s="96"/>
      <c r="AD768" s="96"/>
      <c r="AE768" s="96"/>
      <c r="AF768" s="96"/>
      <c r="AG768" s="96"/>
      <c r="AH768" s="96"/>
      <c r="AI768" s="96"/>
      <c r="AJ768" s="96"/>
      <c r="AK768" s="96"/>
      <c r="AL768" s="96"/>
      <c r="AM768" s="96"/>
      <c r="AN768" s="96"/>
      <c r="AO768" s="96"/>
      <c r="AP768" s="96"/>
    </row>
    <row r="769" spans="1:42" ht="12.75" x14ac:dyDescent="0.2">
      <c r="A769" s="96"/>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c r="AA769" s="96"/>
      <c r="AB769" s="96"/>
      <c r="AC769" s="96"/>
      <c r="AD769" s="96"/>
      <c r="AE769" s="96"/>
      <c r="AF769" s="96"/>
      <c r="AG769" s="96"/>
      <c r="AH769" s="96"/>
      <c r="AI769" s="96"/>
      <c r="AJ769" s="96"/>
      <c r="AK769" s="96"/>
      <c r="AL769" s="96"/>
      <c r="AM769" s="96"/>
      <c r="AN769" s="96"/>
      <c r="AO769" s="96"/>
      <c r="AP769" s="96"/>
    </row>
    <row r="770" spans="1:42" ht="12.75" x14ac:dyDescent="0.2">
      <c r="A770" s="96"/>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c r="AA770" s="96"/>
      <c r="AB770" s="96"/>
      <c r="AC770" s="96"/>
      <c r="AD770" s="96"/>
      <c r="AE770" s="96"/>
      <c r="AF770" s="96"/>
      <c r="AG770" s="96"/>
      <c r="AH770" s="96"/>
      <c r="AI770" s="96"/>
      <c r="AJ770" s="96"/>
      <c r="AK770" s="96"/>
      <c r="AL770" s="96"/>
      <c r="AM770" s="96"/>
      <c r="AN770" s="96"/>
      <c r="AO770" s="96"/>
      <c r="AP770" s="96"/>
    </row>
    <row r="771" spans="1:42" ht="12.75" x14ac:dyDescent="0.2">
      <c r="A771" s="96"/>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c r="AA771" s="96"/>
      <c r="AB771" s="96"/>
      <c r="AC771" s="96"/>
      <c r="AD771" s="96"/>
      <c r="AE771" s="96"/>
      <c r="AF771" s="96"/>
      <c r="AG771" s="96"/>
      <c r="AH771" s="96"/>
      <c r="AI771" s="96"/>
      <c r="AJ771" s="96"/>
      <c r="AK771" s="96"/>
      <c r="AL771" s="96"/>
      <c r="AM771" s="96"/>
      <c r="AN771" s="96"/>
      <c r="AO771" s="96"/>
      <c r="AP771" s="96"/>
    </row>
    <row r="772" spans="1:42" ht="12.75" x14ac:dyDescent="0.2">
      <c r="A772" s="96"/>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c r="AA772" s="96"/>
      <c r="AB772" s="96"/>
      <c r="AC772" s="96"/>
      <c r="AD772" s="96"/>
      <c r="AE772" s="96"/>
      <c r="AF772" s="96"/>
      <c r="AG772" s="96"/>
      <c r="AH772" s="96"/>
      <c r="AI772" s="96"/>
      <c r="AJ772" s="96"/>
      <c r="AK772" s="96"/>
      <c r="AL772" s="96"/>
      <c r="AM772" s="96"/>
      <c r="AN772" s="96"/>
      <c r="AO772" s="96"/>
      <c r="AP772" s="96"/>
    </row>
    <row r="773" spans="1:42" ht="12.75" x14ac:dyDescent="0.2">
      <c r="A773" s="96"/>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c r="AA773" s="96"/>
      <c r="AB773" s="96"/>
      <c r="AC773" s="96"/>
      <c r="AD773" s="96"/>
      <c r="AE773" s="96"/>
      <c r="AF773" s="96"/>
      <c r="AG773" s="96"/>
      <c r="AH773" s="96"/>
      <c r="AI773" s="96"/>
      <c r="AJ773" s="96"/>
      <c r="AK773" s="96"/>
      <c r="AL773" s="96"/>
      <c r="AM773" s="96"/>
      <c r="AN773" s="96"/>
      <c r="AO773" s="96"/>
      <c r="AP773" s="96"/>
    </row>
    <row r="774" spans="1:42" ht="12.75" x14ac:dyDescent="0.2">
      <c r="A774" s="96"/>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c r="AA774" s="96"/>
      <c r="AB774" s="96"/>
      <c r="AC774" s="96"/>
      <c r="AD774" s="96"/>
      <c r="AE774" s="96"/>
      <c r="AF774" s="96"/>
      <c r="AG774" s="96"/>
      <c r="AH774" s="96"/>
      <c r="AI774" s="96"/>
      <c r="AJ774" s="96"/>
      <c r="AK774" s="96"/>
      <c r="AL774" s="96"/>
      <c r="AM774" s="96"/>
      <c r="AN774" s="96"/>
      <c r="AO774" s="96"/>
      <c r="AP774" s="96"/>
    </row>
    <row r="775" spans="1:42" ht="12.75" x14ac:dyDescent="0.2">
      <c r="A775" s="96"/>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c r="AA775" s="96"/>
      <c r="AB775" s="96"/>
      <c r="AC775" s="96"/>
      <c r="AD775" s="96"/>
      <c r="AE775" s="96"/>
      <c r="AF775" s="96"/>
      <c r="AG775" s="96"/>
      <c r="AH775" s="96"/>
      <c r="AI775" s="96"/>
      <c r="AJ775" s="96"/>
      <c r="AK775" s="96"/>
      <c r="AL775" s="96"/>
      <c r="AM775" s="96"/>
      <c r="AN775" s="96"/>
      <c r="AO775" s="96"/>
      <c r="AP775" s="96"/>
    </row>
    <row r="776" spans="1:42" ht="12.75" x14ac:dyDescent="0.2">
      <c r="A776" s="96"/>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c r="AA776" s="96"/>
      <c r="AB776" s="96"/>
      <c r="AC776" s="96"/>
      <c r="AD776" s="96"/>
      <c r="AE776" s="96"/>
      <c r="AF776" s="96"/>
      <c r="AG776" s="96"/>
      <c r="AH776" s="96"/>
      <c r="AI776" s="96"/>
      <c r="AJ776" s="96"/>
      <c r="AK776" s="96"/>
      <c r="AL776" s="96"/>
      <c r="AM776" s="96"/>
      <c r="AN776" s="96"/>
      <c r="AO776" s="96"/>
      <c r="AP776" s="96"/>
    </row>
    <row r="777" spans="1:42" ht="12.75" x14ac:dyDescent="0.2">
      <c r="A777" s="96"/>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c r="AA777" s="96"/>
      <c r="AB777" s="96"/>
      <c r="AC777" s="96"/>
      <c r="AD777" s="96"/>
      <c r="AE777" s="96"/>
      <c r="AF777" s="96"/>
      <c r="AG777" s="96"/>
      <c r="AH777" s="96"/>
      <c r="AI777" s="96"/>
      <c r="AJ777" s="96"/>
      <c r="AK777" s="96"/>
      <c r="AL777" s="96"/>
      <c r="AM777" s="96"/>
      <c r="AN777" s="96"/>
      <c r="AO777" s="96"/>
      <c r="AP777" s="96"/>
    </row>
    <row r="778" spans="1:42" ht="12.75" x14ac:dyDescent="0.2">
      <c r="A778" s="96"/>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c r="AA778" s="96"/>
      <c r="AB778" s="96"/>
      <c r="AC778" s="96"/>
      <c r="AD778" s="96"/>
      <c r="AE778" s="96"/>
      <c r="AF778" s="96"/>
      <c r="AG778" s="96"/>
      <c r="AH778" s="96"/>
      <c r="AI778" s="96"/>
      <c r="AJ778" s="96"/>
      <c r="AK778" s="96"/>
      <c r="AL778" s="96"/>
      <c r="AM778" s="96"/>
      <c r="AN778" s="96"/>
      <c r="AO778" s="96"/>
      <c r="AP778" s="96"/>
    </row>
    <row r="779" spans="1:42" ht="12.75" x14ac:dyDescent="0.2">
      <c r="A779" s="96"/>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c r="AA779" s="96"/>
      <c r="AB779" s="96"/>
      <c r="AC779" s="96"/>
      <c r="AD779" s="96"/>
      <c r="AE779" s="96"/>
      <c r="AF779" s="96"/>
      <c r="AG779" s="96"/>
      <c r="AH779" s="96"/>
      <c r="AI779" s="96"/>
      <c r="AJ779" s="96"/>
      <c r="AK779" s="96"/>
      <c r="AL779" s="96"/>
      <c r="AM779" s="96"/>
      <c r="AN779" s="96"/>
      <c r="AO779" s="96"/>
      <c r="AP779" s="96"/>
    </row>
    <row r="780" spans="1:42" ht="12.75" x14ac:dyDescent="0.2">
      <c r="A780" s="96"/>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c r="AA780" s="96"/>
      <c r="AB780" s="96"/>
      <c r="AC780" s="96"/>
      <c r="AD780" s="96"/>
      <c r="AE780" s="96"/>
      <c r="AF780" s="96"/>
      <c r="AG780" s="96"/>
      <c r="AH780" s="96"/>
      <c r="AI780" s="96"/>
      <c r="AJ780" s="96"/>
      <c r="AK780" s="96"/>
      <c r="AL780" s="96"/>
      <c r="AM780" s="96"/>
      <c r="AN780" s="96"/>
      <c r="AO780" s="96"/>
      <c r="AP780" s="96"/>
    </row>
    <row r="781" spans="1:42" ht="12.75" x14ac:dyDescent="0.2">
      <c r="A781" s="96"/>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c r="AA781" s="96"/>
      <c r="AB781" s="96"/>
      <c r="AC781" s="96"/>
      <c r="AD781" s="96"/>
      <c r="AE781" s="96"/>
      <c r="AF781" s="96"/>
      <c r="AG781" s="96"/>
      <c r="AH781" s="96"/>
      <c r="AI781" s="96"/>
      <c r="AJ781" s="96"/>
      <c r="AK781" s="96"/>
      <c r="AL781" s="96"/>
      <c r="AM781" s="96"/>
      <c r="AN781" s="96"/>
      <c r="AO781" s="96"/>
      <c r="AP781" s="96"/>
    </row>
    <row r="782" spans="1:42" ht="12.75" x14ac:dyDescent="0.2">
      <c r="A782" s="96"/>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c r="AA782" s="96"/>
      <c r="AB782" s="96"/>
      <c r="AC782" s="96"/>
      <c r="AD782" s="96"/>
      <c r="AE782" s="96"/>
      <c r="AF782" s="96"/>
      <c r="AG782" s="96"/>
      <c r="AH782" s="96"/>
      <c r="AI782" s="96"/>
      <c r="AJ782" s="96"/>
      <c r="AK782" s="96"/>
      <c r="AL782" s="96"/>
      <c r="AM782" s="96"/>
      <c r="AN782" s="96"/>
      <c r="AO782" s="96"/>
      <c r="AP782" s="96"/>
    </row>
    <row r="783" spans="1:42" ht="12.75" x14ac:dyDescent="0.2">
      <c r="A783" s="96"/>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c r="AA783" s="96"/>
      <c r="AB783" s="96"/>
      <c r="AC783" s="96"/>
      <c r="AD783" s="96"/>
      <c r="AE783" s="96"/>
      <c r="AF783" s="96"/>
      <c r="AG783" s="96"/>
      <c r="AH783" s="96"/>
      <c r="AI783" s="96"/>
      <c r="AJ783" s="96"/>
      <c r="AK783" s="96"/>
      <c r="AL783" s="96"/>
      <c r="AM783" s="96"/>
      <c r="AN783" s="96"/>
      <c r="AO783" s="96"/>
      <c r="AP783" s="96"/>
    </row>
    <row r="784" spans="1:42" ht="12.75" x14ac:dyDescent="0.2">
      <c r="A784" s="96"/>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c r="AA784" s="96"/>
      <c r="AB784" s="96"/>
      <c r="AC784" s="96"/>
      <c r="AD784" s="96"/>
      <c r="AE784" s="96"/>
      <c r="AF784" s="96"/>
      <c r="AG784" s="96"/>
      <c r="AH784" s="96"/>
      <c r="AI784" s="96"/>
      <c r="AJ784" s="96"/>
      <c r="AK784" s="96"/>
      <c r="AL784" s="96"/>
      <c r="AM784" s="96"/>
      <c r="AN784" s="96"/>
      <c r="AO784" s="96"/>
      <c r="AP784" s="96"/>
    </row>
    <row r="785" spans="1:42" ht="12.75" x14ac:dyDescent="0.2">
      <c r="A785" s="96"/>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c r="AA785" s="96"/>
      <c r="AB785" s="96"/>
      <c r="AC785" s="96"/>
      <c r="AD785" s="96"/>
      <c r="AE785" s="96"/>
      <c r="AF785" s="96"/>
      <c r="AG785" s="96"/>
      <c r="AH785" s="96"/>
      <c r="AI785" s="96"/>
      <c r="AJ785" s="96"/>
      <c r="AK785" s="96"/>
      <c r="AL785" s="96"/>
      <c r="AM785" s="96"/>
      <c r="AN785" s="96"/>
      <c r="AO785" s="96"/>
      <c r="AP785" s="96"/>
    </row>
    <row r="786" spans="1:42" ht="12.75" x14ac:dyDescent="0.2">
      <c r="A786" s="96"/>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c r="AA786" s="96"/>
      <c r="AB786" s="96"/>
      <c r="AC786" s="96"/>
      <c r="AD786" s="96"/>
      <c r="AE786" s="96"/>
      <c r="AF786" s="96"/>
      <c r="AG786" s="96"/>
      <c r="AH786" s="96"/>
      <c r="AI786" s="96"/>
      <c r="AJ786" s="96"/>
      <c r="AK786" s="96"/>
      <c r="AL786" s="96"/>
      <c r="AM786" s="96"/>
      <c r="AN786" s="96"/>
      <c r="AO786" s="96"/>
      <c r="AP786" s="96"/>
    </row>
    <row r="787" spans="1:42" ht="12.75" x14ac:dyDescent="0.2">
      <c r="A787" s="96"/>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c r="AA787" s="96"/>
      <c r="AB787" s="96"/>
      <c r="AC787" s="96"/>
      <c r="AD787" s="96"/>
      <c r="AE787" s="96"/>
      <c r="AF787" s="96"/>
      <c r="AG787" s="96"/>
      <c r="AH787" s="96"/>
      <c r="AI787" s="96"/>
      <c r="AJ787" s="96"/>
      <c r="AK787" s="96"/>
      <c r="AL787" s="96"/>
      <c r="AM787" s="96"/>
      <c r="AN787" s="96"/>
      <c r="AO787" s="96"/>
      <c r="AP787" s="96"/>
    </row>
    <row r="788" spans="1:42" ht="12.75" x14ac:dyDescent="0.2">
      <c r="A788" s="96"/>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c r="AA788" s="96"/>
      <c r="AB788" s="96"/>
      <c r="AC788" s="96"/>
      <c r="AD788" s="96"/>
      <c r="AE788" s="96"/>
      <c r="AF788" s="96"/>
      <c r="AG788" s="96"/>
      <c r="AH788" s="96"/>
      <c r="AI788" s="96"/>
      <c r="AJ788" s="96"/>
      <c r="AK788" s="96"/>
      <c r="AL788" s="96"/>
      <c r="AM788" s="96"/>
      <c r="AN788" s="96"/>
      <c r="AO788" s="96"/>
      <c r="AP788" s="96"/>
    </row>
    <row r="789" spans="1:42" ht="12.75" x14ac:dyDescent="0.2">
      <c r="A789" s="96"/>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c r="AA789" s="96"/>
      <c r="AB789" s="96"/>
      <c r="AC789" s="96"/>
      <c r="AD789" s="96"/>
      <c r="AE789" s="96"/>
      <c r="AF789" s="96"/>
      <c r="AG789" s="96"/>
      <c r="AH789" s="96"/>
      <c r="AI789" s="96"/>
      <c r="AJ789" s="96"/>
      <c r="AK789" s="96"/>
      <c r="AL789" s="96"/>
      <c r="AM789" s="96"/>
      <c r="AN789" s="96"/>
      <c r="AO789" s="96"/>
      <c r="AP789" s="96"/>
    </row>
    <row r="790" spans="1:42" ht="12.75" x14ac:dyDescent="0.2">
      <c r="A790" s="96"/>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c r="AA790" s="96"/>
      <c r="AB790" s="96"/>
      <c r="AC790" s="96"/>
      <c r="AD790" s="96"/>
      <c r="AE790" s="96"/>
      <c r="AF790" s="96"/>
      <c r="AG790" s="96"/>
      <c r="AH790" s="96"/>
      <c r="AI790" s="96"/>
      <c r="AJ790" s="96"/>
      <c r="AK790" s="96"/>
      <c r="AL790" s="96"/>
      <c r="AM790" s="96"/>
      <c r="AN790" s="96"/>
      <c r="AO790" s="96"/>
      <c r="AP790" s="96"/>
    </row>
    <row r="791" spans="1:42" ht="12.75" x14ac:dyDescent="0.2">
      <c r="A791" s="96"/>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c r="AA791" s="96"/>
      <c r="AB791" s="96"/>
      <c r="AC791" s="96"/>
      <c r="AD791" s="96"/>
      <c r="AE791" s="96"/>
      <c r="AF791" s="96"/>
      <c r="AG791" s="96"/>
      <c r="AH791" s="96"/>
      <c r="AI791" s="96"/>
      <c r="AJ791" s="96"/>
      <c r="AK791" s="96"/>
      <c r="AL791" s="96"/>
      <c r="AM791" s="96"/>
      <c r="AN791" s="96"/>
      <c r="AO791" s="96"/>
      <c r="AP791" s="96"/>
    </row>
    <row r="792" spans="1:42" ht="12.75" x14ac:dyDescent="0.2">
      <c r="A792" s="96"/>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c r="AA792" s="96"/>
      <c r="AB792" s="96"/>
      <c r="AC792" s="96"/>
      <c r="AD792" s="96"/>
      <c r="AE792" s="96"/>
      <c r="AF792" s="96"/>
      <c r="AG792" s="96"/>
      <c r="AH792" s="96"/>
      <c r="AI792" s="96"/>
      <c r="AJ792" s="96"/>
      <c r="AK792" s="96"/>
      <c r="AL792" s="96"/>
      <c r="AM792" s="96"/>
      <c r="AN792" s="96"/>
      <c r="AO792" s="96"/>
      <c r="AP792" s="96"/>
    </row>
    <row r="793" spans="1:42" ht="12.75" x14ac:dyDescent="0.2">
      <c r="A793" s="96"/>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c r="AA793" s="96"/>
      <c r="AB793" s="96"/>
      <c r="AC793" s="96"/>
      <c r="AD793" s="96"/>
      <c r="AE793" s="96"/>
      <c r="AF793" s="96"/>
      <c r="AG793" s="96"/>
      <c r="AH793" s="96"/>
      <c r="AI793" s="96"/>
      <c r="AJ793" s="96"/>
      <c r="AK793" s="96"/>
      <c r="AL793" s="96"/>
      <c r="AM793" s="96"/>
      <c r="AN793" s="96"/>
      <c r="AO793" s="96"/>
      <c r="AP793" s="96"/>
    </row>
    <row r="794" spans="1:42" ht="12.75" x14ac:dyDescent="0.2">
      <c r="A794" s="96"/>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c r="AA794" s="96"/>
      <c r="AB794" s="96"/>
      <c r="AC794" s="96"/>
      <c r="AD794" s="96"/>
      <c r="AE794" s="96"/>
      <c r="AF794" s="96"/>
      <c r="AG794" s="96"/>
      <c r="AH794" s="96"/>
      <c r="AI794" s="96"/>
      <c r="AJ794" s="96"/>
      <c r="AK794" s="96"/>
      <c r="AL794" s="96"/>
      <c r="AM794" s="96"/>
      <c r="AN794" s="96"/>
      <c r="AO794" s="96"/>
      <c r="AP794" s="96"/>
    </row>
    <row r="795" spans="1:42" ht="12.75" x14ac:dyDescent="0.2">
      <c r="A795" s="96"/>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c r="AA795" s="96"/>
      <c r="AB795" s="96"/>
      <c r="AC795" s="96"/>
      <c r="AD795" s="96"/>
      <c r="AE795" s="96"/>
      <c r="AF795" s="96"/>
      <c r="AG795" s="96"/>
      <c r="AH795" s="96"/>
      <c r="AI795" s="96"/>
      <c r="AJ795" s="96"/>
      <c r="AK795" s="96"/>
      <c r="AL795" s="96"/>
      <c r="AM795" s="96"/>
      <c r="AN795" s="96"/>
      <c r="AO795" s="96"/>
      <c r="AP795" s="96"/>
    </row>
    <row r="796" spans="1:42" ht="12.75" x14ac:dyDescent="0.2">
      <c r="A796" s="96"/>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c r="AA796" s="96"/>
      <c r="AB796" s="96"/>
      <c r="AC796" s="96"/>
      <c r="AD796" s="96"/>
      <c r="AE796" s="96"/>
      <c r="AF796" s="96"/>
      <c r="AG796" s="96"/>
      <c r="AH796" s="96"/>
      <c r="AI796" s="96"/>
      <c r="AJ796" s="96"/>
      <c r="AK796" s="96"/>
      <c r="AL796" s="96"/>
      <c r="AM796" s="96"/>
      <c r="AN796" s="96"/>
      <c r="AO796" s="96"/>
      <c r="AP796" s="96"/>
    </row>
    <row r="797" spans="1:42" ht="12.75" x14ac:dyDescent="0.2">
      <c r="A797" s="96"/>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c r="AA797" s="96"/>
      <c r="AB797" s="96"/>
      <c r="AC797" s="96"/>
      <c r="AD797" s="96"/>
      <c r="AE797" s="96"/>
      <c r="AF797" s="96"/>
      <c r="AG797" s="96"/>
      <c r="AH797" s="96"/>
      <c r="AI797" s="96"/>
      <c r="AJ797" s="96"/>
      <c r="AK797" s="96"/>
      <c r="AL797" s="96"/>
      <c r="AM797" s="96"/>
      <c r="AN797" s="96"/>
      <c r="AO797" s="96"/>
      <c r="AP797" s="96"/>
    </row>
    <row r="798" spans="1:42" ht="12.75" x14ac:dyDescent="0.2">
      <c r="A798" s="96"/>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c r="AA798" s="96"/>
      <c r="AB798" s="96"/>
      <c r="AC798" s="96"/>
      <c r="AD798" s="96"/>
      <c r="AE798" s="96"/>
      <c r="AF798" s="96"/>
      <c r="AG798" s="96"/>
      <c r="AH798" s="96"/>
      <c r="AI798" s="96"/>
      <c r="AJ798" s="96"/>
      <c r="AK798" s="96"/>
      <c r="AL798" s="96"/>
      <c r="AM798" s="96"/>
      <c r="AN798" s="96"/>
      <c r="AO798" s="96"/>
      <c r="AP798" s="96"/>
    </row>
    <row r="799" spans="1:42" ht="12.75" x14ac:dyDescent="0.2">
      <c r="A799" s="96"/>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c r="AA799" s="96"/>
      <c r="AB799" s="96"/>
      <c r="AC799" s="96"/>
      <c r="AD799" s="96"/>
      <c r="AE799" s="96"/>
      <c r="AF799" s="96"/>
      <c r="AG799" s="96"/>
      <c r="AH799" s="96"/>
      <c r="AI799" s="96"/>
      <c r="AJ799" s="96"/>
      <c r="AK799" s="96"/>
      <c r="AL799" s="96"/>
      <c r="AM799" s="96"/>
      <c r="AN799" s="96"/>
      <c r="AO799" s="96"/>
      <c r="AP799" s="96"/>
    </row>
    <row r="800" spans="1:42" ht="12.75" x14ac:dyDescent="0.2">
      <c r="A800" s="96"/>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c r="AA800" s="96"/>
      <c r="AB800" s="96"/>
      <c r="AC800" s="96"/>
      <c r="AD800" s="96"/>
      <c r="AE800" s="96"/>
      <c r="AF800" s="96"/>
      <c r="AG800" s="96"/>
      <c r="AH800" s="96"/>
      <c r="AI800" s="96"/>
      <c r="AJ800" s="96"/>
      <c r="AK800" s="96"/>
      <c r="AL800" s="96"/>
      <c r="AM800" s="96"/>
      <c r="AN800" s="96"/>
      <c r="AO800" s="96"/>
      <c r="AP800" s="96"/>
    </row>
    <row r="801" spans="1:42" ht="12.75" x14ac:dyDescent="0.2">
      <c r="A801" s="96"/>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c r="AA801" s="96"/>
      <c r="AB801" s="96"/>
      <c r="AC801" s="96"/>
      <c r="AD801" s="96"/>
      <c r="AE801" s="96"/>
      <c r="AF801" s="96"/>
      <c r="AG801" s="96"/>
      <c r="AH801" s="96"/>
      <c r="AI801" s="96"/>
      <c r="AJ801" s="96"/>
      <c r="AK801" s="96"/>
      <c r="AL801" s="96"/>
      <c r="AM801" s="96"/>
      <c r="AN801" s="96"/>
      <c r="AO801" s="96"/>
      <c r="AP801" s="96"/>
    </row>
    <row r="802" spans="1:42" ht="12.75" x14ac:dyDescent="0.2">
      <c r="A802" s="96"/>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c r="AA802" s="96"/>
      <c r="AB802" s="96"/>
      <c r="AC802" s="96"/>
      <c r="AD802" s="96"/>
      <c r="AE802" s="96"/>
      <c r="AF802" s="96"/>
      <c r="AG802" s="96"/>
      <c r="AH802" s="96"/>
      <c r="AI802" s="96"/>
      <c r="AJ802" s="96"/>
      <c r="AK802" s="96"/>
      <c r="AL802" s="96"/>
      <c r="AM802" s="96"/>
      <c r="AN802" s="96"/>
      <c r="AO802" s="96"/>
      <c r="AP802" s="96"/>
    </row>
    <row r="803" spans="1:42" ht="12.75" x14ac:dyDescent="0.2">
      <c r="A803" s="96"/>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c r="AA803" s="96"/>
      <c r="AB803" s="96"/>
      <c r="AC803" s="96"/>
      <c r="AD803" s="96"/>
      <c r="AE803" s="96"/>
      <c r="AF803" s="96"/>
      <c r="AG803" s="96"/>
      <c r="AH803" s="96"/>
      <c r="AI803" s="96"/>
      <c r="AJ803" s="96"/>
      <c r="AK803" s="96"/>
      <c r="AL803" s="96"/>
      <c r="AM803" s="96"/>
      <c r="AN803" s="96"/>
      <c r="AO803" s="96"/>
      <c r="AP803" s="96"/>
    </row>
    <row r="804" spans="1:42" ht="12.75" x14ac:dyDescent="0.2">
      <c r="A804" s="96"/>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c r="AA804" s="96"/>
      <c r="AB804" s="96"/>
      <c r="AC804" s="96"/>
      <c r="AD804" s="96"/>
      <c r="AE804" s="96"/>
      <c r="AF804" s="96"/>
      <c r="AG804" s="96"/>
      <c r="AH804" s="96"/>
      <c r="AI804" s="96"/>
      <c r="AJ804" s="96"/>
      <c r="AK804" s="96"/>
      <c r="AL804" s="96"/>
      <c r="AM804" s="96"/>
      <c r="AN804" s="96"/>
      <c r="AO804" s="96"/>
      <c r="AP804" s="96"/>
    </row>
    <row r="805" spans="1:42" ht="12.75" x14ac:dyDescent="0.2">
      <c r="A805" s="96"/>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c r="AA805" s="96"/>
      <c r="AB805" s="96"/>
      <c r="AC805" s="96"/>
      <c r="AD805" s="96"/>
      <c r="AE805" s="96"/>
      <c r="AF805" s="96"/>
      <c r="AG805" s="96"/>
      <c r="AH805" s="96"/>
      <c r="AI805" s="96"/>
      <c r="AJ805" s="96"/>
      <c r="AK805" s="96"/>
      <c r="AL805" s="96"/>
      <c r="AM805" s="96"/>
      <c r="AN805" s="96"/>
      <c r="AO805" s="96"/>
      <c r="AP805" s="96"/>
    </row>
    <row r="806" spans="1:42" ht="12.75" x14ac:dyDescent="0.2">
      <c r="A806" s="96"/>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c r="AA806" s="96"/>
      <c r="AB806" s="96"/>
      <c r="AC806" s="96"/>
      <c r="AD806" s="96"/>
      <c r="AE806" s="96"/>
      <c r="AF806" s="96"/>
      <c r="AG806" s="96"/>
      <c r="AH806" s="96"/>
      <c r="AI806" s="96"/>
      <c r="AJ806" s="96"/>
      <c r="AK806" s="96"/>
      <c r="AL806" s="96"/>
      <c r="AM806" s="96"/>
      <c r="AN806" s="96"/>
      <c r="AO806" s="96"/>
      <c r="AP806" s="96"/>
    </row>
    <row r="807" spans="1:42" ht="12.75" x14ac:dyDescent="0.2">
      <c r="A807" s="96"/>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c r="AA807" s="96"/>
      <c r="AB807" s="96"/>
      <c r="AC807" s="96"/>
      <c r="AD807" s="96"/>
      <c r="AE807" s="96"/>
      <c r="AF807" s="96"/>
      <c r="AG807" s="96"/>
      <c r="AH807" s="96"/>
      <c r="AI807" s="96"/>
      <c r="AJ807" s="96"/>
      <c r="AK807" s="96"/>
      <c r="AL807" s="96"/>
      <c r="AM807" s="96"/>
      <c r="AN807" s="96"/>
      <c r="AO807" s="96"/>
      <c r="AP807" s="96"/>
    </row>
    <row r="808" spans="1:42" ht="12.75" x14ac:dyDescent="0.2">
      <c r="A808" s="96"/>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c r="AA808" s="96"/>
      <c r="AB808" s="96"/>
      <c r="AC808" s="96"/>
      <c r="AD808" s="96"/>
      <c r="AE808" s="96"/>
      <c r="AF808" s="96"/>
      <c r="AG808" s="96"/>
      <c r="AH808" s="96"/>
      <c r="AI808" s="96"/>
      <c r="AJ808" s="96"/>
      <c r="AK808" s="96"/>
      <c r="AL808" s="96"/>
      <c r="AM808" s="96"/>
      <c r="AN808" s="96"/>
      <c r="AO808" s="96"/>
      <c r="AP808" s="96"/>
    </row>
    <row r="809" spans="1:42" ht="12.75" x14ac:dyDescent="0.2">
      <c r="A809" s="96"/>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c r="AA809" s="96"/>
      <c r="AB809" s="96"/>
      <c r="AC809" s="96"/>
      <c r="AD809" s="96"/>
      <c r="AE809" s="96"/>
      <c r="AF809" s="96"/>
      <c r="AG809" s="96"/>
      <c r="AH809" s="96"/>
      <c r="AI809" s="96"/>
      <c r="AJ809" s="96"/>
      <c r="AK809" s="96"/>
      <c r="AL809" s="96"/>
      <c r="AM809" s="96"/>
      <c r="AN809" s="96"/>
      <c r="AO809" s="96"/>
      <c r="AP809" s="96"/>
    </row>
    <row r="810" spans="1:42" ht="12.75" x14ac:dyDescent="0.2">
      <c r="A810" s="96"/>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c r="AA810" s="96"/>
      <c r="AB810" s="96"/>
      <c r="AC810" s="96"/>
      <c r="AD810" s="96"/>
      <c r="AE810" s="96"/>
      <c r="AF810" s="96"/>
      <c r="AG810" s="96"/>
      <c r="AH810" s="96"/>
      <c r="AI810" s="96"/>
      <c r="AJ810" s="96"/>
      <c r="AK810" s="96"/>
      <c r="AL810" s="96"/>
      <c r="AM810" s="96"/>
      <c r="AN810" s="96"/>
      <c r="AO810" s="96"/>
      <c r="AP810" s="96"/>
    </row>
    <row r="811" spans="1:42" ht="12.75" x14ac:dyDescent="0.2">
      <c r="A811" s="96"/>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c r="AA811" s="96"/>
      <c r="AB811" s="96"/>
      <c r="AC811" s="96"/>
      <c r="AD811" s="96"/>
      <c r="AE811" s="96"/>
      <c r="AF811" s="96"/>
      <c r="AG811" s="96"/>
      <c r="AH811" s="96"/>
      <c r="AI811" s="96"/>
      <c r="AJ811" s="96"/>
      <c r="AK811" s="96"/>
      <c r="AL811" s="96"/>
      <c r="AM811" s="96"/>
      <c r="AN811" s="96"/>
      <c r="AO811" s="96"/>
      <c r="AP811" s="96"/>
    </row>
    <row r="812" spans="1:42" ht="12.75" x14ac:dyDescent="0.2">
      <c r="A812" s="96"/>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c r="AA812" s="96"/>
      <c r="AB812" s="96"/>
      <c r="AC812" s="96"/>
      <c r="AD812" s="96"/>
      <c r="AE812" s="96"/>
      <c r="AF812" s="96"/>
      <c r="AG812" s="96"/>
      <c r="AH812" s="96"/>
      <c r="AI812" s="96"/>
      <c r="AJ812" s="96"/>
      <c r="AK812" s="96"/>
      <c r="AL812" s="96"/>
      <c r="AM812" s="96"/>
      <c r="AN812" s="96"/>
      <c r="AO812" s="96"/>
      <c r="AP812" s="96"/>
    </row>
    <row r="813" spans="1:42" ht="12.75" x14ac:dyDescent="0.2">
      <c r="A813" s="96"/>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c r="AA813" s="96"/>
      <c r="AB813" s="96"/>
      <c r="AC813" s="96"/>
      <c r="AD813" s="96"/>
      <c r="AE813" s="96"/>
      <c r="AF813" s="96"/>
      <c r="AG813" s="96"/>
      <c r="AH813" s="96"/>
      <c r="AI813" s="96"/>
      <c r="AJ813" s="96"/>
      <c r="AK813" s="96"/>
      <c r="AL813" s="96"/>
      <c r="AM813" s="96"/>
      <c r="AN813" s="96"/>
      <c r="AO813" s="96"/>
      <c r="AP813" s="96"/>
    </row>
    <row r="814" spans="1:42" ht="12.75" x14ac:dyDescent="0.2">
      <c r="A814" s="96"/>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c r="AA814" s="96"/>
      <c r="AB814" s="96"/>
      <c r="AC814" s="96"/>
      <c r="AD814" s="96"/>
      <c r="AE814" s="96"/>
      <c r="AF814" s="96"/>
      <c r="AG814" s="96"/>
      <c r="AH814" s="96"/>
      <c r="AI814" s="96"/>
      <c r="AJ814" s="96"/>
      <c r="AK814" s="96"/>
      <c r="AL814" s="96"/>
      <c r="AM814" s="96"/>
      <c r="AN814" s="96"/>
      <c r="AO814" s="96"/>
      <c r="AP814" s="96"/>
    </row>
    <row r="815" spans="1:42" ht="12.75" x14ac:dyDescent="0.2">
      <c r="A815" s="96"/>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c r="AA815" s="96"/>
      <c r="AB815" s="96"/>
      <c r="AC815" s="96"/>
      <c r="AD815" s="96"/>
      <c r="AE815" s="96"/>
      <c r="AF815" s="96"/>
      <c r="AG815" s="96"/>
      <c r="AH815" s="96"/>
      <c r="AI815" s="96"/>
      <c r="AJ815" s="96"/>
      <c r="AK815" s="96"/>
      <c r="AL815" s="96"/>
      <c r="AM815" s="96"/>
      <c r="AN815" s="96"/>
      <c r="AO815" s="96"/>
      <c r="AP815" s="96"/>
    </row>
    <row r="816" spans="1:42" ht="12.75" x14ac:dyDescent="0.2">
      <c r="A816" s="96"/>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c r="AA816" s="96"/>
      <c r="AB816" s="96"/>
      <c r="AC816" s="96"/>
      <c r="AD816" s="96"/>
      <c r="AE816" s="96"/>
      <c r="AF816" s="96"/>
      <c r="AG816" s="96"/>
      <c r="AH816" s="96"/>
      <c r="AI816" s="96"/>
      <c r="AJ816" s="96"/>
      <c r="AK816" s="96"/>
      <c r="AL816" s="96"/>
      <c r="AM816" s="96"/>
      <c r="AN816" s="96"/>
      <c r="AO816" s="96"/>
      <c r="AP816" s="96"/>
    </row>
    <row r="817" spans="1:42" ht="12.75" x14ac:dyDescent="0.2">
      <c r="A817" s="96"/>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c r="AA817" s="96"/>
      <c r="AB817" s="96"/>
      <c r="AC817" s="96"/>
      <c r="AD817" s="96"/>
      <c r="AE817" s="96"/>
      <c r="AF817" s="96"/>
      <c r="AG817" s="96"/>
      <c r="AH817" s="96"/>
      <c r="AI817" s="96"/>
      <c r="AJ817" s="96"/>
      <c r="AK817" s="96"/>
      <c r="AL817" s="96"/>
      <c r="AM817" s="96"/>
      <c r="AN817" s="96"/>
      <c r="AO817" s="96"/>
      <c r="AP817" s="96"/>
    </row>
    <row r="818" spans="1:42" ht="12.75" x14ac:dyDescent="0.2">
      <c r="A818" s="96"/>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c r="AA818" s="96"/>
      <c r="AB818" s="96"/>
      <c r="AC818" s="96"/>
      <c r="AD818" s="96"/>
      <c r="AE818" s="96"/>
      <c r="AF818" s="96"/>
      <c r="AG818" s="96"/>
      <c r="AH818" s="96"/>
      <c r="AI818" s="96"/>
      <c r="AJ818" s="96"/>
      <c r="AK818" s="96"/>
      <c r="AL818" s="96"/>
      <c r="AM818" s="96"/>
      <c r="AN818" s="96"/>
      <c r="AO818" s="96"/>
      <c r="AP818" s="96"/>
    </row>
    <row r="819" spans="1:42" ht="12.75" x14ac:dyDescent="0.2">
      <c r="A819" s="96"/>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c r="AA819" s="96"/>
      <c r="AB819" s="96"/>
      <c r="AC819" s="96"/>
      <c r="AD819" s="96"/>
      <c r="AE819" s="96"/>
      <c r="AF819" s="96"/>
      <c r="AG819" s="96"/>
      <c r="AH819" s="96"/>
      <c r="AI819" s="96"/>
      <c r="AJ819" s="96"/>
      <c r="AK819" s="96"/>
      <c r="AL819" s="96"/>
      <c r="AM819" s="96"/>
      <c r="AN819" s="96"/>
      <c r="AO819" s="96"/>
      <c r="AP819" s="96"/>
    </row>
    <row r="820" spans="1:42" ht="12.75" x14ac:dyDescent="0.2">
      <c r="A820" s="96"/>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c r="AA820" s="96"/>
      <c r="AB820" s="96"/>
      <c r="AC820" s="96"/>
      <c r="AD820" s="96"/>
      <c r="AE820" s="96"/>
      <c r="AF820" s="96"/>
      <c r="AG820" s="96"/>
      <c r="AH820" s="96"/>
      <c r="AI820" s="96"/>
      <c r="AJ820" s="96"/>
      <c r="AK820" s="96"/>
      <c r="AL820" s="96"/>
      <c r="AM820" s="96"/>
      <c r="AN820" s="96"/>
      <c r="AO820" s="96"/>
      <c r="AP820" s="96"/>
    </row>
    <row r="821" spans="1:42" ht="12.75" x14ac:dyDescent="0.2">
      <c r="A821" s="96"/>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c r="AA821" s="96"/>
      <c r="AB821" s="96"/>
      <c r="AC821" s="96"/>
      <c r="AD821" s="96"/>
      <c r="AE821" s="96"/>
      <c r="AF821" s="96"/>
      <c r="AG821" s="96"/>
      <c r="AH821" s="96"/>
      <c r="AI821" s="96"/>
      <c r="AJ821" s="96"/>
      <c r="AK821" s="96"/>
      <c r="AL821" s="96"/>
      <c r="AM821" s="96"/>
      <c r="AN821" s="96"/>
      <c r="AO821" s="96"/>
      <c r="AP821" s="96"/>
    </row>
    <row r="822" spans="1:42" ht="12.75" x14ac:dyDescent="0.2">
      <c r="A822" s="96"/>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c r="AA822" s="96"/>
      <c r="AB822" s="96"/>
      <c r="AC822" s="96"/>
      <c r="AD822" s="96"/>
      <c r="AE822" s="96"/>
      <c r="AF822" s="96"/>
      <c r="AG822" s="96"/>
      <c r="AH822" s="96"/>
      <c r="AI822" s="96"/>
      <c r="AJ822" s="96"/>
      <c r="AK822" s="96"/>
      <c r="AL822" s="96"/>
      <c r="AM822" s="96"/>
      <c r="AN822" s="96"/>
      <c r="AO822" s="96"/>
      <c r="AP822" s="96"/>
    </row>
    <row r="823" spans="1:42" ht="12.75" x14ac:dyDescent="0.2">
      <c r="A823" s="96"/>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c r="AA823" s="96"/>
      <c r="AB823" s="96"/>
      <c r="AC823" s="96"/>
      <c r="AD823" s="96"/>
      <c r="AE823" s="96"/>
      <c r="AF823" s="96"/>
      <c r="AG823" s="96"/>
      <c r="AH823" s="96"/>
      <c r="AI823" s="96"/>
      <c r="AJ823" s="96"/>
      <c r="AK823" s="96"/>
      <c r="AL823" s="96"/>
      <c r="AM823" s="96"/>
      <c r="AN823" s="96"/>
      <c r="AO823" s="96"/>
      <c r="AP823" s="96"/>
    </row>
    <row r="824" spans="1:42" ht="12.75" x14ac:dyDescent="0.2">
      <c r="A824" s="96"/>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c r="AA824" s="96"/>
      <c r="AB824" s="96"/>
      <c r="AC824" s="96"/>
      <c r="AD824" s="96"/>
      <c r="AE824" s="96"/>
      <c r="AF824" s="96"/>
      <c r="AG824" s="96"/>
      <c r="AH824" s="96"/>
      <c r="AI824" s="96"/>
      <c r="AJ824" s="96"/>
      <c r="AK824" s="96"/>
      <c r="AL824" s="96"/>
      <c r="AM824" s="96"/>
      <c r="AN824" s="96"/>
      <c r="AO824" s="96"/>
      <c r="AP824" s="96"/>
    </row>
    <row r="825" spans="1:42" ht="12.75" x14ac:dyDescent="0.2">
      <c r="A825" s="96"/>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c r="AA825" s="96"/>
      <c r="AB825" s="96"/>
      <c r="AC825" s="96"/>
      <c r="AD825" s="96"/>
      <c r="AE825" s="96"/>
      <c r="AF825" s="96"/>
      <c r="AG825" s="96"/>
      <c r="AH825" s="96"/>
      <c r="AI825" s="96"/>
      <c r="AJ825" s="96"/>
      <c r="AK825" s="96"/>
      <c r="AL825" s="96"/>
      <c r="AM825" s="96"/>
      <c r="AN825" s="96"/>
      <c r="AO825" s="96"/>
      <c r="AP825" s="96"/>
    </row>
    <row r="826" spans="1:42" ht="12.75" x14ac:dyDescent="0.2">
      <c r="A826" s="96"/>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c r="AA826" s="96"/>
      <c r="AB826" s="96"/>
      <c r="AC826" s="96"/>
      <c r="AD826" s="96"/>
      <c r="AE826" s="96"/>
      <c r="AF826" s="96"/>
      <c r="AG826" s="96"/>
      <c r="AH826" s="96"/>
      <c r="AI826" s="96"/>
      <c r="AJ826" s="96"/>
      <c r="AK826" s="96"/>
      <c r="AL826" s="96"/>
      <c r="AM826" s="96"/>
      <c r="AN826" s="96"/>
      <c r="AO826" s="96"/>
      <c r="AP826" s="96"/>
    </row>
    <row r="827" spans="1:42" ht="12.75" x14ac:dyDescent="0.2">
      <c r="A827" s="96"/>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c r="AA827" s="96"/>
      <c r="AB827" s="96"/>
      <c r="AC827" s="96"/>
      <c r="AD827" s="96"/>
      <c r="AE827" s="96"/>
      <c r="AF827" s="96"/>
      <c r="AG827" s="96"/>
      <c r="AH827" s="96"/>
      <c r="AI827" s="96"/>
      <c r="AJ827" s="96"/>
      <c r="AK827" s="96"/>
      <c r="AL827" s="96"/>
      <c r="AM827" s="96"/>
      <c r="AN827" s="96"/>
      <c r="AO827" s="96"/>
      <c r="AP827" s="96"/>
    </row>
    <row r="828" spans="1:42" ht="12.75" x14ac:dyDescent="0.2">
      <c r="A828" s="96"/>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c r="AA828" s="96"/>
      <c r="AB828" s="96"/>
      <c r="AC828" s="96"/>
      <c r="AD828" s="96"/>
      <c r="AE828" s="96"/>
      <c r="AF828" s="96"/>
      <c r="AG828" s="96"/>
      <c r="AH828" s="96"/>
      <c r="AI828" s="96"/>
      <c r="AJ828" s="96"/>
      <c r="AK828" s="96"/>
      <c r="AL828" s="96"/>
      <c r="AM828" s="96"/>
      <c r="AN828" s="96"/>
      <c r="AO828" s="96"/>
      <c r="AP828" s="96"/>
    </row>
    <row r="829" spans="1:42" ht="12.75" x14ac:dyDescent="0.2">
      <c r="A829" s="96"/>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c r="AA829" s="96"/>
      <c r="AB829" s="96"/>
      <c r="AC829" s="96"/>
      <c r="AD829" s="96"/>
      <c r="AE829" s="96"/>
      <c r="AF829" s="96"/>
      <c r="AG829" s="96"/>
      <c r="AH829" s="96"/>
      <c r="AI829" s="96"/>
      <c r="AJ829" s="96"/>
      <c r="AK829" s="96"/>
      <c r="AL829" s="96"/>
      <c r="AM829" s="96"/>
      <c r="AN829" s="96"/>
      <c r="AO829" s="96"/>
      <c r="AP829" s="96"/>
    </row>
    <row r="830" spans="1:42" ht="12.75" x14ac:dyDescent="0.2">
      <c r="A830" s="96"/>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c r="AA830" s="96"/>
      <c r="AB830" s="96"/>
      <c r="AC830" s="96"/>
      <c r="AD830" s="96"/>
      <c r="AE830" s="96"/>
      <c r="AF830" s="96"/>
      <c r="AG830" s="96"/>
      <c r="AH830" s="96"/>
      <c r="AI830" s="96"/>
      <c r="AJ830" s="96"/>
      <c r="AK830" s="96"/>
      <c r="AL830" s="96"/>
      <c r="AM830" s="96"/>
      <c r="AN830" s="96"/>
      <c r="AO830" s="96"/>
      <c r="AP830" s="96"/>
    </row>
    <row r="831" spans="1:42" ht="12.75" x14ac:dyDescent="0.2">
      <c r="A831" s="96"/>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c r="AA831" s="96"/>
      <c r="AB831" s="96"/>
      <c r="AC831" s="96"/>
      <c r="AD831" s="96"/>
      <c r="AE831" s="96"/>
      <c r="AF831" s="96"/>
      <c r="AG831" s="96"/>
      <c r="AH831" s="96"/>
      <c r="AI831" s="96"/>
      <c r="AJ831" s="96"/>
      <c r="AK831" s="96"/>
      <c r="AL831" s="96"/>
      <c r="AM831" s="96"/>
      <c r="AN831" s="96"/>
      <c r="AO831" s="96"/>
      <c r="AP831" s="96"/>
    </row>
    <row r="832" spans="1:42" ht="12.75" x14ac:dyDescent="0.2">
      <c r="A832" s="96"/>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c r="AA832" s="96"/>
      <c r="AB832" s="96"/>
      <c r="AC832" s="96"/>
      <c r="AD832" s="96"/>
      <c r="AE832" s="96"/>
      <c r="AF832" s="96"/>
      <c r="AG832" s="96"/>
      <c r="AH832" s="96"/>
      <c r="AI832" s="96"/>
      <c r="AJ832" s="96"/>
      <c r="AK832" s="96"/>
      <c r="AL832" s="96"/>
      <c r="AM832" s="96"/>
      <c r="AN832" s="96"/>
      <c r="AO832" s="96"/>
      <c r="AP832" s="96"/>
    </row>
    <row r="833" spans="1:42" ht="12.75" x14ac:dyDescent="0.2">
      <c r="A833" s="96"/>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c r="AA833" s="96"/>
      <c r="AB833" s="96"/>
      <c r="AC833" s="96"/>
      <c r="AD833" s="96"/>
      <c r="AE833" s="96"/>
      <c r="AF833" s="96"/>
      <c r="AG833" s="96"/>
      <c r="AH833" s="96"/>
      <c r="AI833" s="96"/>
      <c r="AJ833" s="96"/>
      <c r="AK833" s="96"/>
      <c r="AL833" s="96"/>
      <c r="AM833" s="96"/>
      <c r="AN833" s="96"/>
      <c r="AO833" s="96"/>
      <c r="AP833" s="96"/>
    </row>
    <row r="834" spans="1:42" ht="12.75" x14ac:dyDescent="0.2">
      <c r="A834" s="96"/>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c r="AA834" s="96"/>
      <c r="AB834" s="96"/>
      <c r="AC834" s="96"/>
      <c r="AD834" s="96"/>
      <c r="AE834" s="96"/>
      <c r="AF834" s="96"/>
      <c r="AG834" s="96"/>
      <c r="AH834" s="96"/>
      <c r="AI834" s="96"/>
      <c r="AJ834" s="96"/>
      <c r="AK834" s="96"/>
      <c r="AL834" s="96"/>
      <c r="AM834" s="96"/>
      <c r="AN834" s="96"/>
      <c r="AO834" s="96"/>
      <c r="AP834" s="96"/>
    </row>
    <row r="835" spans="1:42" ht="12.75" x14ac:dyDescent="0.2">
      <c r="A835" s="96"/>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c r="AA835" s="96"/>
      <c r="AB835" s="96"/>
      <c r="AC835" s="96"/>
      <c r="AD835" s="96"/>
      <c r="AE835" s="96"/>
      <c r="AF835" s="96"/>
      <c r="AG835" s="96"/>
      <c r="AH835" s="96"/>
      <c r="AI835" s="96"/>
      <c r="AJ835" s="96"/>
      <c r="AK835" s="96"/>
      <c r="AL835" s="96"/>
      <c r="AM835" s="96"/>
      <c r="AN835" s="96"/>
      <c r="AO835" s="96"/>
      <c r="AP835" s="96"/>
    </row>
    <row r="836" spans="1:42" ht="12.75" x14ac:dyDescent="0.2">
      <c r="A836" s="96"/>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c r="AA836" s="96"/>
      <c r="AB836" s="96"/>
      <c r="AC836" s="96"/>
      <c r="AD836" s="96"/>
      <c r="AE836" s="96"/>
      <c r="AF836" s="96"/>
      <c r="AG836" s="96"/>
      <c r="AH836" s="96"/>
      <c r="AI836" s="96"/>
      <c r="AJ836" s="96"/>
      <c r="AK836" s="96"/>
      <c r="AL836" s="96"/>
      <c r="AM836" s="96"/>
      <c r="AN836" s="96"/>
      <c r="AO836" s="96"/>
      <c r="AP836" s="96"/>
    </row>
    <row r="837" spans="1:42" ht="12.75" x14ac:dyDescent="0.2">
      <c r="A837" s="96"/>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c r="AA837" s="96"/>
      <c r="AB837" s="96"/>
      <c r="AC837" s="96"/>
      <c r="AD837" s="96"/>
      <c r="AE837" s="96"/>
      <c r="AF837" s="96"/>
      <c r="AG837" s="96"/>
      <c r="AH837" s="96"/>
      <c r="AI837" s="96"/>
      <c r="AJ837" s="96"/>
      <c r="AK837" s="96"/>
      <c r="AL837" s="96"/>
      <c r="AM837" s="96"/>
      <c r="AN837" s="96"/>
      <c r="AO837" s="96"/>
      <c r="AP837" s="96"/>
    </row>
    <row r="838" spans="1:42" ht="12.75" x14ac:dyDescent="0.2">
      <c r="A838" s="96"/>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c r="AA838" s="96"/>
      <c r="AB838" s="96"/>
      <c r="AC838" s="96"/>
      <c r="AD838" s="96"/>
      <c r="AE838" s="96"/>
      <c r="AF838" s="96"/>
      <c r="AG838" s="96"/>
      <c r="AH838" s="96"/>
      <c r="AI838" s="96"/>
      <c r="AJ838" s="96"/>
      <c r="AK838" s="96"/>
      <c r="AL838" s="96"/>
      <c r="AM838" s="96"/>
      <c r="AN838" s="96"/>
      <c r="AO838" s="96"/>
      <c r="AP838" s="96"/>
    </row>
    <row r="839" spans="1:42" ht="12.75" x14ac:dyDescent="0.2">
      <c r="A839" s="96"/>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c r="AA839" s="96"/>
      <c r="AB839" s="96"/>
      <c r="AC839" s="96"/>
      <c r="AD839" s="96"/>
      <c r="AE839" s="96"/>
      <c r="AF839" s="96"/>
      <c r="AG839" s="96"/>
      <c r="AH839" s="96"/>
      <c r="AI839" s="96"/>
      <c r="AJ839" s="96"/>
      <c r="AK839" s="96"/>
      <c r="AL839" s="96"/>
      <c r="AM839" s="96"/>
      <c r="AN839" s="96"/>
      <c r="AO839" s="96"/>
      <c r="AP839" s="96"/>
    </row>
    <row r="840" spans="1:42" ht="12.75" x14ac:dyDescent="0.2">
      <c r="A840" s="96"/>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c r="AA840" s="96"/>
      <c r="AB840" s="96"/>
      <c r="AC840" s="96"/>
      <c r="AD840" s="96"/>
      <c r="AE840" s="96"/>
      <c r="AF840" s="96"/>
      <c r="AG840" s="96"/>
      <c r="AH840" s="96"/>
      <c r="AI840" s="96"/>
      <c r="AJ840" s="96"/>
      <c r="AK840" s="96"/>
      <c r="AL840" s="96"/>
      <c r="AM840" s="96"/>
      <c r="AN840" s="96"/>
      <c r="AO840" s="96"/>
      <c r="AP840" s="96"/>
    </row>
    <row r="841" spans="1:42" ht="12.75" x14ac:dyDescent="0.2">
      <c r="A841" s="96"/>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c r="AA841" s="96"/>
      <c r="AB841" s="96"/>
      <c r="AC841" s="96"/>
      <c r="AD841" s="96"/>
      <c r="AE841" s="96"/>
      <c r="AF841" s="96"/>
      <c r="AG841" s="96"/>
      <c r="AH841" s="96"/>
      <c r="AI841" s="96"/>
      <c r="AJ841" s="96"/>
      <c r="AK841" s="96"/>
      <c r="AL841" s="96"/>
      <c r="AM841" s="96"/>
      <c r="AN841" s="96"/>
      <c r="AO841" s="96"/>
      <c r="AP841" s="96"/>
    </row>
    <row r="842" spans="1:42" ht="12.75" x14ac:dyDescent="0.2">
      <c r="A842" s="96"/>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c r="AA842" s="96"/>
      <c r="AB842" s="96"/>
      <c r="AC842" s="96"/>
      <c r="AD842" s="96"/>
      <c r="AE842" s="96"/>
      <c r="AF842" s="96"/>
      <c r="AG842" s="96"/>
      <c r="AH842" s="96"/>
      <c r="AI842" s="96"/>
      <c r="AJ842" s="96"/>
      <c r="AK842" s="96"/>
      <c r="AL842" s="96"/>
      <c r="AM842" s="96"/>
      <c r="AN842" s="96"/>
      <c r="AO842" s="96"/>
      <c r="AP842" s="96"/>
    </row>
    <row r="843" spans="1:42" ht="12.75" x14ac:dyDescent="0.2">
      <c r="A843" s="96"/>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c r="AA843" s="96"/>
      <c r="AB843" s="96"/>
      <c r="AC843" s="96"/>
      <c r="AD843" s="96"/>
      <c r="AE843" s="96"/>
      <c r="AF843" s="96"/>
      <c r="AG843" s="96"/>
      <c r="AH843" s="96"/>
      <c r="AI843" s="96"/>
      <c r="AJ843" s="96"/>
      <c r="AK843" s="96"/>
      <c r="AL843" s="96"/>
      <c r="AM843" s="96"/>
      <c r="AN843" s="96"/>
      <c r="AO843" s="96"/>
      <c r="AP843" s="96"/>
    </row>
    <row r="844" spans="1:42" ht="12.75" x14ac:dyDescent="0.2">
      <c r="A844" s="96"/>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c r="AA844" s="96"/>
      <c r="AB844" s="96"/>
      <c r="AC844" s="96"/>
      <c r="AD844" s="96"/>
      <c r="AE844" s="96"/>
      <c r="AF844" s="96"/>
      <c r="AG844" s="96"/>
      <c r="AH844" s="96"/>
      <c r="AI844" s="96"/>
      <c r="AJ844" s="96"/>
      <c r="AK844" s="96"/>
      <c r="AL844" s="96"/>
      <c r="AM844" s="96"/>
      <c r="AN844" s="96"/>
      <c r="AO844" s="96"/>
      <c r="AP844" s="96"/>
    </row>
    <row r="845" spans="1:42" ht="12.75" x14ac:dyDescent="0.2">
      <c r="A845" s="96"/>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c r="AA845" s="96"/>
      <c r="AB845" s="96"/>
      <c r="AC845" s="96"/>
      <c r="AD845" s="96"/>
      <c r="AE845" s="96"/>
      <c r="AF845" s="96"/>
      <c r="AG845" s="96"/>
      <c r="AH845" s="96"/>
      <c r="AI845" s="96"/>
      <c r="AJ845" s="96"/>
      <c r="AK845" s="96"/>
      <c r="AL845" s="96"/>
      <c r="AM845" s="96"/>
      <c r="AN845" s="96"/>
      <c r="AO845" s="96"/>
      <c r="AP845" s="96"/>
    </row>
    <row r="846" spans="1:42" ht="12.75" x14ac:dyDescent="0.2">
      <c r="A846" s="96"/>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c r="AA846" s="96"/>
      <c r="AB846" s="96"/>
      <c r="AC846" s="96"/>
      <c r="AD846" s="96"/>
      <c r="AE846" s="96"/>
      <c r="AF846" s="96"/>
      <c r="AG846" s="96"/>
      <c r="AH846" s="96"/>
      <c r="AI846" s="96"/>
      <c r="AJ846" s="96"/>
      <c r="AK846" s="96"/>
      <c r="AL846" s="96"/>
      <c r="AM846" s="96"/>
      <c r="AN846" s="96"/>
      <c r="AO846" s="96"/>
      <c r="AP846" s="96"/>
    </row>
    <row r="847" spans="1:42" ht="12.75" x14ac:dyDescent="0.2">
      <c r="A847" s="96"/>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c r="AA847" s="96"/>
      <c r="AB847" s="96"/>
      <c r="AC847" s="96"/>
      <c r="AD847" s="96"/>
      <c r="AE847" s="96"/>
      <c r="AF847" s="96"/>
      <c r="AG847" s="96"/>
      <c r="AH847" s="96"/>
      <c r="AI847" s="96"/>
      <c r="AJ847" s="96"/>
      <c r="AK847" s="96"/>
      <c r="AL847" s="96"/>
      <c r="AM847" s="96"/>
      <c r="AN847" s="96"/>
      <c r="AO847" s="96"/>
      <c r="AP847" s="96"/>
    </row>
    <row r="848" spans="1:42" ht="12.75" x14ac:dyDescent="0.2">
      <c r="A848" s="96"/>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c r="AA848" s="96"/>
      <c r="AB848" s="96"/>
      <c r="AC848" s="96"/>
      <c r="AD848" s="96"/>
      <c r="AE848" s="96"/>
      <c r="AF848" s="96"/>
      <c r="AG848" s="96"/>
      <c r="AH848" s="96"/>
      <c r="AI848" s="96"/>
      <c r="AJ848" s="96"/>
      <c r="AK848" s="96"/>
      <c r="AL848" s="96"/>
      <c r="AM848" s="96"/>
      <c r="AN848" s="96"/>
      <c r="AO848" s="96"/>
      <c r="AP848" s="96"/>
    </row>
    <row r="849" spans="1:42" ht="12.75" x14ac:dyDescent="0.2">
      <c r="A849" s="96"/>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c r="AA849" s="96"/>
      <c r="AB849" s="96"/>
      <c r="AC849" s="96"/>
      <c r="AD849" s="96"/>
      <c r="AE849" s="96"/>
      <c r="AF849" s="96"/>
      <c r="AG849" s="96"/>
      <c r="AH849" s="96"/>
      <c r="AI849" s="96"/>
      <c r="AJ849" s="96"/>
      <c r="AK849" s="96"/>
      <c r="AL849" s="96"/>
      <c r="AM849" s="96"/>
      <c r="AN849" s="96"/>
      <c r="AO849" s="96"/>
      <c r="AP849" s="96"/>
    </row>
    <row r="850" spans="1:42" ht="12.75" x14ac:dyDescent="0.2">
      <c r="A850" s="96"/>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c r="AA850" s="96"/>
      <c r="AB850" s="96"/>
      <c r="AC850" s="96"/>
      <c r="AD850" s="96"/>
      <c r="AE850" s="96"/>
      <c r="AF850" s="96"/>
      <c r="AG850" s="96"/>
      <c r="AH850" s="96"/>
      <c r="AI850" s="96"/>
      <c r="AJ850" s="96"/>
      <c r="AK850" s="96"/>
      <c r="AL850" s="96"/>
      <c r="AM850" s="96"/>
      <c r="AN850" s="96"/>
      <c r="AO850" s="96"/>
      <c r="AP850" s="96"/>
    </row>
    <row r="851" spans="1:42" ht="12.75" x14ac:dyDescent="0.2">
      <c r="A851" s="96"/>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c r="AA851" s="96"/>
      <c r="AB851" s="96"/>
      <c r="AC851" s="96"/>
      <c r="AD851" s="96"/>
      <c r="AE851" s="96"/>
      <c r="AF851" s="96"/>
      <c r="AG851" s="96"/>
      <c r="AH851" s="96"/>
      <c r="AI851" s="96"/>
      <c r="AJ851" s="96"/>
      <c r="AK851" s="96"/>
      <c r="AL851" s="96"/>
      <c r="AM851" s="96"/>
      <c r="AN851" s="96"/>
      <c r="AO851" s="96"/>
      <c r="AP851" s="96"/>
    </row>
    <row r="852" spans="1:42" ht="12.75" x14ac:dyDescent="0.2">
      <c r="A852" s="96"/>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c r="AA852" s="96"/>
      <c r="AB852" s="96"/>
      <c r="AC852" s="96"/>
      <c r="AD852" s="96"/>
      <c r="AE852" s="96"/>
      <c r="AF852" s="96"/>
      <c r="AG852" s="96"/>
      <c r="AH852" s="96"/>
      <c r="AI852" s="96"/>
      <c r="AJ852" s="96"/>
      <c r="AK852" s="96"/>
      <c r="AL852" s="96"/>
      <c r="AM852" s="96"/>
      <c r="AN852" s="96"/>
      <c r="AO852" s="96"/>
      <c r="AP852" s="96"/>
    </row>
    <row r="853" spans="1:42" ht="12.75" x14ac:dyDescent="0.2">
      <c r="A853" s="96"/>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c r="AA853" s="96"/>
      <c r="AB853" s="96"/>
      <c r="AC853" s="96"/>
      <c r="AD853" s="96"/>
      <c r="AE853" s="96"/>
      <c r="AF853" s="96"/>
      <c r="AG853" s="96"/>
      <c r="AH853" s="96"/>
      <c r="AI853" s="96"/>
      <c r="AJ853" s="96"/>
      <c r="AK853" s="96"/>
      <c r="AL853" s="96"/>
      <c r="AM853" s="96"/>
      <c r="AN853" s="96"/>
      <c r="AO853" s="96"/>
      <c r="AP853" s="96"/>
    </row>
    <row r="854" spans="1:42" ht="12.75" x14ac:dyDescent="0.2">
      <c r="A854" s="96"/>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c r="AA854" s="96"/>
      <c r="AB854" s="96"/>
      <c r="AC854" s="96"/>
      <c r="AD854" s="96"/>
      <c r="AE854" s="96"/>
      <c r="AF854" s="96"/>
      <c r="AG854" s="96"/>
      <c r="AH854" s="96"/>
      <c r="AI854" s="96"/>
      <c r="AJ854" s="96"/>
      <c r="AK854" s="96"/>
      <c r="AL854" s="96"/>
      <c r="AM854" s="96"/>
      <c r="AN854" s="96"/>
      <c r="AO854" s="96"/>
      <c r="AP854" s="96"/>
    </row>
    <row r="855" spans="1:42" ht="12.75" x14ac:dyDescent="0.2">
      <c r="A855" s="96"/>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c r="AA855" s="96"/>
      <c r="AB855" s="96"/>
      <c r="AC855" s="96"/>
      <c r="AD855" s="96"/>
      <c r="AE855" s="96"/>
      <c r="AF855" s="96"/>
      <c r="AG855" s="96"/>
      <c r="AH855" s="96"/>
      <c r="AI855" s="96"/>
      <c r="AJ855" s="96"/>
      <c r="AK855" s="96"/>
      <c r="AL855" s="96"/>
      <c r="AM855" s="96"/>
      <c r="AN855" s="96"/>
      <c r="AO855" s="96"/>
      <c r="AP855" s="96"/>
    </row>
    <row r="856" spans="1:42" ht="12.75" x14ac:dyDescent="0.2">
      <c r="A856" s="96"/>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c r="AA856" s="96"/>
      <c r="AB856" s="96"/>
      <c r="AC856" s="96"/>
      <c r="AD856" s="96"/>
      <c r="AE856" s="96"/>
      <c r="AF856" s="96"/>
      <c r="AG856" s="96"/>
      <c r="AH856" s="96"/>
      <c r="AI856" s="96"/>
      <c r="AJ856" s="96"/>
      <c r="AK856" s="96"/>
      <c r="AL856" s="96"/>
      <c r="AM856" s="96"/>
      <c r="AN856" s="96"/>
      <c r="AO856" s="96"/>
      <c r="AP856" s="96"/>
    </row>
    <row r="857" spans="1:42" ht="12.75" x14ac:dyDescent="0.2">
      <c r="A857" s="96"/>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c r="AA857" s="96"/>
      <c r="AB857" s="96"/>
      <c r="AC857" s="96"/>
      <c r="AD857" s="96"/>
      <c r="AE857" s="96"/>
      <c r="AF857" s="96"/>
      <c r="AG857" s="96"/>
      <c r="AH857" s="96"/>
      <c r="AI857" s="96"/>
      <c r="AJ857" s="96"/>
      <c r="AK857" s="96"/>
      <c r="AL857" s="96"/>
      <c r="AM857" s="96"/>
      <c r="AN857" s="96"/>
      <c r="AO857" s="96"/>
      <c r="AP857" s="96"/>
    </row>
    <row r="858" spans="1:42" ht="12.75" x14ac:dyDescent="0.2">
      <c r="A858" s="96"/>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c r="AA858" s="96"/>
      <c r="AB858" s="96"/>
      <c r="AC858" s="96"/>
      <c r="AD858" s="96"/>
      <c r="AE858" s="96"/>
      <c r="AF858" s="96"/>
      <c r="AG858" s="96"/>
      <c r="AH858" s="96"/>
      <c r="AI858" s="96"/>
      <c r="AJ858" s="96"/>
      <c r="AK858" s="96"/>
      <c r="AL858" s="96"/>
      <c r="AM858" s="96"/>
      <c r="AN858" s="96"/>
      <c r="AO858" s="96"/>
      <c r="AP858" s="96"/>
    </row>
    <row r="859" spans="1:42" ht="12.75" x14ac:dyDescent="0.2">
      <c r="A859" s="96"/>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c r="AA859" s="96"/>
      <c r="AB859" s="96"/>
      <c r="AC859" s="96"/>
      <c r="AD859" s="96"/>
      <c r="AE859" s="96"/>
      <c r="AF859" s="96"/>
      <c r="AG859" s="96"/>
      <c r="AH859" s="96"/>
      <c r="AI859" s="96"/>
      <c r="AJ859" s="96"/>
      <c r="AK859" s="96"/>
      <c r="AL859" s="96"/>
      <c r="AM859" s="96"/>
      <c r="AN859" s="96"/>
      <c r="AO859" s="96"/>
      <c r="AP859" s="96"/>
    </row>
    <row r="860" spans="1:42" ht="12.75" x14ac:dyDescent="0.2">
      <c r="A860" s="96"/>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c r="AA860" s="96"/>
      <c r="AB860" s="96"/>
      <c r="AC860" s="96"/>
      <c r="AD860" s="96"/>
      <c r="AE860" s="96"/>
      <c r="AF860" s="96"/>
      <c r="AG860" s="96"/>
      <c r="AH860" s="96"/>
      <c r="AI860" s="96"/>
      <c r="AJ860" s="96"/>
      <c r="AK860" s="96"/>
      <c r="AL860" s="96"/>
      <c r="AM860" s="96"/>
      <c r="AN860" s="96"/>
      <c r="AO860" s="96"/>
      <c r="AP860" s="96"/>
    </row>
    <row r="861" spans="1:42" ht="12.75" x14ac:dyDescent="0.2">
      <c r="A861" s="96"/>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c r="AA861" s="96"/>
      <c r="AB861" s="96"/>
      <c r="AC861" s="96"/>
      <c r="AD861" s="96"/>
      <c r="AE861" s="96"/>
      <c r="AF861" s="96"/>
      <c r="AG861" s="96"/>
      <c r="AH861" s="96"/>
      <c r="AI861" s="96"/>
      <c r="AJ861" s="96"/>
      <c r="AK861" s="96"/>
      <c r="AL861" s="96"/>
      <c r="AM861" s="96"/>
      <c r="AN861" s="96"/>
      <c r="AO861" s="96"/>
      <c r="AP861" s="96"/>
    </row>
    <row r="862" spans="1:42" ht="12.75" x14ac:dyDescent="0.2">
      <c r="A862" s="96"/>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c r="AA862" s="96"/>
      <c r="AB862" s="96"/>
      <c r="AC862" s="96"/>
      <c r="AD862" s="96"/>
      <c r="AE862" s="96"/>
      <c r="AF862" s="96"/>
      <c r="AG862" s="96"/>
      <c r="AH862" s="96"/>
      <c r="AI862" s="96"/>
      <c r="AJ862" s="96"/>
      <c r="AK862" s="96"/>
      <c r="AL862" s="96"/>
      <c r="AM862" s="96"/>
      <c r="AN862" s="96"/>
      <c r="AO862" s="96"/>
      <c r="AP862" s="96"/>
    </row>
    <row r="863" spans="1:42" ht="12.75" x14ac:dyDescent="0.2">
      <c r="A863" s="96"/>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c r="AA863" s="96"/>
      <c r="AB863" s="96"/>
      <c r="AC863" s="96"/>
      <c r="AD863" s="96"/>
      <c r="AE863" s="96"/>
      <c r="AF863" s="96"/>
      <c r="AG863" s="96"/>
      <c r="AH863" s="96"/>
      <c r="AI863" s="96"/>
      <c r="AJ863" s="96"/>
      <c r="AK863" s="96"/>
      <c r="AL863" s="96"/>
      <c r="AM863" s="96"/>
      <c r="AN863" s="96"/>
      <c r="AO863" s="96"/>
      <c r="AP863" s="96"/>
    </row>
    <row r="864" spans="1:42" ht="12.75" x14ac:dyDescent="0.2">
      <c r="A864" s="96"/>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c r="AA864" s="96"/>
      <c r="AB864" s="96"/>
      <c r="AC864" s="96"/>
      <c r="AD864" s="96"/>
      <c r="AE864" s="96"/>
      <c r="AF864" s="96"/>
      <c r="AG864" s="96"/>
      <c r="AH864" s="96"/>
      <c r="AI864" s="96"/>
      <c r="AJ864" s="96"/>
      <c r="AK864" s="96"/>
      <c r="AL864" s="96"/>
      <c r="AM864" s="96"/>
      <c r="AN864" s="96"/>
      <c r="AO864" s="96"/>
      <c r="AP864" s="96"/>
    </row>
    <row r="865" spans="1:42" ht="12.75" x14ac:dyDescent="0.2">
      <c r="A865" s="96"/>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c r="AA865" s="96"/>
      <c r="AB865" s="96"/>
      <c r="AC865" s="96"/>
      <c r="AD865" s="96"/>
      <c r="AE865" s="96"/>
      <c r="AF865" s="96"/>
      <c r="AG865" s="96"/>
      <c r="AH865" s="96"/>
      <c r="AI865" s="96"/>
      <c r="AJ865" s="96"/>
      <c r="AK865" s="96"/>
      <c r="AL865" s="96"/>
      <c r="AM865" s="96"/>
      <c r="AN865" s="96"/>
      <c r="AO865" s="96"/>
      <c r="AP865" s="96"/>
    </row>
    <row r="866" spans="1:42" ht="12.75" x14ac:dyDescent="0.2">
      <c r="A866" s="96"/>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c r="AA866" s="96"/>
      <c r="AB866" s="96"/>
      <c r="AC866" s="96"/>
      <c r="AD866" s="96"/>
      <c r="AE866" s="96"/>
      <c r="AF866" s="96"/>
      <c r="AG866" s="96"/>
      <c r="AH866" s="96"/>
      <c r="AI866" s="96"/>
      <c r="AJ866" s="96"/>
      <c r="AK866" s="96"/>
      <c r="AL866" s="96"/>
      <c r="AM866" s="96"/>
      <c r="AN866" s="96"/>
      <c r="AO866" s="96"/>
      <c r="AP866" s="96"/>
    </row>
    <row r="867" spans="1:42" ht="12.75" x14ac:dyDescent="0.2">
      <c r="A867" s="96"/>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c r="AA867" s="96"/>
      <c r="AB867" s="96"/>
      <c r="AC867" s="96"/>
      <c r="AD867" s="96"/>
      <c r="AE867" s="96"/>
      <c r="AF867" s="96"/>
      <c r="AG867" s="96"/>
      <c r="AH867" s="96"/>
      <c r="AI867" s="96"/>
      <c r="AJ867" s="96"/>
      <c r="AK867" s="96"/>
      <c r="AL867" s="96"/>
      <c r="AM867" s="96"/>
      <c r="AN867" s="96"/>
      <c r="AO867" s="96"/>
      <c r="AP867" s="96"/>
    </row>
    <row r="868" spans="1:42" ht="12.75" x14ac:dyDescent="0.2">
      <c r="A868" s="96"/>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c r="AA868" s="96"/>
      <c r="AB868" s="96"/>
      <c r="AC868" s="96"/>
      <c r="AD868" s="96"/>
      <c r="AE868" s="96"/>
      <c r="AF868" s="96"/>
      <c r="AG868" s="96"/>
      <c r="AH868" s="96"/>
      <c r="AI868" s="96"/>
      <c r="AJ868" s="96"/>
      <c r="AK868" s="96"/>
      <c r="AL868" s="96"/>
      <c r="AM868" s="96"/>
      <c r="AN868" s="96"/>
      <c r="AO868" s="96"/>
      <c r="AP868" s="96"/>
    </row>
    <row r="869" spans="1:42" ht="12.75" x14ac:dyDescent="0.2">
      <c r="A869" s="96"/>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c r="AA869" s="96"/>
      <c r="AB869" s="96"/>
      <c r="AC869" s="96"/>
      <c r="AD869" s="96"/>
      <c r="AE869" s="96"/>
      <c r="AF869" s="96"/>
      <c r="AG869" s="96"/>
      <c r="AH869" s="96"/>
      <c r="AI869" s="96"/>
      <c r="AJ869" s="96"/>
      <c r="AK869" s="96"/>
      <c r="AL869" s="96"/>
      <c r="AM869" s="96"/>
      <c r="AN869" s="96"/>
      <c r="AO869" s="96"/>
      <c r="AP869" s="96"/>
    </row>
    <row r="870" spans="1:42" ht="12.75" x14ac:dyDescent="0.2">
      <c r="A870" s="96"/>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c r="AA870" s="96"/>
      <c r="AB870" s="96"/>
      <c r="AC870" s="96"/>
      <c r="AD870" s="96"/>
      <c r="AE870" s="96"/>
      <c r="AF870" s="96"/>
      <c r="AG870" s="96"/>
      <c r="AH870" s="96"/>
      <c r="AI870" s="96"/>
      <c r="AJ870" s="96"/>
      <c r="AK870" s="96"/>
      <c r="AL870" s="96"/>
      <c r="AM870" s="96"/>
      <c r="AN870" s="96"/>
      <c r="AO870" s="96"/>
      <c r="AP870" s="96"/>
    </row>
    <row r="871" spans="1:42" ht="12.75" x14ac:dyDescent="0.2">
      <c r="A871" s="96"/>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c r="AA871" s="96"/>
      <c r="AB871" s="96"/>
      <c r="AC871" s="96"/>
      <c r="AD871" s="96"/>
      <c r="AE871" s="96"/>
      <c r="AF871" s="96"/>
      <c r="AG871" s="96"/>
      <c r="AH871" s="96"/>
      <c r="AI871" s="96"/>
      <c r="AJ871" s="96"/>
      <c r="AK871" s="96"/>
      <c r="AL871" s="96"/>
      <c r="AM871" s="96"/>
      <c r="AN871" s="96"/>
      <c r="AO871" s="96"/>
      <c r="AP871" s="96"/>
    </row>
    <row r="872" spans="1:42" ht="12.75" x14ac:dyDescent="0.2">
      <c r="A872" s="96"/>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c r="AA872" s="96"/>
      <c r="AB872" s="96"/>
      <c r="AC872" s="96"/>
      <c r="AD872" s="96"/>
      <c r="AE872" s="96"/>
      <c r="AF872" s="96"/>
      <c r="AG872" s="96"/>
      <c r="AH872" s="96"/>
      <c r="AI872" s="96"/>
      <c r="AJ872" s="96"/>
      <c r="AK872" s="96"/>
      <c r="AL872" s="96"/>
      <c r="AM872" s="96"/>
      <c r="AN872" s="96"/>
      <c r="AO872" s="96"/>
      <c r="AP872" s="96"/>
    </row>
    <row r="873" spans="1:42" ht="12.75" x14ac:dyDescent="0.2">
      <c r="A873" s="96"/>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c r="AA873" s="96"/>
      <c r="AB873" s="96"/>
      <c r="AC873" s="96"/>
      <c r="AD873" s="96"/>
      <c r="AE873" s="96"/>
      <c r="AF873" s="96"/>
      <c r="AG873" s="96"/>
      <c r="AH873" s="96"/>
      <c r="AI873" s="96"/>
      <c r="AJ873" s="96"/>
      <c r="AK873" s="96"/>
      <c r="AL873" s="96"/>
      <c r="AM873" s="96"/>
      <c r="AN873" s="96"/>
      <c r="AO873" s="96"/>
      <c r="AP873" s="96"/>
    </row>
    <row r="874" spans="1:42" ht="12.75" x14ac:dyDescent="0.2">
      <c r="A874" s="96"/>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c r="AA874" s="96"/>
      <c r="AB874" s="96"/>
      <c r="AC874" s="96"/>
      <c r="AD874" s="96"/>
      <c r="AE874" s="96"/>
      <c r="AF874" s="96"/>
      <c r="AG874" s="96"/>
      <c r="AH874" s="96"/>
      <c r="AI874" s="96"/>
      <c r="AJ874" s="96"/>
      <c r="AK874" s="96"/>
      <c r="AL874" s="96"/>
      <c r="AM874" s="96"/>
      <c r="AN874" s="96"/>
      <c r="AO874" s="96"/>
      <c r="AP874" s="96"/>
    </row>
    <row r="875" spans="1:42" ht="12.75" x14ac:dyDescent="0.2">
      <c r="A875" s="96"/>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c r="AA875" s="96"/>
      <c r="AB875" s="96"/>
      <c r="AC875" s="96"/>
      <c r="AD875" s="96"/>
      <c r="AE875" s="96"/>
      <c r="AF875" s="96"/>
      <c r="AG875" s="96"/>
      <c r="AH875" s="96"/>
      <c r="AI875" s="96"/>
      <c r="AJ875" s="96"/>
      <c r="AK875" s="96"/>
      <c r="AL875" s="96"/>
      <c r="AM875" s="96"/>
      <c r="AN875" s="96"/>
      <c r="AO875" s="96"/>
      <c r="AP875" s="96"/>
    </row>
    <row r="876" spans="1:42" ht="12.75" x14ac:dyDescent="0.2">
      <c r="A876" s="96"/>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c r="AA876" s="96"/>
      <c r="AB876" s="96"/>
      <c r="AC876" s="96"/>
      <c r="AD876" s="96"/>
      <c r="AE876" s="96"/>
      <c r="AF876" s="96"/>
      <c r="AG876" s="96"/>
      <c r="AH876" s="96"/>
      <c r="AI876" s="96"/>
      <c r="AJ876" s="96"/>
      <c r="AK876" s="96"/>
      <c r="AL876" s="96"/>
      <c r="AM876" s="96"/>
      <c r="AN876" s="96"/>
      <c r="AO876" s="96"/>
      <c r="AP876" s="96"/>
    </row>
    <row r="877" spans="1:42" ht="12.75" x14ac:dyDescent="0.2">
      <c r="A877" s="96"/>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c r="AA877" s="96"/>
      <c r="AB877" s="96"/>
      <c r="AC877" s="96"/>
      <c r="AD877" s="96"/>
      <c r="AE877" s="96"/>
      <c r="AF877" s="96"/>
      <c r="AG877" s="96"/>
      <c r="AH877" s="96"/>
      <c r="AI877" s="96"/>
      <c r="AJ877" s="96"/>
      <c r="AK877" s="96"/>
      <c r="AL877" s="96"/>
      <c r="AM877" s="96"/>
      <c r="AN877" s="96"/>
      <c r="AO877" s="96"/>
      <c r="AP877" s="96"/>
    </row>
    <row r="878" spans="1:42" ht="12.75" x14ac:dyDescent="0.2">
      <c r="A878" s="96"/>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c r="AA878" s="96"/>
      <c r="AB878" s="96"/>
      <c r="AC878" s="96"/>
      <c r="AD878" s="96"/>
      <c r="AE878" s="96"/>
      <c r="AF878" s="96"/>
      <c r="AG878" s="96"/>
      <c r="AH878" s="96"/>
      <c r="AI878" s="96"/>
      <c r="AJ878" s="96"/>
      <c r="AK878" s="96"/>
      <c r="AL878" s="96"/>
      <c r="AM878" s="96"/>
      <c r="AN878" s="96"/>
      <c r="AO878" s="96"/>
      <c r="AP878" s="96"/>
    </row>
    <row r="879" spans="1:42" ht="12.75" x14ac:dyDescent="0.2">
      <c r="A879" s="96"/>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c r="AA879" s="96"/>
      <c r="AB879" s="96"/>
      <c r="AC879" s="96"/>
      <c r="AD879" s="96"/>
      <c r="AE879" s="96"/>
      <c r="AF879" s="96"/>
      <c r="AG879" s="96"/>
      <c r="AH879" s="96"/>
      <c r="AI879" s="96"/>
      <c r="AJ879" s="96"/>
      <c r="AK879" s="96"/>
      <c r="AL879" s="96"/>
      <c r="AM879" s="96"/>
      <c r="AN879" s="96"/>
      <c r="AO879" s="96"/>
      <c r="AP879" s="96"/>
    </row>
  </sheetData>
  <autoFilter ref="A6:AP58" xr:uid="{9F60E5DA-5A09-409C-A40A-912AB6DAE6AE}"/>
  <customSheetViews>
    <customSheetView guid="{7DCFD654-E807-4A5E-B29D-B8AE41CF9F3B}" filter="1" showAutoFilter="1">
      <pageMargins left="0.7" right="0.7" top="0.75" bottom="0.75" header="0.3" footer="0.3"/>
      <autoFilter ref="A6:BE111" xr:uid="{00000000-0000-0000-0000-000000000000}"/>
      <extLst>
        <ext uri="GoogleSheetsCustomDataVersion1">
          <go:sheetsCustomData xmlns:go="http://customooxmlschemas.google.com/" filterViewId="987670075"/>
        </ext>
      </extLst>
    </customSheetView>
    <customSheetView guid="{D584FC54-0184-4629-93F6-CFDB9FB45133}" filter="1" showAutoFilter="1">
      <pageMargins left="0.7" right="0.7" top="0.75" bottom="0.75" header="0.3" footer="0.3"/>
      <autoFilter ref="A6:BE111" xr:uid="{00000000-0000-0000-0000-000000000000}">
        <filterColumn colId="43">
          <filters>
            <filter val="Adriana Estupiñan - Subgerente de Planeación y Proyectos"/>
            <filter val="Adriana Estupiñán - Subgerente de Planeación y Proyectos_x000a_Maryuri Zabala - Profesional III"/>
            <filter val="Rafael Camargo - Director de Recursos Físicos y Negocios"/>
            <filter val="Técnico 3"/>
          </filters>
        </filterColumn>
      </autoFilter>
      <extLst>
        <ext uri="GoogleSheetsCustomDataVersion1">
          <go:sheetsCustomData xmlns:go="http://customooxmlschemas.google.com/" filterViewId="893858865"/>
        </ext>
      </extLst>
    </customSheetView>
    <customSheetView guid="{85E72898-49DF-4F32-8DDC-158A4FBC7BCD}" filter="1" showAutoFilter="1">
      <pageMargins left="0.7" right="0.7" top="0.75" bottom="0.75" header="0.3" footer="0.3"/>
      <autoFilter ref="A6:BE111" xr:uid="{00000000-0000-0000-0000-000000000000}">
        <filterColumn colId="1">
          <filters>
            <filter val="Servicio al Ciudadano"/>
          </filters>
        </filterColumn>
      </autoFilter>
      <extLst>
        <ext uri="GoogleSheetsCustomDataVersion1">
          <go:sheetsCustomData xmlns:go="http://customooxmlschemas.google.com/" filterViewId="537215437"/>
        </ext>
      </extLst>
    </customSheetView>
    <customSheetView guid="{BA9F5389-5291-489C-9EC7-8C7BA30589B1}" filter="1" showAutoFilter="1">
      <pageMargins left="0.7" right="0.7" top="0.75" bottom="0.75" header="0.3" footer="0.3"/>
      <autoFilter ref="A6:BE111" xr:uid="{00000000-0000-0000-0000-000000000000}">
        <filterColumn colId="43">
          <filters>
            <filter val="Adriana Estupiñan - Subgerente de Planeación y Proyectos"/>
            <filter val="Rafael Camargo - Director de Recursos Físicos y Negocios"/>
            <filter val="Técnico 3"/>
          </filters>
        </filterColumn>
      </autoFilter>
      <extLst>
        <ext uri="GoogleSheetsCustomDataVersion1">
          <go:sheetsCustomData xmlns:go="http://customooxmlschemas.google.com/" filterViewId="400272902"/>
        </ext>
      </extLst>
    </customSheetView>
    <customSheetView guid="{485AD43C-2EFD-4E15-948B-4B1EC0574365}" filter="1" showAutoFilter="1">
      <pageMargins left="0.7" right="0.7" top="0.75" bottom="0.75" header="0.3" footer="0.3"/>
      <autoFilter ref="N121" xr:uid="{00000000-0000-0000-0000-000000000000}"/>
      <extLst>
        <ext uri="GoogleSheetsCustomDataVersion1">
          <go:sheetsCustomData xmlns:go="http://customooxmlschemas.google.com/" filterViewId="1748460300"/>
        </ext>
      </extLst>
    </customSheetView>
    <customSheetView guid="{C7C4C3A1-7A92-464D-B846-072633A66A68}" filter="1" showAutoFilter="1">
      <pageMargins left="0.7" right="0.7" top="0.75" bottom="0.75" header="0.3" footer="0.3"/>
      <autoFilter ref="A6:BE111" xr:uid="{00000000-0000-0000-0000-000000000000}">
        <filterColumn colId="43">
          <filters>
            <filter val="Adriana Estupiñan - Subgerente de Planeación y Proyectos"/>
            <filter val="Adriana Estupiñán - Subgerente de Planeación y Proyectos_x000a_Maryuri Zabala - Profesional III"/>
            <filter val="Rafael Camargo - Director de Recursos Físicos y Negocios"/>
            <filter val="Técnico 3"/>
          </filters>
        </filterColumn>
      </autoFilter>
      <extLst>
        <ext uri="GoogleSheetsCustomDataVersion1">
          <go:sheetsCustomData xmlns:go="http://customooxmlschemas.google.com/" filterViewId="1460549315"/>
        </ext>
      </extLst>
    </customSheetView>
  </customSheetViews>
  <mergeCells count="9">
    <mergeCell ref="A4:N5"/>
    <mergeCell ref="O4:U5"/>
    <mergeCell ref="AM1:AP1"/>
    <mergeCell ref="A2:AL3"/>
    <mergeCell ref="AM2:AP2"/>
    <mergeCell ref="AM3:AP3"/>
    <mergeCell ref="V4:AF5"/>
    <mergeCell ref="AG4:AL5"/>
    <mergeCell ref="AM4:AP5"/>
  </mergeCells>
  <conditionalFormatting sqref="P7:P58 AG7:AG58 S7:S58">
    <cfRule type="cellIs" dxfId="372" priority="1" operator="equal">
      <formula>"Muy Alta"</formula>
    </cfRule>
  </conditionalFormatting>
  <conditionalFormatting sqref="P7:P58 AG7:AG58 S7:S58">
    <cfRule type="cellIs" dxfId="371" priority="2" operator="equal">
      <formula>"Alta"</formula>
    </cfRule>
  </conditionalFormatting>
  <conditionalFormatting sqref="P7:P58 AG7:AG58 S7:S58">
    <cfRule type="cellIs" dxfId="370" priority="3" operator="equal">
      <formula>"Media"</formula>
    </cfRule>
  </conditionalFormatting>
  <conditionalFormatting sqref="P7:P58 AG7:AG58 S7:S58">
    <cfRule type="cellIs" dxfId="369" priority="4" operator="equal">
      <formula>"Baja"</formula>
    </cfRule>
  </conditionalFormatting>
  <conditionalFormatting sqref="P7:P58 AG7:AG58 S7:S58">
    <cfRule type="cellIs" dxfId="368" priority="5" operator="equal">
      <formula>"Muy Baja"</formula>
    </cfRule>
  </conditionalFormatting>
  <conditionalFormatting sqref="S7:S58">
    <cfRule type="containsText" dxfId="367" priority="6" operator="containsText" text="Catastrófico">
      <formula>NOT(ISERROR(SEARCH(("Catastrófico"),(S7))))</formula>
    </cfRule>
  </conditionalFormatting>
  <conditionalFormatting sqref="S7:S58">
    <cfRule type="containsText" dxfId="366" priority="7" operator="containsText" text="Mayor">
      <formula>NOT(ISERROR(SEARCH(("Mayor"),(S7))))</formula>
    </cfRule>
  </conditionalFormatting>
  <conditionalFormatting sqref="S7:S58">
    <cfRule type="containsText" dxfId="365" priority="8" operator="containsText" text="Moderado">
      <formula>NOT(ISERROR(SEARCH(("Moderado"),(S7))))</formula>
    </cfRule>
  </conditionalFormatting>
  <conditionalFormatting sqref="S7:S58">
    <cfRule type="containsText" dxfId="364" priority="9" operator="containsText" text="Menor">
      <formula>NOT(ISERROR(SEARCH(("Menor"),(S7))))</formula>
    </cfRule>
  </conditionalFormatting>
  <conditionalFormatting sqref="S7:S58">
    <cfRule type="containsText" dxfId="363" priority="10" operator="containsText" text="Leve">
      <formula>NOT(ISERROR(SEARCH(("Leve"),(S7))))</formula>
    </cfRule>
  </conditionalFormatting>
  <conditionalFormatting sqref="AG12">
    <cfRule type="cellIs" dxfId="362" priority="16" operator="equal">
      <formula>"Muy Alta"</formula>
    </cfRule>
  </conditionalFormatting>
  <conditionalFormatting sqref="AG12">
    <cfRule type="cellIs" dxfId="361" priority="17" operator="equal">
      <formula>"Alta"</formula>
    </cfRule>
  </conditionalFormatting>
  <conditionalFormatting sqref="AG12">
    <cfRule type="cellIs" dxfId="360" priority="18" operator="equal">
      <formula>"Media"</formula>
    </cfRule>
  </conditionalFormatting>
  <conditionalFormatting sqref="AG12">
    <cfRule type="cellIs" dxfId="359" priority="19" operator="equal">
      <formula>"Baja"</formula>
    </cfRule>
  </conditionalFormatting>
  <conditionalFormatting sqref="AG12">
    <cfRule type="cellIs" dxfId="358" priority="20" operator="equal">
      <formula>"Muy Baja"</formula>
    </cfRule>
  </conditionalFormatting>
  <conditionalFormatting sqref="AI7:AI58">
    <cfRule type="cellIs" dxfId="357" priority="21" operator="equal">
      <formula>"Catastrófico"</formula>
    </cfRule>
  </conditionalFormatting>
  <conditionalFormatting sqref="AI7:AI58">
    <cfRule type="cellIs" dxfId="356" priority="22" operator="equal">
      <formula>"Mayor"</formula>
    </cfRule>
  </conditionalFormatting>
  <conditionalFormatting sqref="AI7:AI58">
    <cfRule type="cellIs" dxfId="355" priority="23" operator="equal">
      <formula>"Moderado"</formula>
    </cfRule>
  </conditionalFormatting>
  <conditionalFormatting sqref="AI7:AI58">
    <cfRule type="cellIs" dxfId="354" priority="24" operator="equal">
      <formula>"Menor"</formula>
    </cfRule>
  </conditionalFormatting>
  <conditionalFormatting sqref="AI7:AI58">
    <cfRule type="cellIs" dxfId="353" priority="25" operator="equal">
      <formula>"Leve"</formula>
    </cfRule>
  </conditionalFormatting>
  <conditionalFormatting sqref="U7:U58 AK7:AK58">
    <cfRule type="cellIs" dxfId="352" priority="26" operator="equal">
      <formula>"Extremo"</formula>
    </cfRule>
  </conditionalFormatting>
  <conditionalFormatting sqref="U7:U58 AK7:AK58">
    <cfRule type="cellIs" dxfId="351" priority="27" operator="equal">
      <formula>"Alto"</formula>
    </cfRule>
  </conditionalFormatting>
  <conditionalFormatting sqref="U7:U58 AK7:AK58">
    <cfRule type="cellIs" dxfId="350" priority="28" operator="equal">
      <formula>"Moderado"</formula>
    </cfRule>
  </conditionalFormatting>
  <conditionalFormatting sqref="U7:U58 AK7:AK58">
    <cfRule type="cellIs" dxfId="349" priority="29" operator="equal">
      <formula>"Bajo"</formula>
    </cfRule>
  </conditionalFormatting>
  <conditionalFormatting sqref="F16:F20 F22:F26 F32:F39 F42 F54:F58 F8:F14">
    <cfRule type="containsText" dxfId="348" priority="30" operator="containsText" text="Oportunidad">
      <formula>NOT(ISERROR(SEARCH(("Oportunidad"),(F8))))</formula>
    </cfRule>
  </conditionalFormatting>
  <conditionalFormatting sqref="F16:F20 F22:F26 F32:F39 F42 F54:F58 F8:F14">
    <cfRule type="containsText" dxfId="347" priority="31" operator="containsText" text="Oportunidad">
      <formula>NOT(ISERROR(SEARCH(("Oportunidad"),(F8))))</formula>
    </cfRule>
  </conditionalFormatting>
  <conditionalFormatting sqref="F16:F20 F22:F26 F32:F39 F42 F54:F58 F8:F14">
    <cfRule type="containsText" dxfId="346" priority="32" operator="containsText" text="Riesgo">
      <formula>NOT(ISERROR(SEARCH(("Riesgo"),(F8))))</formula>
    </cfRule>
  </conditionalFormatting>
  <conditionalFormatting sqref="U12">
    <cfRule type="cellIs" dxfId="345" priority="33" operator="equal">
      <formula>"Extremo"</formula>
    </cfRule>
  </conditionalFormatting>
  <conditionalFormatting sqref="U12">
    <cfRule type="cellIs" dxfId="344" priority="34" operator="equal">
      <formula>"Alto"</formula>
    </cfRule>
  </conditionalFormatting>
  <conditionalFormatting sqref="U12">
    <cfRule type="cellIs" dxfId="343" priority="35" operator="equal">
      <formula>"Moderado"</formula>
    </cfRule>
  </conditionalFormatting>
  <conditionalFormatting sqref="U12">
    <cfRule type="cellIs" dxfId="342" priority="36" operator="equal">
      <formula>"Bajo"</formula>
    </cfRule>
  </conditionalFormatting>
  <conditionalFormatting sqref="AK43:AK58">
    <cfRule type="cellIs" dxfId="341" priority="67" operator="equal">
      <formula>"Alto"</formula>
    </cfRule>
  </conditionalFormatting>
  <conditionalFormatting sqref="F41">
    <cfRule type="containsText" dxfId="340" priority="79" operator="containsText" text="Oportunidad">
      <formula>NOT(ISERROR(SEARCH(("Oportunidad"),(F41))))</formula>
    </cfRule>
  </conditionalFormatting>
  <conditionalFormatting sqref="F41">
    <cfRule type="containsText" dxfId="339" priority="80" operator="containsText" text="Oportunidad">
      <formula>NOT(ISERROR(SEARCH(("Oportunidad"),(F41))))</formula>
    </cfRule>
  </conditionalFormatting>
  <conditionalFormatting sqref="F41">
    <cfRule type="containsText" dxfId="338" priority="81" operator="containsText" text="Riesgo">
      <formula>NOT(ISERROR(SEARCH(("Riesgo"),(F41))))</formula>
    </cfRule>
  </conditionalFormatting>
  <conditionalFormatting sqref="F43">
    <cfRule type="containsText" dxfId="337" priority="114" operator="containsText" text="Oportunidad">
      <formula>NOT(ISERROR(SEARCH(("Oportunidad"),(F43))))</formula>
    </cfRule>
  </conditionalFormatting>
  <conditionalFormatting sqref="F43">
    <cfRule type="containsText" dxfId="336" priority="115" operator="containsText" text="Oportunidad">
      <formula>NOT(ISERROR(SEARCH(("Oportunidad"),(F43))))</formula>
    </cfRule>
  </conditionalFormatting>
  <conditionalFormatting sqref="F43">
    <cfRule type="containsText" dxfId="335" priority="116" operator="containsText" text="Riesgo">
      <formula>NOT(ISERROR(SEARCH(("Riesgo"),(F43))))</formula>
    </cfRule>
  </conditionalFormatting>
  <conditionalFormatting sqref="P7">
    <cfRule type="cellIs" dxfId="334" priority="140" operator="equal">
      <formula>"Muy Alta"</formula>
    </cfRule>
  </conditionalFormatting>
  <conditionalFormatting sqref="P7">
    <cfRule type="cellIs" dxfId="333" priority="141" operator="equal">
      <formula>"Alta"</formula>
    </cfRule>
  </conditionalFormatting>
  <conditionalFormatting sqref="P7">
    <cfRule type="cellIs" dxfId="332" priority="142" operator="equal">
      <formula>"Media"</formula>
    </cfRule>
  </conditionalFormatting>
  <conditionalFormatting sqref="P7">
    <cfRule type="cellIs" dxfId="331" priority="143" operator="equal">
      <formula>"Baja"</formula>
    </cfRule>
  </conditionalFormatting>
  <conditionalFormatting sqref="P7">
    <cfRule type="cellIs" dxfId="330" priority="144" operator="equal">
      <formula>"Muy Baja"</formula>
    </cfRule>
  </conditionalFormatting>
  <conditionalFormatting sqref="S7">
    <cfRule type="containsText" dxfId="329" priority="145" operator="containsText" text="Catastrófico">
      <formula>NOT(ISERROR(SEARCH(("Catastrófico"),(S7))))</formula>
    </cfRule>
  </conditionalFormatting>
  <conditionalFormatting sqref="S7">
    <cfRule type="containsText" dxfId="328" priority="146" operator="containsText" text="Mayor">
      <formula>NOT(ISERROR(SEARCH(("Mayor"),(S7))))</formula>
    </cfRule>
  </conditionalFormatting>
  <conditionalFormatting sqref="S7">
    <cfRule type="containsText" dxfId="327" priority="147" operator="containsText" text="Moderado">
      <formula>NOT(ISERROR(SEARCH(("Moderado"),(S7))))</formula>
    </cfRule>
  </conditionalFormatting>
  <conditionalFormatting sqref="S7">
    <cfRule type="containsText" dxfId="326" priority="148" operator="containsText" text="Menor">
      <formula>NOT(ISERROR(SEARCH(("Menor"),(S7))))</formula>
    </cfRule>
  </conditionalFormatting>
  <conditionalFormatting sqref="S7">
    <cfRule type="containsText" dxfId="325" priority="149" operator="containsText" text="Leve">
      <formula>NOT(ISERROR(SEARCH(("Leve"),(S7))))</formula>
    </cfRule>
  </conditionalFormatting>
  <conditionalFormatting sqref="S7">
    <cfRule type="cellIs" dxfId="324" priority="150" operator="equal">
      <formula>"Muy Alta"</formula>
    </cfRule>
  </conditionalFormatting>
  <conditionalFormatting sqref="S7">
    <cfRule type="cellIs" dxfId="323" priority="151" operator="equal">
      <formula>"Alta"</formula>
    </cfRule>
  </conditionalFormatting>
  <conditionalFormatting sqref="S7">
    <cfRule type="cellIs" dxfId="322" priority="152" operator="equal">
      <formula>"Media"</formula>
    </cfRule>
  </conditionalFormatting>
  <conditionalFormatting sqref="S7">
    <cfRule type="cellIs" dxfId="321" priority="153" operator="equal">
      <formula>"Baja"</formula>
    </cfRule>
  </conditionalFormatting>
  <conditionalFormatting sqref="S7">
    <cfRule type="cellIs" dxfId="320" priority="154" operator="equal">
      <formula>"Muy Baja"</formula>
    </cfRule>
  </conditionalFormatting>
  <conditionalFormatting sqref="F7">
    <cfRule type="containsText" dxfId="319" priority="155" operator="containsText" text="Oportunidad">
      <formula>NOT(ISERROR(SEARCH(("Oportunidad"),(F7))))</formula>
    </cfRule>
  </conditionalFormatting>
  <conditionalFormatting sqref="F7">
    <cfRule type="containsText" dxfId="318" priority="156" operator="containsText" text="Oportunidad">
      <formula>NOT(ISERROR(SEARCH(("Oportunidad"),(F7))))</formula>
    </cfRule>
  </conditionalFormatting>
  <conditionalFormatting sqref="F7">
    <cfRule type="containsText" dxfId="317" priority="157" operator="containsText" text="Riesgo">
      <formula>NOT(ISERROR(SEARCH(("Riesgo"),(F7))))</formula>
    </cfRule>
  </conditionalFormatting>
  <conditionalFormatting sqref="U7">
    <cfRule type="cellIs" dxfId="316" priority="158" operator="equal">
      <formula>"Extremo"</formula>
    </cfRule>
  </conditionalFormatting>
  <conditionalFormatting sqref="U7">
    <cfRule type="cellIs" dxfId="315" priority="159" operator="equal">
      <formula>"Alto"</formula>
    </cfRule>
  </conditionalFormatting>
  <conditionalFormatting sqref="U7">
    <cfRule type="cellIs" dxfId="314" priority="160" operator="equal">
      <formula>"Moderado"</formula>
    </cfRule>
  </conditionalFormatting>
  <conditionalFormatting sqref="U7">
    <cfRule type="cellIs" dxfId="313" priority="161" operator="equal">
      <formula>"Bajo"</formula>
    </cfRule>
  </conditionalFormatting>
  <conditionalFormatting sqref="AG7">
    <cfRule type="cellIs" dxfId="312" priority="162" operator="equal">
      <formula>"Muy Alta"</formula>
    </cfRule>
  </conditionalFormatting>
  <conditionalFormatting sqref="AG7">
    <cfRule type="cellIs" dxfId="311" priority="163" operator="equal">
      <formula>"Alta"</formula>
    </cfRule>
  </conditionalFormatting>
  <conditionalFormatting sqref="AG7">
    <cfRule type="cellIs" dxfId="310" priority="164" operator="equal">
      <formula>"Media"</formula>
    </cfRule>
  </conditionalFormatting>
  <conditionalFormatting sqref="AG7">
    <cfRule type="cellIs" dxfId="309" priority="165" operator="equal">
      <formula>"Baja"</formula>
    </cfRule>
  </conditionalFormatting>
  <conditionalFormatting sqref="AG7">
    <cfRule type="cellIs" dxfId="308" priority="166" operator="equal">
      <formula>"Muy Baja"</formula>
    </cfRule>
  </conditionalFormatting>
  <conditionalFormatting sqref="AI7">
    <cfRule type="cellIs" dxfId="307" priority="167" operator="equal">
      <formula>"Catastrófico"</formula>
    </cfRule>
  </conditionalFormatting>
  <conditionalFormatting sqref="AI7">
    <cfRule type="cellIs" dxfId="306" priority="168" operator="equal">
      <formula>"Mayor"</formula>
    </cfRule>
  </conditionalFormatting>
  <conditionalFormatting sqref="AI7">
    <cfRule type="cellIs" dxfId="305" priority="169" operator="equal">
      <formula>"Moderado"</formula>
    </cfRule>
  </conditionalFormatting>
  <conditionalFormatting sqref="AI7">
    <cfRule type="cellIs" dxfId="304" priority="170" operator="equal">
      <formula>"Menor"</formula>
    </cfRule>
  </conditionalFormatting>
  <conditionalFormatting sqref="AI7">
    <cfRule type="cellIs" dxfId="303" priority="171" operator="equal">
      <formula>"Leve"</formula>
    </cfRule>
  </conditionalFormatting>
  <conditionalFormatting sqref="AK7">
    <cfRule type="cellIs" dxfId="302" priority="172" operator="equal">
      <formula>"Extremo"</formula>
    </cfRule>
  </conditionalFormatting>
  <conditionalFormatting sqref="AK7">
    <cfRule type="cellIs" dxfId="301" priority="173" operator="equal">
      <formula>"Alto"</formula>
    </cfRule>
  </conditionalFormatting>
  <conditionalFormatting sqref="AK7">
    <cfRule type="cellIs" dxfId="300" priority="174" operator="equal">
      <formula>"Moderado"</formula>
    </cfRule>
  </conditionalFormatting>
  <conditionalFormatting sqref="AK7">
    <cfRule type="cellIs" dxfId="299" priority="175" operator="equal">
      <formula>"Bajo"</formula>
    </cfRule>
  </conditionalFormatting>
  <conditionalFormatting sqref="P21">
    <cfRule type="cellIs" dxfId="298" priority="248" operator="equal">
      <formula>"Muy Alta"</formula>
    </cfRule>
  </conditionalFormatting>
  <conditionalFormatting sqref="P21">
    <cfRule type="cellIs" dxfId="297" priority="249" operator="equal">
      <formula>"Alta"</formula>
    </cfRule>
  </conditionalFormatting>
  <conditionalFormatting sqref="P21">
    <cfRule type="cellIs" dxfId="296" priority="250" operator="equal">
      <formula>"Media"</formula>
    </cfRule>
  </conditionalFormatting>
  <conditionalFormatting sqref="P21">
    <cfRule type="cellIs" dxfId="295" priority="251" operator="equal">
      <formula>"Baja"</formula>
    </cfRule>
  </conditionalFormatting>
  <conditionalFormatting sqref="P21">
    <cfRule type="cellIs" dxfId="294" priority="252" operator="equal">
      <formula>"Muy Baja"</formula>
    </cfRule>
  </conditionalFormatting>
  <conditionalFormatting sqref="S21">
    <cfRule type="containsText" dxfId="293" priority="253" operator="containsText" text="Catastrófico">
      <formula>NOT(ISERROR(SEARCH(("Catastrófico"),(S21))))</formula>
    </cfRule>
  </conditionalFormatting>
  <conditionalFormatting sqref="S21">
    <cfRule type="containsText" dxfId="292" priority="254" operator="containsText" text="Mayor">
      <formula>NOT(ISERROR(SEARCH(("Mayor"),(S21))))</formula>
    </cfRule>
  </conditionalFormatting>
  <conditionalFormatting sqref="S21">
    <cfRule type="containsText" dxfId="291" priority="255" operator="containsText" text="Moderado">
      <formula>NOT(ISERROR(SEARCH(("Moderado"),(S21))))</formula>
    </cfRule>
  </conditionalFormatting>
  <conditionalFormatting sqref="S21">
    <cfRule type="containsText" dxfId="290" priority="256" operator="containsText" text="Menor">
      <formula>NOT(ISERROR(SEARCH(("Menor"),(S21))))</formula>
    </cfRule>
  </conditionalFormatting>
  <conditionalFormatting sqref="S21">
    <cfRule type="containsText" dxfId="289" priority="257" operator="containsText" text="Leve">
      <formula>NOT(ISERROR(SEARCH(("Leve"),(S21))))</formula>
    </cfRule>
  </conditionalFormatting>
  <conditionalFormatting sqref="S21">
    <cfRule type="cellIs" dxfId="288" priority="258" operator="equal">
      <formula>"Muy Alta"</formula>
    </cfRule>
  </conditionalFormatting>
  <conditionalFormatting sqref="S21">
    <cfRule type="cellIs" dxfId="287" priority="259" operator="equal">
      <formula>"Alta"</formula>
    </cfRule>
  </conditionalFormatting>
  <conditionalFormatting sqref="S21">
    <cfRule type="cellIs" dxfId="286" priority="260" operator="equal">
      <formula>"Media"</formula>
    </cfRule>
  </conditionalFormatting>
  <conditionalFormatting sqref="S21">
    <cfRule type="cellIs" dxfId="285" priority="261" operator="equal">
      <formula>"Baja"</formula>
    </cfRule>
  </conditionalFormatting>
  <conditionalFormatting sqref="S21">
    <cfRule type="cellIs" dxfId="284" priority="262" operator="equal">
      <formula>"Muy Baja"</formula>
    </cfRule>
  </conditionalFormatting>
  <conditionalFormatting sqref="U21">
    <cfRule type="cellIs" dxfId="283" priority="263" operator="equal">
      <formula>"Extremo"</formula>
    </cfRule>
  </conditionalFormatting>
  <conditionalFormatting sqref="U21">
    <cfRule type="cellIs" dxfId="282" priority="264" operator="equal">
      <formula>"Alto"</formula>
    </cfRule>
  </conditionalFormatting>
  <conditionalFormatting sqref="U21">
    <cfRule type="cellIs" dxfId="281" priority="265" operator="equal">
      <formula>"Moderado"</formula>
    </cfRule>
  </conditionalFormatting>
  <conditionalFormatting sqref="U21">
    <cfRule type="cellIs" dxfId="280" priority="266" operator="equal">
      <formula>"Bajo"</formula>
    </cfRule>
  </conditionalFormatting>
  <conditionalFormatting sqref="AG21">
    <cfRule type="cellIs" dxfId="279" priority="267" operator="equal">
      <formula>"Muy Alta"</formula>
    </cfRule>
  </conditionalFormatting>
  <conditionalFormatting sqref="AG21">
    <cfRule type="cellIs" dxfId="278" priority="268" operator="equal">
      <formula>"Alta"</formula>
    </cfRule>
  </conditionalFormatting>
  <conditionalFormatting sqref="AG21">
    <cfRule type="cellIs" dxfId="277" priority="269" operator="equal">
      <formula>"Media"</formula>
    </cfRule>
  </conditionalFormatting>
  <conditionalFormatting sqref="AG21">
    <cfRule type="cellIs" dxfId="276" priority="270" operator="equal">
      <formula>"Baja"</formula>
    </cfRule>
  </conditionalFormatting>
  <conditionalFormatting sqref="AG21">
    <cfRule type="cellIs" dxfId="275" priority="271" operator="equal">
      <formula>"Muy Baja"</formula>
    </cfRule>
  </conditionalFormatting>
  <conditionalFormatting sqref="AI21">
    <cfRule type="cellIs" dxfId="274" priority="272" operator="equal">
      <formula>"Catastrófico"</formula>
    </cfRule>
  </conditionalFormatting>
  <conditionalFormatting sqref="AI21">
    <cfRule type="cellIs" dxfId="273" priority="273" operator="equal">
      <formula>"Mayor"</formula>
    </cfRule>
  </conditionalFormatting>
  <conditionalFormatting sqref="AI21">
    <cfRule type="cellIs" dxfId="272" priority="274" operator="equal">
      <formula>"Moderado"</formula>
    </cfRule>
  </conditionalFormatting>
  <conditionalFormatting sqref="AI21">
    <cfRule type="cellIs" dxfId="271" priority="275" operator="equal">
      <formula>"Menor"</formula>
    </cfRule>
  </conditionalFormatting>
  <conditionalFormatting sqref="AI21">
    <cfRule type="cellIs" dxfId="270" priority="276" operator="equal">
      <formula>"Leve"</formula>
    </cfRule>
  </conditionalFormatting>
  <conditionalFormatting sqref="AK21">
    <cfRule type="cellIs" dxfId="269" priority="277" operator="equal">
      <formula>"Extremo"</formula>
    </cfRule>
  </conditionalFormatting>
  <conditionalFormatting sqref="AK21">
    <cfRule type="cellIs" dxfId="268" priority="278" operator="equal">
      <formula>"Alto"</formula>
    </cfRule>
  </conditionalFormatting>
  <conditionalFormatting sqref="AK21">
    <cfRule type="cellIs" dxfId="267" priority="279" operator="equal">
      <formula>"Moderado"</formula>
    </cfRule>
  </conditionalFormatting>
  <conditionalFormatting sqref="AK21">
    <cfRule type="cellIs" dxfId="266" priority="280" operator="equal">
      <formula>"Bajo"</formula>
    </cfRule>
  </conditionalFormatting>
  <conditionalFormatting sqref="F21">
    <cfRule type="containsText" dxfId="265" priority="281" operator="containsText" text="Oportunidad">
      <formula>NOT(ISERROR(SEARCH(("Oportunidad"),(F21))))</formula>
    </cfRule>
  </conditionalFormatting>
  <conditionalFormatting sqref="F21">
    <cfRule type="containsText" dxfId="264" priority="282" operator="containsText" text="Oportunidad">
      <formula>NOT(ISERROR(SEARCH(("Oportunidad"),(F21))))</formula>
    </cfRule>
  </conditionalFormatting>
  <conditionalFormatting sqref="F21">
    <cfRule type="containsText" dxfId="263" priority="283" operator="containsText" text="Riesgo">
      <formula>NOT(ISERROR(SEARCH(("Riesgo"),(F21))))</formula>
    </cfRule>
  </conditionalFormatting>
  <conditionalFormatting sqref="S11">
    <cfRule type="containsText" dxfId="262" priority="433" operator="containsText" text="Catastrófico">
      <formula>NOT(ISERROR(SEARCH(("Catastrófico"),(S11))))</formula>
    </cfRule>
  </conditionalFormatting>
  <conditionalFormatting sqref="S11">
    <cfRule type="containsText" dxfId="261" priority="434" operator="containsText" text="Mayor">
      <formula>NOT(ISERROR(SEARCH(("Mayor"),(S11))))</formula>
    </cfRule>
  </conditionalFormatting>
  <conditionalFormatting sqref="S11">
    <cfRule type="containsText" dxfId="260" priority="435" operator="containsText" text="Moderado">
      <formula>NOT(ISERROR(SEARCH(("Moderado"),(S11))))</formula>
    </cfRule>
  </conditionalFormatting>
  <conditionalFormatting sqref="S11">
    <cfRule type="containsText" dxfId="259" priority="436" operator="containsText" text="Menor">
      <formula>NOT(ISERROR(SEARCH(("Menor"),(S11))))</formula>
    </cfRule>
  </conditionalFormatting>
  <conditionalFormatting sqref="S11">
    <cfRule type="containsText" dxfId="258" priority="437" operator="containsText" text="Leve">
      <formula>NOT(ISERROR(SEARCH(("Leve"),(S11))))</formula>
    </cfRule>
  </conditionalFormatting>
  <conditionalFormatting sqref="S11">
    <cfRule type="cellIs" dxfId="257" priority="438" operator="equal">
      <formula>"Muy Alta"</formula>
    </cfRule>
  </conditionalFormatting>
  <conditionalFormatting sqref="S11">
    <cfRule type="cellIs" dxfId="256" priority="439" operator="equal">
      <formula>"Alta"</formula>
    </cfRule>
  </conditionalFormatting>
  <conditionalFormatting sqref="S11">
    <cfRule type="cellIs" dxfId="255" priority="440" operator="equal">
      <formula>"Media"</formula>
    </cfRule>
  </conditionalFormatting>
  <conditionalFormatting sqref="S11">
    <cfRule type="cellIs" dxfId="254" priority="441" operator="equal">
      <formula>"Baja"</formula>
    </cfRule>
  </conditionalFormatting>
  <conditionalFormatting sqref="S11">
    <cfRule type="cellIs" dxfId="253" priority="442" operator="equal">
      <formula>"Muy Baja"</formula>
    </cfRule>
  </conditionalFormatting>
  <conditionalFormatting sqref="U11">
    <cfRule type="cellIs" dxfId="252" priority="443" operator="equal">
      <formula>"Extremo"</formula>
    </cfRule>
  </conditionalFormatting>
  <conditionalFormatting sqref="U11">
    <cfRule type="cellIs" dxfId="251" priority="444" operator="equal">
      <formula>"Alto"</formula>
    </cfRule>
  </conditionalFormatting>
  <conditionalFormatting sqref="U11">
    <cfRule type="cellIs" dxfId="250" priority="445" operator="equal">
      <formula>"Moderado"</formula>
    </cfRule>
  </conditionalFormatting>
  <conditionalFormatting sqref="U11">
    <cfRule type="cellIs" dxfId="249" priority="446" operator="equal">
      <formula>"Bajo"</formula>
    </cfRule>
  </conditionalFormatting>
  <conditionalFormatting sqref="S10:S11">
    <cfRule type="containsText" dxfId="248" priority="478" operator="containsText" text="Catastrófico">
      <formula>NOT(ISERROR(SEARCH(("Catastrófico"),(S10))))</formula>
    </cfRule>
  </conditionalFormatting>
  <conditionalFormatting sqref="S10:S11">
    <cfRule type="containsText" dxfId="247" priority="479" operator="containsText" text="Mayor">
      <formula>NOT(ISERROR(SEARCH(("Mayor"),(S10))))</formula>
    </cfRule>
  </conditionalFormatting>
  <conditionalFormatting sqref="S10:S11">
    <cfRule type="containsText" dxfId="246" priority="480" operator="containsText" text="Moderado">
      <formula>NOT(ISERROR(SEARCH(("Moderado"),(S10))))</formula>
    </cfRule>
  </conditionalFormatting>
  <conditionalFormatting sqref="S10:S11">
    <cfRule type="containsText" dxfId="245" priority="481" operator="containsText" text="Menor">
      <formula>NOT(ISERROR(SEARCH(("Menor"),(S10))))</formula>
    </cfRule>
  </conditionalFormatting>
  <conditionalFormatting sqref="S10:S11">
    <cfRule type="containsText" dxfId="244" priority="482" operator="containsText" text="Leve">
      <formula>NOT(ISERROR(SEARCH(("Leve"),(S10))))</formula>
    </cfRule>
  </conditionalFormatting>
  <conditionalFormatting sqref="S10:S11">
    <cfRule type="cellIs" dxfId="243" priority="483" operator="equal">
      <formula>"Muy Alta"</formula>
    </cfRule>
  </conditionalFormatting>
  <conditionalFormatting sqref="S10:S11">
    <cfRule type="cellIs" dxfId="242" priority="484" operator="equal">
      <formula>"Alta"</formula>
    </cfRule>
  </conditionalFormatting>
  <conditionalFormatting sqref="S10:S11">
    <cfRule type="cellIs" dxfId="241" priority="485" operator="equal">
      <formula>"Media"</formula>
    </cfRule>
  </conditionalFormatting>
  <conditionalFormatting sqref="S10:S11">
    <cfRule type="cellIs" dxfId="240" priority="486" operator="equal">
      <formula>"Baja"</formula>
    </cfRule>
  </conditionalFormatting>
  <conditionalFormatting sqref="S10:S11">
    <cfRule type="cellIs" dxfId="239" priority="487" operator="equal">
      <formula>"Muy Baja"</formula>
    </cfRule>
  </conditionalFormatting>
  <conditionalFormatting sqref="U10:U11">
    <cfRule type="cellIs" dxfId="238" priority="488" operator="equal">
      <formula>"Extremo"</formula>
    </cfRule>
  </conditionalFormatting>
  <conditionalFormatting sqref="U10:U11">
    <cfRule type="cellIs" dxfId="237" priority="489" operator="equal">
      <formula>"Alto"</formula>
    </cfRule>
  </conditionalFormatting>
  <conditionalFormatting sqref="U10:U11">
    <cfRule type="cellIs" dxfId="236" priority="490" operator="equal">
      <formula>"Moderado"</formula>
    </cfRule>
  </conditionalFormatting>
  <conditionalFormatting sqref="U10:U11">
    <cfRule type="cellIs" dxfId="235" priority="491" operator="equal">
      <formula>"Bajo"</formula>
    </cfRule>
  </conditionalFormatting>
  <conditionalFormatting sqref="AG10">
    <cfRule type="cellIs" dxfId="234" priority="492" operator="equal">
      <formula>"Muy Alta"</formula>
    </cfRule>
  </conditionalFormatting>
  <conditionalFormatting sqref="AG10">
    <cfRule type="cellIs" dxfId="233" priority="493" operator="equal">
      <formula>"Alta"</formula>
    </cfRule>
  </conditionalFormatting>
  <conditionalFormatting sqref="AG10">
    <cfRule type="cellIs" dxfId="232" priority="494" operator="equal">
      <formula>"Media"</formula>
    </cfRule>
  </conditionalFormatting>
  <conditionalFormatting sqref="AG10">
    <cfRule type="cellIs" dxfId="231" priority="495" operator="equal">
      <formula>"Baja"</formula>
    </cfRule>
  </conditionalFormatting>
  <conditionalFormatting sqref="AG10">
    <cfRule type="cellIs" dxfId="230" priority="496" operator="equal">
      <formula>"Muy Baja"</formula>
    </cfRule>
  </conditionalFormatting>
  <conditionalFormatting sqref="AG11">
    <cfRule type="cellIs" dxfId="229" priority="497" operator="equal">
      <formula>"Muy Alta"</formula>
    </cfRule>
  </conditionalFormatting>
  <conditionalFormatting sqref="AG11">
    <cfRule type="cellIs" dxfId="228" priority="498" operator="equal">
      <formula>"Alta"</formula>
    </cfRule>
  </conditionalFormatting>
  <conditionalFormatting sqref="AG11">
    <cfRule type="cellIs" dxfId="227" priority="499" operator="equal">
      <formula>"Media"</formula>
    </cfRule>
  </conditionalFormatting>
  <conditionalFormatting sqref="AG11">
    <cfRule type="cellIs" dxfId="226" priority="500" operator="equal">
      <formula>"Baja"</formula>
    </cfRule>
  </conditionalFormatting>
  <conditionalFormatting sqref="AG11">
    <cfRule type="cellIs" dxfId="225" priority="501" operator="equal">
      <formula>"Muy Baja"</formula>
    </cfRule>
  </conditionalFormatting>
  <conditionalFormatting sqref="AI10">
    <cfRule type="cellIs" dxfId="224" priority="502" operator="equal">
      <formula>"Catastrófico"</formula>
    </cfRule>
  </conditionalFormatting>
  <conditionalFormatting sqref="AI10">
    <cfRule type="cellIs" dxfId="223" priority="503" operator="equal">
      <formula>"Mayor"</formula>
    </cfRule>
  </conditionalFormatting>
  <conditionalFormatting sqref="AI10">
    <cfRule type="cellIs" dxfId="222" priority="504" operator="equal">
      <formula>"Moderado"</formula>
    </cfRule>
  </conditionalFormatting>
  <conditionalFormatting sqref="AI10">
    <cfRule type="cellIs" dxfId="221" priority="505" operator="equal">
      <formula>"Menor"</formula>
    </cfRule>
  </conditionalFormatting>
  <conditionalFormatting sqref="AI10">
    <cfRule type="cellIs" dxfId="220" priority="506" operator="equal">
      <formula>"Leve"</formula>
    </cfRule>
  </conditionalFormatting>
  <conditionalFormatting sqref="AI11">
    <cfRule type="cellIs" dxfId="219" priority="507" operator="equal">
      <formula>"Catastrófico"</formula>
    </cfRule>
  </conditionalFormatting>
  <conditionalFormatting sqref="AI11">
    <cfRule type="cellIs" dxfId="218" priority="508" operator="equal">
      <formula>"Mayor"</formula>
    </cfRule>
  </conditionalFormatting>
  <conditionalFormatting sqref="AI11">
    <cfRule type="cellIs" dxfId="217" priority="509" operator="equal">
      <formula>"Moderado"</formula>
    </cfRule>
  </conditionalFormatting>
  <conditionalFormatting sqref="AI11">
    <cfRule type="cellIs" dxfId="216" priority="510" operator="equal">
      <formula>"Menor"</formula>
    </cfRule>
  </conditionalFormatting>
  <conditionalFormatting sqref="AI11">
    <cfRule type="cellIs" dxfId="215" priority="511" operator="equal">
      <formula>"Leve"</formula>
    </cfRule>
  </conditionalFormatting>
  <conditionalFormatting sqref="AK10">
    <cfRule type="cellIs" dxfId="214" priority="512" operator="equal">
      <formula>"Extremo"</formula>
    </cfRule>
  </conditionalFormatting>
  <conditionalFormatting sqref="AK10">
    <cfRule type="cellIs" dxfId="213" priority="513" operator="equal">
      <formula>"Alto"</formula>
    </cfRule>
  </conditionalFormatting>
  <conditionalFormatting sqref="AK10">
    <cfRule type="cellIs" dxfId="212" priority="514" operator="equal">
      <formula>"Moderado"</formula>
    </cfRule>
  </conditionalFormatting>
  <conditionalFormatting sqref="AK10">
    <cfRule type="cellIs" dxfId="211" priority="515" operator="equal">
      <formula>"Bajo"</formula>
    </cfRule>
  </conditionalFormatting>
  <conditionalFormatting sqref="AK11">
    <cfRule type="cellIs" dxfId="210" priority="516" operator="equal">
      <formula>"Extremo"</formula>
    </cfRule>
  </conditionalFormatting>
  <conditionalFormatting sqref="AK11">
    <cfRule type="cellIs" dxfId="209" priority="517" operator="equal">
      <formula>"Alto"</formula>
    </cfRule>
  </conditionalFormatting>
  <conditionalFormatting sqref="AK11">
    <cfRule type="cellIs" dxfId="208" priority="518" operator="equal">
      <formula>"Moderado"</formula>
    </cfRule>
  </conditionalFormatting>
  <conditionalFormatting sqref="AK11">
    <cfRule type="cellIs" dxfId="207" priority="519" operator="equal">
      <formula>"Bajo"</formula>
    </cfRule>
  </conditionalFormatting>
  <conditionalFormatting sqref="P27:P28 P30:P31">
    <cfRule type="cellIs" dxfId="206" priority="590" operator="equal">
      <formula>"Muy Alta"</formula>
    </cfRule>
  </conditionalFormatting>
  <conditionalFormatting sqref="P27:P28 P30:P31">
    <cfRule type="cellIs" dxfId="205" priority="591" operator="equal">
      <formula>"Alta"</formula>
    </cfRule>
  </conditionalFormatting>
  <conditionalFormatting sqref="P27:P28 P30:P31">
    <cfRule type="cellIs" dxfId="204" priority="592" operator="equal">
      <formula>"Media"</formula>
    </cfRule>
  </conditionalFormatting>
  <conditionalFormatting sqref="P27:P28 P30:P31">
    <cfRule type="cellIs" dxfId="203" priority="593" operator="equal">
      <formula>"Baja"</formula>
    </cfRule>
  </conditionalFormatting>
  <conditionalFormatting sqref="P27:P28 P30:P31">
    <cfRule type="cellIs" dxfId="202" priority="594" operator="equal">
      <formula>"Muy Baja"</formula>
    </cfRule>
  </conditionalFormatting>
  <conditionalFormatting sqref="AI27:AI28 AI30:AI31">
    <cfRule type="cellIs" dxfId="201" priority="595" operator="equal">
      <formula>"Catastrófico"</formula>
    </cfRule>
  </conditionalFormatting>
  <conditionalFormatting sqref="AI27:AI28 AI30:AI31">
    <cfRule type="cellIs" dxfId="200" priority="596" operator="equal">
      <formula>"Mayor"</formula>
    </cfRule>
  </conditionalFormatting>
  <conditionalFormatting sqref="AI27:AI28 AI30:AI31">
    <cfRule type="cellIs" dxfId="199" priority="597" operator="equal">
      <formula>"Moderado"</formula>
    </cfRule>
  </conditionalFormatting>
  <conditionalFormatting sqref="AI27:AI28 AI30:AI31">
    <cfRule type="cellIs" dxfId="198" priority="598" operator="equal">
      <formula>"Menor"</formula>
    </cfRule>
  </conditionalFormatting>
  <conditionalFormatting sqref="AI27:AI28 AI30:AI31">
    <cfRule type="cellIs" dxfId="197" priority="599" operator="equal">
      <formula>"Leve"</formula>
    </cfRule>
  </conditionalFormatting>
  <conditionalFormatting sqref="AK27:AK28 AK30:AK31">
    <cfRule type="cellIs" dxfId="196" priority="600" operator="equal">
      <formula>"Extremo"</formula>
    </cfRule>
  </conditionalFormatting>
  <conditionalFormatting sqref="AK27:AK28 AK30:AK31">
    <cfRule type="cellIs" dxfId="195" priority="601" operator="equal">
      <formula>"Alto"</formula>
    </cfRule>
  </conditionalFormatting>
  <conditionalFormatting sqref="AK27:AK28 AK30:AK31">
    <cfRule type="cellIs" dxfId="194" priority="602" operator="equal">
      <formula>"Moderado"</formula>
    </cfRule>
  </conditionalFormatting>
  <conditionalFormatting sqref="AK27:AK28 AK30:AK31">
    <cfRule type="cellIs" dxfId="193" priority="603" operator="equal">
      <formula>"Bajo"</formula>
    </cfRule>
  </conditionalFormatting>
  <conditionalFormatting sqref="F27:F28 F30:F31">
    <cfRule type="containsText" dxfId="192" priority="604" operator="containsText" text="Oportunidad">
      <formula>NOT(ISERROR(SEARCH(("Oportunidad"),(F27))))</formula>
    </cfRule>
  </conditionalFormatting>
  <conditionalFormatting sqref="F27:F28 F30:F31">
    <cfRule type="containsText" dxfId="191" priority="605" operator="containsText" text="Oportunidad">
      <formula>NOT(ISERROR(SEARCH(("Oportunidad"),(F27))))</formula>
    </cfRule>
  </conditionalFormatting>
  <conditionalFormatting sqref="F27:F28 F30:F31">
    <cfRule type="containsText" dxfId="190" priority="606" operator="containsText" text="Riesgo">
      <formula>NOT(ISERROR(SEARCH(("Riesgo"),(F27))))</formula>
    </cfRule>
  </conditionalFormatting>
  <conditionalFormatting sqref="S27:S28 S30:S31">
    <cfRule type="containsText" dxfId="189" priority="607" operator="containsText" text="Catastrófico">
      <formula>NOT(ISERROR(SEARCH(("Catastrófico"),(S27))))</formula>
    </cfRule>
  </conditionalFormatting>
  <conditionalFormatting sqref="S27:S28 S30:S31">
    <cfRule type="containsText" dxfId="188" priority="608" operator="containsText" text="Mayor">
      <formula>NOT(ISERROR(SEARCH(("Mayor"),(S27))))</formula>
    </cfRule>
  </conditionalFormatting>
  <conditionalFormatting sqref="S27:S28 S30:S31">
    <cfRule type="containsText" dxfId="187" priority="609" operator="containsText" text="Moderado">
      <formula>NOT(ISERROR(SEARCH(("Moderado"),(S27))))</formula>
    </cfRule>
  </conditionalFormatting>
  <conditionalFormatting sqref="S27:S28 S30:S31">
    <cfRule type="containsText" dxfId="186" priority="610" operator="containsText" text="Menor">
      <formula>NOT(ISERROR(SEARCH(("Menor"),(S27))))</formula>
    </cfRule>
  </conditionalFormatting>
  <conditionalFormatting sqref="S27:S28 S30:S31">
    <cfRule type="containsText" dxfId="185" priority="611" operator="containsText" text="Leve">
      <formula>NOT(ISERROR(SEARCH(("Leve"),(S27))))</formula>
    </cfRule>
  </conditionalFormatting>
  <conditionalFormatting sqref="S27:S28 S30:S31">
    <cfRule type="cellIs" dxfId="184" priority="612" operator="equal">
      <formula>"Muy Alta"</formula>
    </cfRule>
  </conditionalFormatting>
  <conditionalFormatting sqref="S27:S28 S30:S31">
    <cfRule type="cellIs" dxfId="183" priority="613" operator="equal">
      <formula>"Alta"</formula>
    </cfRule>
  </conditionalFormatting>
  <conditionalFormatting sqref="S27:S28 S30:S31">
    <cfRule type="cellIs" dxfId="182" priority="614" operator="equal">
      <formula>"Media"</formula>
    </cfRule>
  </conditionalFormatting>
  <conditionalFormatting sqref="S27:S28 S30:S31">
    <cfRule type="cellIs" dxfId="181" priority="615" operator="equal">
      <formula>"Baja"</formula>
    </cfRule>
  </conditionalFormatting>
  <conditionalFormatting sqref="S27:S28 S30:S31">
    <cfRule type="cellIs" dxfId="180" priority="616" operator="equal">
      <formula>"Muy Baja"</formula>
    </cfRule>
  </conditionalFormatting>
  <conditionalFormatting sqref="U27:U28 U30:U31">
    <cfRule type="cellIs" dxfId="179" priority="617" operator="equal">
      <formula>"Extremo"</formula>
    </cfRule>
  </conditionalFormatting>
  <conditionalFormatting sqref="U27:U28 U30:U31">
    <cfRule type="cellIs" dxfId="178" priority="618" operator="equal">
      <formula>"Alto"</formula>
    </cfRule>
  </conditionalFormatting>
  <conditionalFormatting sqref="U27:U28 U30:U31">
    <cfRule type="cellIs" dxfId="177" priority="619" operator="equal">
      <formula>"Moderado"</formula>
    </cfRule>
  </conditionalFormatting>
  <conditionalFormatting sqref="U27:U28 U30:U31">
    <cfRule type="cellIs" dxfId="176" priority="620" operator="equal">
      <formula>"Bajo"</formula>
    </cfRule>
  </conditionalFormatting>
  <conditionalFormatting sqref="P28">
    <cfRule type="cellIs" dxfId="175" priority="621" operator="equal">
      <formula>"Muy Alta"</formula>
    </cfRule>
  </conditionalFormatting>
  <conditionalFormatting sqref="P28">
    <cfRule type="cellIs" dxfId="174" priority="622" operator="equal">
      <formula>"Alta"</formula>
    </cfRule>
  </conditionalFormatting>
  <conditionalFormatting sqref="P28">
    <cfRule type="cellIs" dxfId="173" priority="623" operator="equal">
      <formula>"Media"</formula>
    </cfRule>
  </conditionalFormatting>
  <conditionalFormatting sqref="P28">
    <cfRule type="cellIs" dxfId="172" priority="624" operator="equal">
      <formula>"Baja"</formula>
    </cfRule>
  </conditionalFormatting>
  <conditionalFormatting sqref="P28">
    <cfRule type="cellIs" dxfId="171" priority="625" operator="equal">
      <formula>"Muy Baja"</formula>
    </cfRule>
  </conditionalFormatting>
  <conditionalFormatting sqref="AI28">
    <cfRule type="cellIs" dxfId="170" priority="626" operator="equal">
      <formula>"Catastrófico"</formula>
    </cfRule>
  </conditionalFormatting>
  <conditionalFormatting sqref="AI28">
    <cfRule type="cellIs" dxfId="169" priority="627" operator="equal">
      <formula>"Mayor"</formula>
    </cfRule>
  </conditionalFormatting>
  <conditionalFormatting sqref="AI28">
    <cfRule type="cellIs" dxfId="168" priority="628" operator="equal">
      <formula>"Moderado"</formula>
    </cfRule>
  </conditionalFormatting>
  <conditionalFormatting sqref="AI28">
    <cfRule type="cellIs" dxfId="167" priority="629" operator="equal">
      <formula>"Menor"</formula>
    </cfRule>
  </conditionalFormatting>
  <conditionalFormatting sqref="AI28">
    <cfRule type="cellIs" dxfId="166" priority="630" operator="equal">
      <formula>"Leve"</formula>
    </cfRule>
  </conditionalFormatting>
  <conditionalFormatting sqref="AK28">
    <cfRule type="cellIs" dxfId="165" priority="631" operator="equal">
      <formula>"Extremo"</formula>
    </cfRule>
  </conditionalFormatting>
  <conditionalFormatting sqref="AK28">
    <cfRule type="cellIs" dxfId="164" priority="632" operator="equal">
      <formula>"Alto"</formula>
    </cfRule>
  </conditionalFormatting>
  <conditionalFormatting sqref="AK28">
    <cfRule type="cellIs" dxfId="163" priority="633" operator="equal">
      <formula>"Moderado"</formula>
    </cfRule>
  </conditionalFormatting>
  <conditionalFormatting sqref="AK28">
    <cfRule type="cellIs" dxfId="162" priority="634" operator="equal">
      <formula>"Bajo"</formula>
    </cfRule>
  </conditionalFormatting>
  <conditionalFormatting sqref="F28">
    <cfRule type="containsText" dxfId="161" priority="635" operator="containsText" text="Oportunidad">
      <formula>NOT(ISERROR(SEARCH(("Oportunidad"),(F28))))</formula>
    </cfRule>
  </conditionalFormatting>
  <conditionalFormatting sqref="F28">
    <cfRule type="containsText" dxfId="160" priority="636" operator="containsText" text="Oportunidad">
      <formula>NOT(ISERROR(SEARCH(("Oportunidad"),(F28))))</formula>
    </cfRule>
  </conditionalFormatting>
  <conditionalFormatting sqref="F28">
    <cfRule type="containsText" dxfId="159" priority="637" operator="containsText" text="Riesgo">
      <formula>NOT(ISERROR(SEARCH(("Riesgo"),(F28))))</formula>
    </cfRule>
  </conditionalFormatting>
  <conditionalFormatting sqref="S28">
    <cfRule type="containsText" dxfId="158" priority="638" operator="containsText" text="Catastrófico">
      <formula>NOT(ISERROR(SEARCH(("Catastrófico"),(S28))))</formula>
    </cfRule>
  </conditionalFormatting>
  <conditionalFormatting sqref="S28">
    <cfRule type="containsText" dxfId="157" priority="639" operator="containsText" text="Mayor">
      <formula>NOT(ISERROR(SEARCH(("Mayor"),(S28))))</formula>
    </cfRule>
  </conditionalFormatting>
  <conditionalFormatting sqref="S28">
    <cfRule type="containsText" dxfId="156" priority="640" operator="containsText" text="Moderado">
      <formula>NOT(ISERROR(SEARCH(("Moderado"),(S28))))</formula>
    </cfRule>
  </conditionalFormatting>
  <conditionalFormatting sqref="S28">
    <cfRule type="containsText" dxfId="155" priority="641" operator="containsText" text="Menor">
      <formula>NOT(ISERROR(SEARCH(("Menor"),(S28))))</formula>
    </cfRule>
  </conditionalFormatting>
  <conditionalFormatting sqref="S28">
    <cfRule type="containsText" dxfId="154" priority="642" operator="containsText" text="Leve">
      <formula>NOT(ISERROR(SEARCH(("Leve"),(S28))))</formula>
    </cfRule>
  </conditionalFormatting>
  <conditionalFormatting sqref="S28">
    <cfRule type="cellIs" dxfId="153" priority="643" operator="equal">
      <formula>"Muy Alta"</formula>
    </cfRule>
  </conditionalFormatting>
  <conditionalFormatting sqref="S28">
    <cfRule type="cellIs" dxfId="152" priority="644" operator="equal">
      <formula>"Alta"</formula>
    </cfRule>
  </conditionalFormatting>
  <conditionalFormatting sqref="S28">
    <cfRule type="cellIs" dxfId="151" priority="645" operator="equal">
      <formula>"Media"</formula>
    </cfRule>
  </conditionalFormatting>
  <conditionalFormatting sqref="S28">
    <cfRule type="cellIs" dxfId="150" priority="646" operator="equal">
      <formula>"Baja"</formula>
    </cfRule>
  </conditionalFormatting>
  <conditionalFormatting sqref="S28">
    <cfRule type="cellIs" dxfId="149" priority="647" operator="equal">
      <formula>"Muy Baja"</formula>
    </cfRule>
  </conditionalFormatting>
  <conditionalFormatting sqref="U28">
    <cfRule type="cellIs" dxfId="148" priority="648" operator="equal">
      <formula>"Extremo"</formula>
    </cfRule>
  </conditionalFormatting>
  <conditionalFormatting sqref="U28">
    <cfRule type="cellIs" dxfId="147" priority="649" operator="equal">
      <formula>"Alto"</formula>
    </cfRule>
  </conditionalFormatting>
  <conditionalFormatting sqref="U28">
    <cfRule type="cellIs" dxfId="146" priority="650" operator="equal">
      <formula>"Moderado"</formula>
    </cfRule>
  </conditionalFormatting>
  <conditionalFormatting sqref="U28">
    <cfRule type="cellIs" dxfId="145" priority="651" operator="equal">
      <formula>"Bajo"</formula>
    </cfRule>
  </conditionalFormatting>
  <conditionalFormatting sqref="P29">
    <cfRule type="cellIs" dxfId="144" priority="652" operator="equal">
      <formula>"Muy Alta"</formula>
    </cfRule>
  </conditionalFormatting>
  <conditionalFormatting sqref="P29">
    <cfRule type="cellIs" dxfId="143" priority="653" operator="equal">
      <formula>"Alta"</formula>
    </cfRule>
  </conditionalFormatting>
  <conditionalFormatting sqref="P29">
    <cfRule type="cellIs" dxfId="142" priority="654" operator="equal">
      <formula>"Media"</formula>
    </cfRule>
  </conditionalFormatting>
  <conditionalFormatting sqref="P29">
    <cfRule type="cellIs" dxfId="141" priority="655" operator="equal">
      <formula>"Baja"</formula>
    </cfRule>
  </conditionalFormatting>
  <conditionalFormatting sqref="P29">
    <cfRule type="cellIs" dxfId="140" priority="656" operator="equal">
      <formula>"Muy Baja"</formula>
    </cfRule>
  </conditionalFormatting>
  <conditionalFormatting sqref="AI29">
    <cfRule type="cellIs" dxfId="139" priority="657" operator="equal">
      <formula>"Catastrófico"</formula>
    </cfRule>
  </conditionalFormatting>
  <conditionalFormatting sqref="AI29">
    <cfRule type="cellIs" dxfId="138" priority="658" operator="equal">
      <formula>"Mayor"</formula>
    </cfRule>
  </conditionalFormatting>
  <conditionalFormatting sqref="AI29">
    <cfRule type="cellIs" dxfId="137" priority="659" operator="equal">
      <formula>"Moderado"</formula>
    </cfRule>
  </conditionalFormatting>
  <conditionalFormatting sqref="AI29">
    <cfRule type="cellIs" dxfId="136" priority="660" operator="equal">
      <formula>"Menor"</formula>
    </cfRule>
  </conditionalFormatting>
  <conditionalFormatting sqref="AI29">
    <cfRule type="cellIs" dxfId="135" priority="661" operator="equal">
      <formula>"Leve"</formula>
    </cfRule>
  </conditionalFormatting>
  <conditionalFormatting sqref="AK29">
    <cfRule type="cellIs" dxfId="134" priority="662" operator="equal">
      <formula>"Extremo"</formula>
    </cfRule>
  </conditionalFormatting>
  <conditionalFormatting sqref="AK29">
    <cfRule type="cellIs" dxfId="133" priority="663" operator="equal">
      <formula>"Alto"</formula>
    </cfRule>
  </conditionalFormatting>
  <conditionalFormatting sqref="AK29">
    <cfRule type="cellIs" dxfId="132" priority="664" operator="equal">
      <formula>"Moderado"</formula>
    </cfRule>
  </conditionalFormatting>
  <conditionalFormatting sqref="AK29">
    <cfRule type="cellIs" dxfId="131" priority="665" operator="equal">
      <formula>"Bajo"</formula>
    </cfRule>
  </conditionalFormatting>
  <conditionalFormatting sqref="F29">
    <cfRule type="containsText" dxfId="130" priority="666" operator="containsText" text="Oportunidad">
      <formula>NOT(ISERROR(SEARCH(("Oportunidad"),(F29))))</formula>
    </cfRule>
  </conditionalFormatting>
  <conditionalFormatting sqref="F29">
    <cfRule type="containsText" dxfId="129" priority="667" operator="containsText" text="Oportunidad">
      <formula>NOT(ISERROR(SEARCH(("Oportunidad"),(F29))))</formula>
    </cfRule>
  </conditionalFormatting>
  <conditionalFormatting sqref="F29">
    <cfRule type="containsText" dxfId="128" priority="668" operator="containsText" text="Riesgo">
      <formula>NOT(ISERROR(SEARCH(("Riesgo"),(F29))))</formula>
    </cfRule>
  </conditionalFormatting>
  <conditionalFormatting sqref="S29">
    <cfRule type="containsText" dxfId="127" priority="669" operator="containsText" text="Catastrófico">
      <formula>NOT(ISERROR(SEARCH(("Catastrófico"),(S29))))</formula>
    </cfRule>
  </conditionalFormatting>
  <conditionalFormatting sqref="S29">
    <cfRule type="containsText" dxfId="126" priority="670" operator="containsText" text="Mayor">
      <formula>NOT(ISERROR(SEARCH(("Mayor"),(S29))))</formula>
    </cfRule>
  </conditionalFormatting>
  <conditionalFormatting sqref="S29">
    <cfRule type="containsText" dxfId="125" priority="671" operator="containsText" text="Moderado">
      <formula>NOT(ISERROR(SEARCH(("Moderado"),(S29))))</formula>
    </cfRule>
  </conditionalFormatting>
  <conditionalFormatting sqref="S29">
    <cfRule type="containsText" dxfId="124" priority="672" operator="containsText" text="Menor">
      <formula>NOT(ISERROR(SEARCH(("Menor"),(S29))))</formula>
    </cfRule>
  </conditionalFormatting>
  <conditionalFormatting sqref="S29">
    <cfRule type="containsText" dxfId="123" priority="673" operator="containsText" text="Leve">
      <formula>NOT(ISERROR(SEARCH(("Leve"),(S29))))</formula>
    </cfRule>
  </conditionalFormatting>
  <conditionalFormatting sqref="S29">
    <cfRule type="cellIs" dxfId="122" priority="674" operator="equal">
      <formula>"Muy Alta"</formula>
    </cfRule>
  </conditionalFormatting>
  <conditionalFormatting sqref="S29">
    <cfRule type="cellIs" dxfId="121" priority="675" operator="equal">
      <formula>"Alta"</formula>
    </cfRule>
  </conditionalFormatting>
  <conditionalFormatting sqref="S29">
    <cfRule type="cellIs" dxfId="120" priority="676" operator="equal">
      <formula>"Media"</formula>
    </cfRule>
  </conditionalFormatting>
  <conditionalFormatting sqref="S29">
    <cfRule type="cellIs" dxfId="119" priority="677" operator="equal">
      <formula>"Baja"</formula>
    </cfRule>
  </conditionalFormatting>
  <conditionalFormatting sqref="S29">
    <cfRule type="cellIs" dxfId="118" priority="678" operator="equal">
      <formula>"Muy Baja"</formula>
    </cfRule>
  </conditionalFormatting>
  <conditionalFormatting sqref="U29">
    <cfRule type="cellIs" dxfId="117" priority="679" operator="equal">
      <formula>"Extremo"</formula>
    </cfRule>
  </conditionalFormatting>
  <conditionalFormatting sqref="U29">
    <cfRule type="cellIs" dxfId="116" priority="680" operator="equal">
      <formula>"Alto"</formula>
    </cfRule>
  </conditionalFormatting>
  <conditionalFormatting sqref="U29">
    <cfRule type="cellIs" dxfId="115" priority="681" operator="equal">
      <formula>"Moderado"</formula>
    </cfRule>
  </conditionalFormatting>
  <conditionalFormatting sqref="U29">
    <cfRule type="cellIs" dxfId="114" priority="682" operator="equal">
      <formula>"Bajo"</formula>
    </cfRule>
  </conditionalFormatting>
  <conditionalFormatting sqref="P29">
    <cfRule type="cellIs" dxfId="113" priority="683" operator="equal">
      <formula>"Muy Alta"</formula>
    </cfRule>
  </conditionalFormatting>
  <conditionalFormatting sqref="P29">
    <cfRule type="cellIs" dxfId="112" priority="684" operator="equal">
      <formula>"Alta"</formula>
    </cfRule>
  </conditionalFormatting>
  <conditionalFormatting sqref="P29">
    <cfRule type="cellIs" dxfId="111" priority="685" operator="equal">
      <formula>"Media"</formula>
    </cfRule>
  </conditionalFormatting>
  <conditionalFormatting sqref="P29">
    <cfRule type="cellIs" dxfId="110" priority="686" operator="equal">
      <formula>"Baja"</formula>
    </cfRule>
  </conditionalFormatting>
  <conditionalFormatting sqref="P29">
    <cfRule type="cellIs" dxfId="109" priority="687" operator="equal">
      <formula>"Muy Baja"</formula>
    </cfRule>
  </conditionalFormatting>
  <conditionalFormatting sqref="AI29">
    <cfRule type="cellIs" dxfId="108" priority="688" operator="equal">
      <formula>"Catastrófico"</formula>
    </cfRule>
  </conditionalFormatting>
  <conditionalFormatting sqref="AI29">
    <cfRule type="cellIs" dxfId="107" priority="689" operator="equal">
      <formula>"Mayor"</formula>
    </cfRule>
  </conditionalFormatting>
  <conditionalFormatting sqref="AI29">
    <cfRule type="cellIs" dxfId="106" priority="690" operator="equal">
      <formula>"Moderado"</formula>
    </cfRule>
  </conditionalFormatting>
  <conditionalFormatting sqref="AI29">
    <cfRule type="cellIs" dxfId="105" priority="691" operator="equal">
      <formula>"Menor"</formula>
    </cfRule>
  </conditionalFormatting>
  <conditionalFormatting sqref="AI29">
    <cfRule type="cellIs" dxfId="104" priority="692" operator="equal">
      <formula>"Leve"</formula>
    </cfRule>
  </conditionalFormatting>
  <conditionalFormatting sqref="AK29">
    <cfRule type="cellIs" dxfId="103" priority="693" operator="equal">
      <formula>"Extremo"</formula>
    </cfRule>
  </conditionalFormatting>
  <conditionalFormatting sqref="AK29">
    <cfRule type="cellIs" dxfId="102" priority="694" operator="equal">
      <formula>"Alto"</formula>
    </cfRule>
  </conditionalFormatting>
  <conditionalFormatting sqref="AK29">
    <cfRule type="cellIs" dxfId="101" priority="695" operator="equal">
      <formula>"Moderado"</formula>
    </cfRule>
  </conditionalFormatting>
  <conditionalFormatting sqref="AK29">
    <cfRule type="cellIs" dxfId="100" priority="696" operator="equal">
      <formula>"Bajo"</formula>
    </cfRule>
  </conditionalFormatting>
  <conditionalFormatting sqref="F29">
    <cfRule type="containsText" dxfId="99" priority="697" operator="containsText" text="Oportunidad">
      <formula>NOT(ISERROR(SEARCH(("Oportunidad"),(F29))))</formula>
    </cfRule>
  </conditionalFormatting>
  <conditionalFormatting sqref="F29">
    <cfRule type="containsText" dxfId="98" priority="698" operator="containsText" text="Oportunidad">
      <formula>NOT(ISERROR(SEARCH(("Oportunidad"),(F29))))</formula>
    </cfRule>
  </conditionalFormatting>
  <conditionalFormatting sqref="F29">
    <cfRule type="containsText" dxfId="97" priority="699" operator="containsText" text="Riesgo">
      <formula>NOT(ISERROR(SEARCH(("Riesgo"),(F29))))</formula>
    </cfRule>
  </conditionalFormatting>
  <conditionalFormatting sqref="S29">
    <cfRule type="containsText" dxfId="96" priority="700" operator="containsText" text="Catastrófico">
      <formula>NOT(ISERROR(SEARCH(("Catastrófico"),(S29))))</formula>
    </cfRule>
  </conditionalFormatting>
  <conditionalFormatting sqref="S29">
    <cfRule type="containsText" dxfId="95" priority="701" operator="containsText" text="Mayor">
      <formula>NOT(ISERROR(SEARCH(("Mayor"),(S29))))</formula>
    </cfRule>
  </conditionalFormatting>
  <conditionalFormatting sqref="S29">
    <cfRule type="containsText" dxfId="94" priority="702" operator="containsText" text="Moderado">
      <formula>NOT(ISERROR(SEARCH(("Moderado"),(S29))))</formula>
    </cfRule>
  </conditionalFormatting>
  <conditionalFormatting sqref="S29">
    <cfRule type="containsText" dxfId="93" priority="703" operator="containsText" text="Menor">
      <formula>NOT(ISERROR(SEARCH(("Menor"),(S29))))</formula>
    </cfRule>
  </conditionalFormatting>
  <conditionalFormatting sqref="S29">
    <cfRule type="containsText" dxfId="92" priority="704" operator="containsText" text="Leve">
      <formula>NOT(ISERROR(SEARCH(("Leve"),(S29))))</formula>
    </cfRule>
  </conditionalFormatting>
  <conditionalFormatting sqref="S29">
    <cfRule type="cellIs" dxfId="91" priority="705" operator="equal">
      <formula>"Muy Alta"</formula>
    </cfRule>
  </conditionalFormatting>
  <conditionalFormatting sqref="S29">
    <cfRule type="cellIs" dxfId="90" priority="706" operator="equal">
      <formula>"Alta"</formula>
    </cfRule>
  </conditionalFormatting>
  <conditionalFormatting sqref="S29">
    <cfRule type="cellIs" dxfId="89" priority="707" operator="equal">
      <formula>"Media"</formula>
    </cfRule>
  </conditionalFormatting>
  <conditionalFormatting sqref="S29">
    <cfRule type="cellIs" dxfId="88" priority="708" operator="equal">
      <formula>"Baja"</formula>
    </cfRule>
  </conditionalFormatting>
  <conditionalFormatting sqref="S29">
    <cfRule type="cellIs" dxfId="87" priority="709" operator="equal">
      <formula>"Muy Baja"</formula>
    </cfRule>
  </conditionalFormatting>
  <conditionalFormatting sqref="U29">
    <cfRule type="cellIs" dxfId="86" priority="710" operator="equal">
      <formula>"Extremo"</formula>
    </cfRule>
  </conditionalFormatting>
  <conditionalFormatting sqref="U29">
    <cfRule type="cellIs" dxfId="85" priority="711" operator="equal">
      <formula>"Alto"</formula>
    </cfRule>
  </conditionalFormatting>
  <conditionalFormatting sqref="U29">
    <cfRule type="cellIs" dxfId="84" priority="712" operator="equal">
      <formula>"Moderado"</formula>
    </cfRule>
  </conditionalFormatting>
  <conditionalFormatting sqref="U29">
    <cfRule type="cellIs" dxfId="83" priority="713" operator="equal">
      <formula>"Bajo"</formula>
    </cfRule>
  </conditionalFormatting>
  <conditionalFormatting sqref="S15">
    <cfRule type="containsText" dxfId="82" priority="714" operator="containsText" text="Catastrófico">
      <formula>NOT(ISERROR(SEARCH(("Catastrófico"),(S15))))</formula>
    </cfRule>
  </conditionalFormatting>
  <conditionalFormatting sqref="S15">
    <cfRule type="containsText" dxfId="81" priority="715" operator="containsText" text="Mayor">
      <formula>NOT(ISERROR(SEARCH(("Mayor"),(S15))))</formula>
    </cfRule>
  </conditionalFormatting>
  <conditionalFormatting sqref="S15">
    <cfRule type="containsText" dxfId="80" priority="716" operator="containsText" text="Moderado">
      <formula>NOT(ISERROR(SEARCH(("Moderado"),(S15))))</formula>
    </cfRule>
  </conditionalFormatting>
  <conditionalFormatting sqref="S15">
    <cfRule type="containsText" dxfId="79" priority="717" operator="containsText" text="Menor">
      <formula>NOT(ISERROR(SEARCH(("Menor"),(S15))))</formula>
    </cfRule>
  </conditionalFormatting>
  <conditionalFormatting sqref="S15">
    <cfRule type="containsText" dxfId="78" priority="718" operator="containsText" text="Leve">
      <formula>NOT(ISERROR(SEARCH(("Leve"),(S15))))</formula>
    </cfRule>
  </conditionalFormatting>
  <conditionalFormatting sqref="S15">
    <cfRule type="cellIs" dxfId="77" priority="719" operator="equal">
      <formula>"Muy Alta"</formula>
    </cfRule>
  </conditionalFormatting>
  <conditionalFormatting sqref="S15">
    <cfRule type="cellIs" dxfId="76" priority="720" operator="equal">
      <formula>"Alta"</formula>
    </cfRule>
  </conditionalFormatting>
  <conditionalFormatting sqref="S15">
    <cfRule type="cellIs" dxfId="75" priority="721" operator="equal">
      <formula>"Media"</formula>
    </cfRule>
  </conditionalFormatting>
  <conditionalFormatting sqref="S15">
    <cfRule type="cellIs" dxfId="74" priority="722" operator="equal">
      <formula>"Baja"</formula>
    </cfRule>
  </conditionalFormatting>
  <conditionalFormatting sqref="S15">
    <cfRule type="cellIs" dxfId="73" priority="723" operator="equal">
      <formula>"Muy Baja"</formula>
    </cfRule>
  </conditionalFormatting>
  <conditionalFormatting sqref="U15">
    <cfRule type="cellIs" dxfId="72" priority="724" operator="equal">
      <formula>"Extremo"</formula>
    </cfRule>
  </conditionalFormatting>
  <conditionalFormatting sqref="U15">
    <cfRule type="cellIs" dxfId="71" priority="725" operator="equal">
      <formula>"Alto"</formula>
    </cfRule>
  </conditionalFormatting>
  <conditionalFormatting sqref="U15">
    <cfRule type="cellIs" dxfId="70" priority="726" operator="equal">
      <formula>"Moderado"</formula>
    </cfRule>
  </conditionalFormatting>
  <conditionalFormatting sqref="U15">
    <cfRule type="cellIs" dxfId="69" priority="727" operator="equal">
      <formula>"Bajo"</formula>
    </cfRule>
  </conditionalFormatting>
  <conditionalFormatting sqref="F15">
    <cfRule type="containsText" dxfId="68" priority="728" operator="containsText" text="Oportunidad">
      <formula>NOT(ISERROR(SEARCH(("Oportunidad"),(F15))))</formula>
    </cfRule>
  </conditionalFormatting>
  <conditionalFormatting sqref="F15">
    <cfRule type="containsText" dxfId="67" priority="729" operator="containsText" text="Oportunidad">
      <formula>NOT(ISERROR(SEARCH(("Oportunidad"),(F15))))</formula>
    </cfRule>
  </conditionalFormatting>
  <conditionalFormatting sqref="F15">
    <cfRule type="containsText" dxfId="66" priority="730" operator="containsText" text="Riesgo">
      <formula>NOT(ISERROR(SEARCH(("Riesgo"),(F15))))</formula>
    </cfRule>
  </conditionalFormatting>
  <conditionalFormatting sqref="AG16">
    <cfRule type="cellIs" dxfId="65" priority="731" operator="equal">
      <formula>"Muy Alta"</formula>
    </cfRule>
  </conditionalFormatting>
  <conditionalFormatting sqref="AG16">
    <cfRule type="cellIs" dxfId="64" priority="732" operator="equal">
      <formula>"Alta"</formula>
    </cfRule>
  </conditionalFormatting>
  <conditionalFormatting sqref="AG16">
    <cfRule type="cellIs" dxfId="63" priority="733" operator="equal">
      <formula>"Media"</formula>
    </cfRule>
  </conditionalFormatting>
  <conditionalFormatting sqref="AG16">
    <cfRule type="cellIs" dxfId="62" priority="734" operator="equal">
      <formula>"Baja"</formula>
    </cfRule>
  </conditionalFormatting>
  <conditionalFormatting sqref="AG16">
    <cfRule type="cellIs" dxfId="61" priority="735" operator="equal">
      <formula>"Muy Baja"</formula>
    </cfRule>
  </conditionalFormatting>
  <conditionalFormatting sqref="AI16">
    <cfRule type="cellIs" dxfId="60" priority="736" operator="equal">
      <formula>"Catastrófico"</formula>
    </cfRule>
  </conditionalFormatting>
  <conditionalFormatting sqref="AI16">
    <cfRule type="cellIs" dxfId="59" priority="737" operator="equal">
      <formula>"Mayor"</formula>
    </cfRule>
  </conditionalFormatting>
  <conditionalFormatting sqref="AI16">
    <cfRule type="cellIs" dxfId="58" priority="738" operator="equal">
      <formula>"Moderado"</formula>
    </cfRule>
  </conditionalFormatting>
  <conditionalFormatting sqref="AI16">
    <cfRule type="cellIs" dxfId="57" priority="739" operator="equal">
      <formula>"Menor"</formula>
    </cfRule>
  </conditionalFormatting>
  <conditionalFormatting sqref="AI16">
    <cfRule type="cellIs" dxfId="56" priority="740" operator="equal">
      <formula>"Leve"</formula>
    </cfRule>
  </conditionalFormatting>
  <conditionalFormatting sqref="AK16">
    <cfRule type="cellIs" dxfId="55" priority="741" operator="equal">
      <formula>"Extremo"</formula>
    </cfRule>
  </conditionalFormatting>
  <conditionalFormatting sqref="AK16">
    <cfRule type="cellIs" dxfId="54" priority="742" operator="equal">
      <formula>"Alto"</formula>
    </cfRule>
  </conditionalFormatting>
  <conditionalFormatting sqref="AK16">
    <cfRule type="cellIs" dxfId="53" priority="743" operator="equal">
      <formula>"Moderado"</formula>
    </cfRule>
  </conditionalFormatting>
  <conditionalFormatting sqref="AK16">
    <cfRule type="cellIs" dxfId="52" priority="744" operator="equal">
      <formula>"Bajo"</formula>
    </cfRule>
  </conditionalFormatting>
  <conditionalFormatting sqref="AG15">
    <cfRule type="cellIs" dxfId="51" priority="745" operator="equal">
      <formula>"Muy Alta"</formula>
    </cfRule>
  </conditionalFormatting>
  <conditionalFormatting sqref="AG15">
    <cfRule type="cellIs" dxfId="50" priority="746" operator="equal">
      <formula>"Alta"</formula>
    </cfRule>
  </conditionalFormatting>
  <conditionalFormatting sqref="AG15">
    <cfRule type="cellIs" dxfId="49" priority="747" operator="equal">
      <formula>"Media"</formula>
    </cfRule>
  </conditionalFormatting>
  <conditionalFormatting sqref="AG15">
    <cfRule type="cellIs" dxfId="48" priority="748" operator="equal">
      <formula>"Baja"</formula>
    </cfRule>
  </conditionalFormatting>
  <conditionalFormatting sqref="AG15">
    <cfRule type="cellIs" dxfId="47" priority="749" operator="equal">
      <formula>"Muy Baja"</formula>
    </cfRule>
  </conditionalFormatting>
  <conditionalFormatting sqref="AI15">
    <cfRule type="cellIs" dxfId="46" priority="750" operator="equal">
      <formula>"Catastrófico"</formula>
    </cfRule>
  </conditionalFormatting>
  <conditionalFormatting sqref="AI15">
    <cfRule type="cellIs" dxfId="45" priority="751" operator="equal">
      <formula>"Mayor"</formula>
    </cfRule>
  </conditionalFormatting>
  <conditionalFormatting sqref="AI15">
    <cfRule type="cellIs" dxfId="44" priority="752" operator="equal">
      <formula>"Moderado"</formula>
    </cfRule>
  </conditionalFormatting>
  <conditionalFormatting sqref="AI15">
    <cfRule type="cellIs" dxfId="43" priority="753" operator="equal">
      <formula>"Menor"</formula>
    </cfRule>
  </conditionalFormatting>
  <conditionalFormatting sqref="AI15">
    <cfRule type="cellIs" dxfId="42" priority="754" operator="equal">
      <formula>"Leve"</formula>
    </cfRule>
  </conditionalFormatting>
  <conditionalFormatting sqref="AK15">
    <cfRule type="cellIs" dxfId="41" priority="755" operator="equal">
      <formula>"Extremo"</formula>
    </cfRule>
  </conditionalFormatting>
  <conditionalFormatting sqref="AK15">
    <cfRule type="cellIs" dxfId="40" priority="756" operator="equal">
      <formula>"Alto"</formula>
    </cfRule>
  </conditionalFormatting>
  <conditionalFormatting sqref="AK15">
    <cfRule type="cellIs" dxfId="39" priority="757" operator="equal">
      <formula>"Moderado"</formula>
    </cfRule>
  </conditionalFormatting>
  <conditionalFormatting sqref="AK15">
    <cfRule type="cellIs" dxfId="38" priority="758" operator="equal">
      <formula>"Bajo"</formula>
    </cfRule>
  </conditionalFormatting>
  <conditionalFormatting sqref="P15">
    <cfRule type="cellIs" dxfId="37" priority="759" operator="equal">
      <formula>"Muy Alta"</formula>
    </cfRule>
  </conditionalFormatting>
  <conditionalFormatting sqref="P15">
    <cfRule type="cellIs" dxfId="36" priority="760" operator="equal">
      <formula>"Alta"</formula>
    </cfRule>
  </conditionalFormatting>
  <conditionalFormatting sqref="P15">
    <cfRule type="cellIs" dxfId="35" priority="761" operator="equal">
      <formula>"Media"</formula>
    </cfRule>
  </conditionalFormatting>
  <conditionalFormatting sqref="P15">
    <cfRule type="cellIs" dxfId="34" priority="762" operator="equal">
      <formula>"Baja"</formula>
    </cfRule>
  </conditionalFormatting>
  <conditionalFormatting sqref="P15">
    <cfRule type="cellIs" dxfId="33" priority="763" operator="equal">
      <formula>"Muy Baja"</formula>
    </cfRule>
  </conditionalFormatting>
  <conditionalFormatting sqref="P40 P51:P53">
    <cfRule type="cellIs" dxfId="32" priority="788" operator="equal">
      <formula>"Muy Alta"</formula>
    </cfRule>
  </conditionalFormatting>
  <conditionalFormatting sqref="P40 P51:P53">
    <cfRule type="cellIs" dxfId="31" priority="789" operator="equal">
      <formula>"Alta"</formula>
    </cfRule>
  </conditionalFormatting>
  <conditionalFormatting sqref="P40 P51:P53">
    <cfRule type="cellIs" dxfId="30" priority="790" operator="equal">
      <formula>"Media"</formula>
    </cfRule>
  </conditionalFormatting>
  <conditionalFormatting sqref="P40 P51:P53">
    <cfRule type="cellIs" dxfId="29" priority="791" operator="equal">
      <formula>"Baja"</formula>
    </cfRule>
  </conditionalFormatting>
  <conditionalFormatting sqref="P40 P51:P53">
    <cfRule type="cellIs" dxfId="28" priority="792" operator="equal">
      <formula>"Muy Baja"</formula>
    </cfRule>
  </conditionalFormatting>
  <conditionalFormatting sqref="S40 S51:S53">
    <cfRule type="containsText" dxfId="27" priority="793" operator="containsText" text="Catastrófico">
      <formula>NOT(ISERROR(SEARCH(("Catastrófico"),(S40))))</formula>
    </cfRule>
  </conditionalFormatting>
  <conditionalFormatting sqref="S40 S51:S53">
    <cfRule type="containsText" dxfId="26" priority="794" operator="containsText" text="Mayor">
      <formula>NOT(ISERROR(SEARCH(("Mayor"),(S40))))</formula>
    </cfRule>
  </conditionalFormatting>
  <conditionalFormatting sqref="S40 S51:S53">
    <cfRule type="containsText" dxfId="25" priority="795" operator="containsText" text="Moderado">
      <formula>NOT(ISERROR(SEARCH(("Moderado"),(S40))))</formula>
    </cfRule>
  </conditionalFormatting>
  <conditionalFormatting sqref="S40 S51:S53">
    <cfRule type="containsText" dxfId="24" priority="796" operator="containsText" text="Menor">
      <formula>NOT(ISERROR(SEARCH(("Menor"),(S40))))</formula>
    </cfRule>
  </conditionalFormatting>
  <conditionalFormatting sqref="S40 S51:S53">
    <cfRule type="containsText" dxfId="23" priority="797" operator="containsText" text="Leve">
      <formula>NOT(ISERROR(SEARCH(("Leve"),(S40))))</formula>
    </cfRule>
  </conditionalFormatting>
  <conditionalFormatting sqref="S40 S51:S53">
    <cfRule type="cellIs" dxfId="22" priority="798" operator="equal">
      <formula>"Muy Alta"</formula>
    </cfRule>
  </conditionalFormatting>
  <conditionalFormatting sqref="S40 S51:S53">
    <cfRule type="cellIs" dxfId="21" priority="799" operator="equal">
      <formula>"Alta"</formula>
    </cfRule>
  </conditionalFormatting>
  <conditionalFormatting sqref="S40 S51:S53">
    <cfRule type="cellIs" dxfId="20" priority="800" operator="equal">
      <formula>"Media"</formula>
    </cfRule>
  </conditionalFormatting>
  <conditionalFormatting sqref="S40 S51:S53">
    <cfRule type="cellIs" dxfId="19" priority="801" operator="equal">
      <formula>"Baja"</formula>
    </cfRule>
  </conditionalFormatting>
  <conditionalFormatting sqref="S40 S51:S53">
    <cfRule type="cellIs" dxfId="18" priority="802" operator="equal">
      <formula>"Muy Baja"</formula>
    </cfRule>
  </conditionalFormatting>
  <conditionalFormatting sqref="U40 AK40 U51:U53 AK51:AK53">
    <cfRule type="cellIs" dxfId="17" priority="803" operator="equal">
      <formula>"Extremo"</formula>
    </cfRule>
  </conditionalFormatting>
  <conditionalFormatting sqref="U40 AK40 U51:U53 AK51:AK53">
    <cfRule type="cellIs" dxfId="16" priority="804" operator="equal">
      <formula>"Alto"</formula>
    </cfRule>
  </conditionalFormatting>
  <conditionalFormatting sqref="U40 AK40 U51:U53 AK51:AK53">
    <cfRule type="cellIs" dxfId="15" priority="805" operator="equal">
      <formula>"Moderado"</formula>
    </cfRule>
  </conditionalFormatting>
  <conditionalFormatting sqref="U40 AK40 U51:U53 AK51:AK53">
    <cfRule type="cellIs" dxfId="14" priority="806" operator="equal">
      <formula>"Bajo"</formula>
    </cfRule>
  </conditionalFormatting>
  <conditionalFormatting sqref="AI40 AI51:AI53">
    <cfRule type="cellIs" dxfId="13" priority="807" operator="equal">
      <formula>"Catastrófico"</formula>
    </cfRule>
  </conditionalFormatting>
  <conditionalFormatting sqref="AI40 AI51:AI53">
    <cfRule type="cellIs" dxfId="12" priority="808" operator="equal">
      <formula>"Mayor"</formula>
    </cfRule>
  </conditionalFormatting>
  <conditionalFormatting sqref="AI40 AI51:AI53">
    <cfRule type="cellIs" dxfId="11" priority="809" operator="equal">
      <formula>"Moderado"</formula>
    </cfRule>
  </conditionalFormatting>
  <conditionalFormatting sqref="AI40 AI51:AI53">
    <cfRule type="cellIs" dxfId="10" priority="810" operator="equal">
      <formula>"Menor"</formula>
    </cfRule>
  </conditionalFormatting>
  <conditionalFormatting sqref="AI40 AI51:AI53">
    <cfRule type="cellIs" dxfId="9" priority="811" operator="equal">
      <formula>"Leve"</formula>
    </cfRule>
  </conditionalFormatting>
  <conditionalFormatting sqref="F40 F51:F53">
    <cfRule type="containsText" dxfId="8" priority="812" operator="containsText" text="Oportunidad">
      <formula>NOT(ISERROR(SEARCH(("Oportunidad"),(F40))))</formula>
    </cfRule>
  </conditionalFormatting>
  <conditionalFormatting sqref="F40 F51:F53">
    <cfRule type="containsText" dxfId="7" priority="813" operator="containsText" text="Oportunidad">
      <formula>NOT(ISERROR(SEARCH(("Oportunidad"),(F40))))</formula>
    </cfRule>
  </conditionalFormatting>
  <conditionalFormatting sqref="F40 F51:F53">
    <cfRule type="containsText" dxfId="6" priority="814" operator="containsText" text="Riesgo">
      <formula>NOT(ISERROR(SEARCH(("Riesgo"),(F40))))</formula>
    </cfRule>
  </conditionalFormatting>
  <conditionalFormatting sqref="F44">
    <cfRule type="containsText" dxfId="5" priority="848" operator="containsText" text="Oportunidad">
      <formula>NOT(ISERROR(SEARCH(("Oportunidad"),(F44))))</formula>
    </cfRule>
  </conditionalFormatting>
  <conditionalFormatting sqref="F44">
    <cfRule type="containsText" dxfId="4" priority="849" operator="containsText" text="Oportunidad">
      <formula>NOT(ISERROR(SEARCH(("Oportunidad"),(F44))))</formula>
    </cfRule>
  </conditionalFormatting>
  <conditionalFormatting sqref="F44">
    <cfRule type="containsText" dxfId="3" priority="850" operator="containsText" text="Riesgo">
      <formula>NOT(ISERROR(SEARCH(("Riesgo"),(F44))))</formula>
    </cfRule>
  </conditionalFormatting>
  <conditionalFormatting sqref="F45:F50">
    <cfRule type="containsText" dxfId="2" priority="851" operator="containsText" text="Oportunidad">
      <formula>NOT(ISERROR(SEARCH(("Oportunidad"),(F45))))</formula>
    </cfRule>
  </conditionalFormatting>
  <conditionalFormatting sqref="F45:F50">
    <cfRule type="containsText" dxfId="1" priority="852" operator="containsText" text="Oportunidad">
      <formula>NOT(ISERROR(SEARCH(("Oportunidad"),(F45))))</formula>
    </cfRule>
  </conditionalFormatting>
  <conditionalFormatting sqref="F45:F50">
    <cfRule type="containsText" dxfId="0" priority="853" operator="containsText" text="Riesgo">
      <formula>NOT(ISERROR(SEARCH(("Riesgo"),(F45))))</formula>
    </cfRule>
  </conditionalFormatting>
  <dataValidations count="2">
    <dataValidation type="list" allowBlank="1" showErrorMessage="1" sqref="F54:F58 F7:F52" xr:uid="{00000000-0002-0000-0100-00000E000000}">
      <formula1>NATURALEZA</formula1>
    </dataValidation>
    <dataValidation type="list" allowBlank="1" showErrorMessage="1" sqref="E7:E58" xr:uid="{00000000-0002-0000-0100-000004000000}">
      <formula1>"Aplicar herramientas de planificación, para definir el contexto estratégico, con criterios de sostenibilidad económica, social, ambiental y de seguridad de la información, fortaleciendo la participación de los grupos de interés, asegurando la productivida"&amp;"d y competitividad de La Terminal, de forma sistémica e integral.,Consolidar la comunicación como base de la cultura de la gestión organizacional y a su vez apoyar los procesos que garanticen la relación interna y externa de los actores con el fin de posi"&amp;"cionarse claramente en la mente de los mismos, asegurando la interacción para promover la gestión institucional, la conservación del ambiente y la salud y seguridad en el trabajo.,Estructurar las actividades para identificar, estructurar y generar nuevas "&amp;"fuentes de ingresos, rentables económica, social y ambientalmente; así como proveer y garantizar los recursos físicos planeando la administración, aplicación y desarrollo de los mismos.,Aplicar las tecnologías de la información en procura de la disponibil"&amp;"idad, integridad y accesibilidad de la misma. Igualmente, analizar, desarrollar, implementar, mantener y gestionar la tecnología existente y asesorar en la adquisición de la nueva, que brinde soluciones eficaces a las necesidades.,Garantizar la gestión op"&amp;"eracional a través de la infraestructura física de las Terminales y las áreas administradas, propendiendo por el desarrollo, mantenimiento, modernización y nuevos proyectos que complementen la infraestructura física; minimizando los impactos ambientales y"&amp;" promoviendo la seguridad, salud y bienestar de los usuarios.,Garantizar a nuestros clientes, las empresas transportadoras, el uso de las áreas operacionales y acceso a los servicios conexos de las Terminales de manera eficiente, limpia, y segura; recauda"&amp;"ndo integralmente los ingresos derivados de la gestión operacional; conforme los lineamientos de la entidad y legislación aplicable al transporte intermunicipal.,Orientar y garantizar al ciudadano un servicio de calidad y atención conforme a sus necesidad"&amp;"es y expectativas, ofreciendo instalaciones cómodas y seguras, contando con personal competente, con alta vocación de servicio, amabilidad y respeto, de conformidad con la Política Pública de Servicio a la Ciudadanía.,Formular, implementar, verificar y ma"&amp;"ntener los planes, programas y actividades de gestión ambiental para prevenir, mitigar y controlar los aspectos e impactos ambientales en los procesos de la Terminal de Transporte S.A., de acuerdo con los requisitos legales y lineamientos aplicables.,Gara"&amp;"ntizar que los procesos de selección de los proveedores y las adquisiciones de bienes y servicios hechas por la Sociedad, cumplan con los principios de la contratación, las normas legales y los requisitos del Manual de Contratación. Asimismo, asesorar, as"&amp;"istir,representar y defender a La Terminal en asuntos judiciales, jurídicos –administrativosinternos y externos relacionados con las actividades desarrolladas.,Adelantar los trámites tendientes a establecer la responsabilidad disciplinaria de los trabajad"&amp;"ores de la Terminal a través de la función preventiva y /o correctiva, garantizando a los trabajadores el debido proceso y propendiendo por fortalecer los valores institucionales y los objetivos de la entidad.,Lograr una gestión eficiente y efectiva con l"&amp;"a administración, registro y control de los recursos financieros de La Terminal con el fin de promover la rentabilidad, eficiencia organizacional y oportunidad de la información financiera conforme a la normatividad. De igual modo, desarrollar las activid"&amp;"ades administrativas y técnicas, tendientes a la planificar, controlar, almacenar, custodiar, organizar y administrar la documentación e información generada y recibida en virtud de las funciones desarrolladas por la Terminal de Transporte S.A., de acuerd"&amp;"o a la normatividad archivística aplicable vigente.,Garantizar la seguridad a los grupos de interés e instalaciones (ciudadanos, transportadores y usuarios en general) y bienes de propiedad de la Terminal de Transporte S.A; así como coordinar el diseño, a"&amp;"juste e implementación de los planes de atención y prevención de emergencias desde el punto de vista operacional para evitar riesgos y minimizar impactos.,Desarrollar procesos para atraer, gestionar, desarrollar, motivar y retener a los trabajadores, orie"&amp;"ntados a lograr mejores resultados de negocio con la colaboración de cada uno de los empleados de manera que se logre la ejecución de la estrategia. Igualmente, mejorar las condiciones y el medio ambiente de trabajo, así como la salud en el trabajo, que c"&amp;"onlleva la promoción y el mantenimiento del bienestar físico, mental y social de los trabajadores en todas las ocupaciones.,Establecer mecanismos de medición, evaluación y verificación, que permitan la valoración permanente de la eficiencia, eficacia y ef"&amp;"ectividad de los procesos, obteniendo información para la toma de acciones que mejoren el desempeño de la empresa."</formula1>
    </dataValidation>
  </dataValidations>
  <pageMargins left="0.7" right="0.7" top="0.75" bottom="0.75" header="0" footer="0"/>
  <pageSetup paperSize="9" scale="50" orientation="landscape" r:id="rId1"/>
  <drawing r:id="rId2"/>
  <legacyDrawing r:id="rId3"/>
  <extLst>
    <ext xmlns:x14="http://schemas.microsoft.com/office/spreadsheetml/2009/9/main" uri="{CCE6A557-97BC-4b89-ADB6-D9C93CAAB3DF}">
      <x14:dataValidations xmlns:xm="http://schemas.microsoft.com/office/excel/2006/main" count="13">
        <x14:dataValidation type="list" allowBlank="1" showErrorMessage="1" xr:uid="{00000000-0002-0000-0100-000005000000}">
          <x14:formula1>
            <xm:f>LISTAS!$F$71:$F$73</xm:f>
          </x14:formula1>
          <xm:sqref>AB54 AB7:AB52</xm:sqref>
        </x14:dataValidation>
        <x14:dataValidation type="list" allowBlank="1" showErrorMessage="1" xr:uid="{00000000-0002-0000-0100-00000A000000}">
          <x14:formula1>
            <xm:f>LISTAS!$D$59:$D$62</xm:f>
          </x14:formula1>
          <xm:sqref>Y54 Y7:Y52</xm:sqref>
        </x14:dataValidation>
        <x14:dataValidation type="list" allowBlank="1" showErrorMessage="1" xr:uid="{00000000-0002-0000-0100-00000D000000}">
          <x14:formula1>
            <xm:f>LISTAS!$P$5:$P$15</xm:f>
          </x14:formula1>
          <xm:sqref>M54:M56 M7:M51</xm:sqref>
        </x14:dataValidation>
        <x14:dataValidation type="list" allowBlank="1" showErrorMessage="1" xr:uid="{00000000-0002-0000-0100-000002000000}">
          <x14:formula1>
            <xm:f>LISTAS!$I$28:$I$32</xm:f>
          </x14:formula1>
          <xm:sqref>R7:R58</xm:sqref>
        </x14:dataValidation>
        <x14:dataValidation type="list" allowBlank="1" showErrorMessage="1" xr:uid="{00000000-0002-0000-0100-000003000000}">
          <x14:formula1>
            <xm:f>LISTAS!$I$71:$I$78</xm:f>
          </x14:formula1>
          <xm:sqref>AL7:AL58</xm:sqref>
        </x14:dataValidation>
        <x14:dataValidation type="list" allowBlank="1" showErrorMessage="1" xr:uid="{00000000-0002-0000-0100-000007000000}">
          <x14:formula1>
            <xm:f>LISTAS!$F$76:$F$77</xm:f>
          </x14:formula1>
          <xm:sqref>AC7:AC54</xm:sqref>
        </x14:dataValidation>
        <x14:dataValidation type="list" allowBlank="1" showErrorMessage="1" xr:uid="{00000000-0002-0000-0100-000009000000}">
          <x14:formula1>
            <xm:f>LISTAS!$N$5:$N$10</xm:f>
          </x14:formula1>
          <xm:sqref>L7:L58</xm:sqref>
        </x14:dataValidation>
        <x14:dataValidation type="list" allowBlank="1" showErrorMessage="1" xr:uid="{00000000-0002-0000-0100-00000B000000}">
          <x14:formula1>
            <xm:f>LISTAS!$F$66:$F$68</xm:f>
          </x14:formula1>
          <xm:sqref>Z7:Z54</xm:sqref>
        </x14:dataValidation>
        <x14:dataValidation type="list" allowBlank="1" showErrorMessage="1" xr:uid="{00000000-0002-0000-0100-00000F000000}">
          <x14:formula1>
            <xm:f>LISTAS!$D$74:$D$75</xm:f>
          </x14:formula1>
          <xm:sqref>AD7:AD54</xm:sqref>
        </x14:dataValidation>
        <x14:dataValidation type="list" allowBlank="1" showErrorMessage="1" xr:uid="{00000000-0002-0000-0100-000010000000}">
          <x14:formula1>
            <xm:f>LISTAS!$Q$18:$Q$22</xm:f>
          </x14:formula1>
          <xm:sqref>O7:O58</xm:sqref>
        </x14:dataValidation>
        <x14:dataValidation type="list" allowBlank="1" showErrorMessage="1" xr:uid="{00000000-0002-0000-0100-000000000000}">
          <x14:formula1>
            <xm:f>LISTAS!$A$37:$A$40</xm:f>
          </x14:formula1>
          <xm:sqref>C7:C58</xm:sqref>
        </x14:dataValidation>
        <x14:dataValidation type="list" allowBlank="1" showErrorMessage="1" xr:uid="{00000000-0002-0000-0100-000001000000}">
          <x14:formula1>
            <xm:f>LISTAS!$N$54:$N$66</xm:f>
          </x14:formula1>
          <xm:sqref>B7:B58</xm:sqref>
        </x14:dataValidation>
        <x14:dataValidation type="list" allowBlank="1" showErrorMessage="1" xr:uid="{00000000-0002-0000-0100-000008000000}">
          <x14:formula1>
            <xm:f>LISTAS!$I$60:$I$61</xm:f>
          </x14:formula1>
          <xm:sqref>D7:D58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N15" sqref="N15"/>
    </sheetView>
  </sheetViews>
  <sheetFormatPr baseColWidth="10" defaultColWidth="12.5703125" defaultRowHeight="15" customHeight="1" x14ac:dyDescent="0.2"/>
  <cols>
    <col min="1" max="1" width="11.42578125" customWidth="1"/>
    <col min="2" max="2" width="5" customWidth="1"/>
    <col min="3" max="3" width="12.140625" customWidth="1"/>
    <col min="4" max="8" width="10.5703125" customWidth="1"/>
    <col min="9" max="9" width="4.42578125" customWidth="1"/>
    <col min="10" max="26" width="11.42578125" customWidth="1"/>
  </cols>
  <sheetData>
    <row r="1" spans="1:26" ht="13.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row>
    <row r="2" spans="1:26" ht="13.5"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row>
    <row r="3" spans="1:26" ht="13.5" customHeight="1" x14ac:dyDescent="0.2">
      <c r="A3" s="38"/>
      <c r="B3" s="38"/>
      <c r="C3" s="38"/>
      <c r="D3" s="38"/>
      <c r="E3" s="38"/>
      <c r="F3" s="38"/>
      <c r="G3" s="38"/>
      <c r="H3" s="38"/>
      <c r="I3" s="38"/>
      <c r="J3" s="38"/>
      <c r="K3" s="38"/>
      <c r="L3" s="38"/>
      <c r="M3" s="38"/>
      <c r="N3" s="38"/>
      <c r="O3" s="38"/>
      <c r="P3" s="38"/>
      <c r="Q3" s="38"/>
      <c r="R3" s="38"/>
      <c r="S3" s="38"/>
      <c r="T3" s="38"/>
      <c r="U3" s="38"/>
      <c r="V3" s="38"/>
      <c r="W3" s="38"/>
      <c r="X3" s="38"/>
      <c r="Y3" s="38"/>
      <c r="Z3" s="38"/>
    </row>
    <row r="4" spans="1:26" ht="13.5" customHeight="1" x14ac:dyDescent="0.2">
      <c r="A4" s="38"/>
      <c r="B4" s="38"/>
      <c r="C4" s="134" t="s">
        <v>629</v>
      </c>
      <c r="D4" s="119"/>
      <c r="E4" s="119"/>
      <c r="F4" s="119"/>
      <c r="G4" s="119"/>
      <c r="H4" s="119"/>
      <c r="I4" s="38"/>
      <c r="J4" s="38"/>
      <c r="K4" s="38"/>
      <c r="L4" s="38"/>
      <c r="M4" s="38"/>
      <c r="N4" s="38"/>
      <c r="O4" s="38"/>
      <c r="P4" s="38"/>
      <c r="Q4" s="38"/>
      <c r="R4" s="38"/>
      <c r="S4" s="38"/>
      <c r="T4" s="38"/>
      <c r="U4" s="38"/>
      <c r="V4" s="38"/>
      <c r="W4" s="38"/>
      <c r="X4" s="38"/>
      <c r="Y4" s="38"/>
      <c r="Z4" s="38"/>
    </row>
    <row r="5" spans="1:26" ht="13.5" customHeight="1" x14ac:dyDescent="0.2">
      <c r="A5" s="38"/>
      <c r="B5" s="38"/>
      <c r="C5" s="98"/>
      <c r="D5" s="38"/>
      <c r="E5" s="38"/>
      <c r="F5" s="38"/>
      <c r="G5" s="38"/>
      <c r="H5" s="38"/>
      <c r="I5" s="38"/>
      <c r="J5" s="38"/>
      <c r="K5" s="38"/>
      <c r="L5" s="38"/>
      <c r="M5" s="38"/>
      <c r="N5" s="38"/>
      <c r="O5" s="38"/>
      <c r="P5" s="38"/>
      <c r="Q5" s="38"/>
      <c r="R5" s="38"/>
      <c r="S5" s="38"/>
      <c r="T5" s="38"/>
      <c r="U5" s="38"/>
      <c r="V5" s="38"/>
      <c r="W5" s="38"/>
      <c r="X5" s="38"/>
      <c r="Y5" s="38"/>
      <c r="Z5" s="38"/>
    </row>
    <row r="6" spans="1:26" ht="13.5" customHeight="1" x14ac:dyDescent="0.2">
      <c r="A6" s="38"/>
      <c r="B6" s="38"/>
      <c r="C6" s="98"/>
      <c r="D6" s="135" t="s">
        <v>234</v>
      </c>
      <c r="E6" s="122"/>
      <c r="F6" s="122"/>
      <c r="G6" s="122"/>
      <c r="H6" s="123"/>
      <c r="I6" s="38"/>
      <c r="J6" s="38"/>
      <c r="K6" s="38"/>
      <c r="L6" s="38"/>
      <c r="M6" s="38"/>
      <c r="N6" s="38"/>
      <c r="O6" s="38"/>
      <c r="P6" s="38"/>
      <c r="Q6" s="38"/>
      <c r="R6" s="38"/>
      <c r="S6" s="38"/>
      <c r="T6" s="38"/>
      <c r="U6" s="38"/>
      <c r="V6" s="38"/>
      <c r="W6" s="38"/>
      <c r="X6" s="38"/>
      <c r="Y6" s="38"/>
      <c r="Z6" s="38"/>
    </row>
    <row r="7" spans="1:26" ht="13.5" customHeight="1" x14ac:dyDescent="0.2">
      <c r="A7" s="38"/>
      <c r="B7" s="38"/>
      <c r="C7" s="98"/>
      <c r="D7" s="38"/>
      <c r="E7" s="38"/>
      <c r="F7" s="38"/>
      <c r="G7" s="38"/>
      <c r="H7" s="38"/>
      <c r="I7" s="38"/>
      <c r="J7" s="38"/>
      <c r="K7" s="38"/>
      <c r="L7" s="38"/>
      <c r="M7" s="38"/>
      <c r="N7" s="38"/>
      <c r="O7" s="38"/>
      <c r="P7" s="38"/>
      <c r="Q7" s="38"/>
      <c r="R7" s="38"/>
      <c r="S7" s="38"/>
      <c r="T7" s="38"/>
      <c r="U7" s="38"/>
      <c r="V7" s="38"/>
      <c r="W7" s="38"/>
      <c r="X7" s="38"/>
      <c r="Y7" s="38"/>
      <c r="Z7" s="38"/>
    </row>
    <row r="8" spans="1:26" ht="42.75" customHeight="1" x14ac:dyDescent="0.2">
      <c r="A8" s="38"/>
      <c r="B8" s="136" t="s">
        <v>74</v>
      </c>
      <c r="C8" s="99" t="s">
        <v>630</v>
      </c>
      <c r="D8" s="100"/>
      <c r="E8" s="100"/>
      <c r="F8" s="100"/>
      <c r="G8" s="100"/>
      <c r="H8" s="101"/>
      <c r="I8" s="38"/>
      <c r="J8" s="102" t="s">
        <v>631</v>
      </c>
      <c r="K8" s="38"/>
      <c r="L8" s="38"/>
      <c r="M8" s="38"/>
      <c r="N8" s="38"/>
      <c r="O8" s="38"/>
      <c r="P8" s="38"/>
      <c r="Q8" s="38"/>
      <c r="R8" s="38"/>
      <c r="S8" s="38"/>
      <c r="T8" s="38"/>
      <c r="U8" s="38"/>
      <c r="V8" s="38"/>
      <c r="W8" s="38"/>
      <c r="X8" s="38"/>
      <c r="Y8" s="38"/>
      <c r="Z8" s="38"/>
    </row>
    <row r="9" spans="1:26" ht="42.75" customHeight="1" x14ac:dyDescent="0.2">
      <c r="A9" s="38"/>
      <c r="B9" s="137"/>
      <c r="C9" s="99" t="s">
        <v>632</v>
      </c>
      <c r="D9" s="103"/>
      <c r="E9" s="103"/>
      <c r="F9" s="100"/>
      <c r="G9" s="100"/>
      <c r="H9" s="101"/>
      <c r="I9" s="38"/>
      <c r="J9" s="104" t="s">
        <v>633</v>
      </c>
      <c r="K9" s="38"/>
      <c r="L9" s="38"/>
      <c r="M9" s="38"/>
      <c r="N9" s="38"/>
      <c r="O9" s="38"/>
      <c r="P9" s="38"/>
      <c r="Q9" s="38"/>
      <c r="R9" s="38"/>
      <c r="S9" s="38"/>
      <c r="T9" s="38"/>
      <c r="U9" s="38"/>
      <c r="V9" s="38"/>
      <c r="W9" s="38"/>
      <c r="X9" s="38"/>
      <c r="Y9" s="38"/>
      <c r="Z9" s="38"/>
    </row>
    <row r="10" spans="1:26" ht="42.75" customHeight="1" x14ac:dyDescent="0.2">
      <c r="A10" s="38"/>
      <c r="B10" s="137"/>
      <c r="C10" s="99" t="s">
        <v>634</v>
      </c>
      <c r="D10" s="103"/>
      <c r="E10" s="103"/>
      <c r="F10" s="103"/>
      <c r="G10" s="100"/>
      <c r="H10" s="101"/>
      <c r="I10" s="38"/>
      <c r="J10" s="105" t="s">
        <v>65</v>
      </c>
      <c r="K10" s="38"/>
      <c r="L10" s="38"/>
      <c r="M10" s="38"/>
      <c r="N10" s="38"/>
      <c r="O10" s="38"/>
      <c r="P10" s="38"/>
      <c r="Q10" s="38"/>
      <c r="R10" s="38"/>
      <c r="S10" s="38"/>
      <c r="T10" s="38"/>
      <c r="U10" s="38"/>
      <c r="V10" s="38"/>
      <c r="W10" s="38"/>
      <c r="X10" s="38"/>
      <c r="Y10" s="38"/>
      <c r="Z10" s="38"/>
    </row>
    <row r="11" spans="1:26" ht="42.75" customHeight="1" x14ac:dyDescent="0.2">
      <c r="A11" s="38"/>
      <c r="B11" s="137"/>
      <c r="C11" s="99" t="s">
        <v>635</v>
      </c>
      <c r="D11" s="106"/>
      <c r="E11" s="103"/>
      <c r="F11" s="103"/>
      <c r="G11" s="100"/>
      <c r="H11" s="101"/>
      <c r="I11" s="38"/>
      <c r="J11" s="107" t="s">
        <v>636</v>
      </c>
      <c r="K11" s="38"/>
      <c r="L11" s="38"/>
      <c r="M11" s="38"/>
      <c r="N11" s="38"/>
      <c r="O11" s="38"/>
      <c r="P11" s="38"/>
      <c r="Q11" s="38"/>
      <c r="R11" s="38"/>
      <c r="S11" s="38"/>
      <c r="T11" s="38"/>
      <c r="U11" s="38"/>
      <c r="V11" s="38"/>
      <c r="W11" s="38"/>
      <c r="X11" s="38"/>
      <c r="Y11" s="38"/>
      <c r="Z11" s="38"/>
    </row>
    <row r="12" spans="1:26" ht="42.75" customHeight="1" x14ac:dyDescent="0.2">
      <c r="A12" s="38"/>
      <c r="B12" s="138"/>
      <c r="C12" s="99" t="s">
        <v>637</v>
      </c>
      <c r="D12" s="106"/>
      <c r="E12" s="106"/>
      <c r="F12" s="103"/>
      <c r="G12" s="100"/>
      <c r="H12" s="101"/>
      <c r="I12" s="38"/>
      <c r="J12" s="38"/>
      <c r="K12" s="38"/>
      <c r="L12" s="38"/>
      <c r="M12" s="38"/>
      <c r="N12" s="38"/>
      <c r="O12" s="38"/>
      <c r="P12" s="38"/>
      <c r="Q12" s="38"/>
      <c r="R12" s="38"/>
      <c r="S12" s="38"/>
      <c r="T12" s="38"/>
      <c r="U12" s="38"/>
      <c r="V12" s="38"/>
      <c r="W12" s="38"/>
      <c r="X12" s="38"/>
      <c r="Y12" s="38"/>
      <c r="Z12" s="38"/>
    </row>
    <row r="13" spans="1:26" ht="42.75" customHeight="1" x14ac:dyDescent="0.2">
      <c r="A13" s="38"/>
      <c r="B13" s="108"/>
      <c r="C13" s="98"/>
      <c r="D13" s="109" t="s">
        <v>638</v>
      </c>
      <c r="E13" s="109" t="s">
        <v>639</v>
      </c>
      <c r="F13" s="109" t="s">
        <v>640</v>
      </c>
      <c r="G13" s="109" t="s">
        <v>641</v>
      </c>
      <c r="H13" s="109" t="s">
        <v>642</v>
      </c>
      <c r="I13" s="108"/>
      <c r="J13" s="108"/>
      <c r="K13" s="108"/>
      <c r="L13" s="38"/>
      <c r="M13" s="38"/>
      <c r="N13" s="38"/>
      <c r="O13" s="38"/>
      <c r="P13" s="38"/>
      <c r="Q13" s="38"/>
      <c r="R13" s="38"/>
      <c r="S13" s="38"/>
      <c r="T13" s="38"/>
      <c r="U13" s="38"/>
      <c r="V13" s="38"/>
      <c r="W13" s="38"/>
      <c r="X13" s="38"/>
      <c r="Y13" s="38"/>
      <c r="Z13" s="38"/>
    </row>
    <row r="14" spans="1:26" ht="13.5"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3.5" customHeight="1" x14ac:dyDescent="0.2">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3.5" customHeight="1"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3.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3.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3.5" customHeight="1" x14ac:dyDescent="0.2">
      <c r="A19" s="38"/>
      <c r="B19" s="38"/>
      <c r="C19" s="134" t="s">
        <v>643</v>
      </c>
      <c r="D19" s="119"/>
      <c r="E19" s="119"/>
      <c r="F19" s="119"/>
      <c r="G19" s="119"/>
      <c r="H19" s="119"/>
      <c r="I19" s="38"/>
      <c r="J19" s="38"/>
      <c r="K19" s="38"/>
      <c r="L19" s="38"/>
      <c r="M19" s="38"/>
      <c r="N19" s="38"/>
      <c r="O19" s="38"/>
      <c r="P19" s="38"/>
      <c r="Q19" s="38"/>
      <c r="R19" s="38"/>
      <c r="S19" s="38"/>
      <c r="T19" s="38"/>
      <c r="U19" s="38"/>
      <c r="V19" s="38"/>
      <c r="W19" s="38"/>
      <c r="X19" s="38"/>
      <c r="Y19" s="38"/>
      <c r="Z19" s="38"/>
    </row>
    <row r="20" spans="1:26" ht="13.5" customHeight="1" x14ac:dyDescent="0.2">
      <c r="A20" s="38"/>
      <c r="B20" s="38"/>
      <c r="C20" s="98"/>
      <c r="D20" s="38"/>
      <c r="E20" s="38"/>
      <c r="F20" s="38"/>
      <c r="G20" s="38"/>
      <c r="H20" s="38"/>
      <c r="I20" s="38"/>
      <c r="J20" s="38"/>
      <c r="K20" s="38"/>
      <c r="L20" s="38"/>
      <c r="M20" s="38"/>
      <c r="N20" s="38"/>
      <c r="O20" s="38"/>
      <c r="P20" s="38"/>
      <c r="Q20" s="38"/>
      <c r="R20" s="38"/>
      <c r="S20" s="38"/>
      <c r="T20" s="38"/>
      <c r="U20" s="38"/>
      <c r="V20" s="38"/>
      <c r="W20" s="38"/>
      <c r="X20" s="38"/>
      <c r="Y20" s="38"/>
      <c r="Z20" s="38"/>
    </row>
    <row r="21" spans="1:26" ht="13.5" customHeight="1" x14ac:dyDescent="0.2">
      <c r="A21" s="38"/>
      <c r="B21" s="38"/>
      <c r="C21" s="98"/>
      <c r="D21" s="135" t="s">
        <v>234</v>
      </c>
      <c r="E21" s="122"/>
      <c r="F21" s="122"/>
      <c r="G21" s="122"/>
      <c r="H21" s="123"/>
      <c r="I21" s="38"/>
      <c r="J21" s="38"/>
      <c r="K21" s="38"/>
      <c r="L21" s="38"/>
      <c r="M21" s="38"/>
      <c r="N21" s="38"/>
      <c r="O21" s="38"/>
      <c r="P21" s="38"/>
      <c r="Q21" s="38"/>
      <c r="R21" s="38"/>
      <c r="S21" s="38"/>
      <c r="T21" s="38"/>
      <c r="U21" s="38"/>
      <c r="V21" s="38"/>
      <c r="W21" s="38"/>
      <c r="X21" s="38"/>
      <c r="Y21" s="38"/>
      <c r="Z21" s="38"/>
    </row>
    <row r="22" spans="1:26" ht="13.5" customHeight="1" x14ac:dyDescent="0.2">
      <c r="A22" s="38"/>
      <c r="B22" s="38"/>
      <c r="C22" s="98"/>
      <c r="D22" s="38"/>
      <c r="E22" s="38"/>
      <c r="F22" s="38"/>
      <c r="G22" s="38"/>
      <c r="H22" s="38"/>
      <c r="I22" s="38"/>
      <c r="J22" s="38"/>
      <c r="K22" s="38"/>
      <c r="L22" s="38"/>
      <c r="M22" s="38"/>
      <c r="N22" s="38"/>
      <c r="O22" s="38"/>
      <c r="P22" s="38"/>
      <c r="Q22" s="38"/>
      <c r="R22" s="38"/>
      <c r="S22" s="38"/>
      <c r="T22" s="38"/>
      <c r="U22" s="38"/>
      <c r="V22" s="38"/>
      <c r="W22" s="38"/>
      <c r="X22" s="38"/>
      <c r="Y22" s="38"/>
      <c r="Z22" s="38"/>
    </row>
    <row r="23" spans="1:26" ht="13.5" customHeight="1" x14ac:dyDescent="0.2">
      <c r="A23" s="38"/>
      <c r="B23" s="136" t="s">
        <v>74</v>
      </c>
      <c r="C23" s="110" t="s">
        <v>111</v>
      </c>
      <c r="D23" s="100"/>
      <c r="E23" s="100"/>
      <c r="F23" s="100"/>
      <c r="G23" s="100"/>
      <c r="H23" s="101"/>
      <c r="I23" s="38"/>
      <c r="J23" s="102" t="s">
        <v>631</v>
      </c>
      <c r="K23" s="38"/>
      <c r="L23" s="38"/>
      <c r="M23" s="38"/>
      <c r="N23" s="38"/>
      <c r="O23" s="38"/>
      <c r="P23" s="38"/>
      <c r="Q23" s="38"/>
      <c r="R23" s="38"/>
      <c r="S23" s="38"/>
      <c r="T23" s="38"/>
      <c r="U23" s="38"/>
      <c r="V23" s="38"/>
      <c r="W23" s="38"/>
      <c r="X23" s="38"/>
      <c r="Y23" s="38"/>
      <c r="Z23" s="38"/>
    </row>
    <row r="24" spans="1:26" ht="13.5" customHeight="1" x14ac:dyDescent="0.2">
      <c r="A24" s="38"/>
      <c r="B24" s="137"/>
      <c r="C24" s="110" t="s">
        <v>104</v>
      </c>
      <c r="D24" s="103"/>
      <c r="E24" s="103"/>
      <c r="F24" s="111"/>
      <c r="G24" s="111"/>
      <c r="H24" s="101"/>
      <c r="I24" s="38"/>
      <c r="J24" s="104" t="s">
        <v>633</v>
      </c>
      <c r="K24" s="38"/>
      <c r="L24" s="38"/>
      <c r="M24" s="38"/>
      <c r="N24" s="38"/>
      <c r="O24" s="38"/>
      <c r="P24" s="38"/>
      <c r="Q24" s="38"/>
      <c r="R24" s="38"/>
      <c r="S24" s="38"/>
      <c r="T24" s="38"/>
      <c r="U24" s="38"/>
      <c r="V24" s="38"/>
      <c r="W24" s="38"/>
      <c r="X24" s="38"/>
      <c r="Y24" s="38"/>
      <c r="Z24" s="38"/>
    </row>
    <row r="25" spans="1:26" ht="13.5" customHeight="1" x14ac:dyDescent="0.2">
      <c r="A25" s="38"/>
      <c r="B25" s="137"/>
      <c r="C25" s="110" t="s">
        <v>98</v>
      </c>
      <c r="D25" s="103"/>
      <c r="E25" s="103"/>
      <c r="F25" s="103"/>
      <c r="G25" s="111"/>
      <c r="H25" s="101"/>
      <c r="I25" s="38"/>
      <c r="J25" s="105" t="s">
        <v>65</v>
      </c>
      <c r="K25" s="38"/>
      <c r="L25" s="38"/>
      <c r="M25" s="38"/>
      <c r="N25" s="38"/>
      <c r="O25" s="38"/>
      <c r="P25" s="38"/>
      <c r="Q25" s="38"/>
      <c r="R25" s="38"/>
      <c r="S25" s="38"/>
      <c r="T25" s="38"/>
      <c r="U25" s="38"/>
      <c r="V25" s="38"/>
      <c r="W25" s="38"/>
      <c r="X25" s="38"/>
      <c r="Y25" s="38"/>
      <c r="Z25" s="38"/>
    </row>
    <row r="26" spans="1:26" ht="13.5" customHeight="1" x14ac:dyDescent="0.2">
      <c r="A26" s="38"/>
      <c r="B26" s="137"/>
      <c r="C26" s="110" t="s">
        <v>90</v>
      </c>
      <c r="D26" s="106"/>
      <c r="E26" s="103"/>
      <c r="F26" s="103"/>
      <c r="G26" s="111"/>
      <c r="H26" s="101"/>
      <c r="I26" s="38"/>
      <c r="J26" s="107" t="s">
        <v>636</v>
      </c>
      <c r="K26" s="38"/>
      <c r="L26" s="38"/>
      <c r="M26" s="38"/>
      <c r="N26" s="38"/>
      <c r="O26" s="38"/>
      <c r="P26" s="38"/>
      <c r="Q26" s="38"/>
      <c r="R26" s="38"/>
      <c r="S26" s="38"/>
      <c r="T26" s="38"/>
      <c r="U26" s="38"/>
      <c r="V26" s="38"/>
      <c r="W26" s="38"/>
      <c r="X26" s="38"/>
      <c r="Y26" s="38"/>
      <c r="Z26" s="38"/>
    </row>
    <row r="27" spans="1:26" ht="13.5" customHeight="1" x14ac:dyDescent="0.2">
      <c r="A27" s="38"/>
      <c r="B27" s="138"/>
      <c r="C27" s="110" t="s">
        <v>83</v>
      </c>
      <c r="D27" s="106"/>
      <c r="E27" s="106"/>
      <c r="F27" s="103"/>
      <c r="G27" s="111"/>
      <c r="H27" s="101"/>
      <c r="I27" s="38"/>
      <c r="J27" s="38"/>
      <c r="K27" s="38"/>
      <c r="L27" s="38"/>
      <c r="M27" s="38"/>
      <c r="N27" s="38"/>
      <c r="O27" s="38"/>
      <c r="P27" s="38"/>
      <c r="Q27" s="38"/>
      <c r="R27" s="38"/>
      <c r="S27" s="38"/>
      <c r="T27" s="38"/>
      <c r="U27" s="38"/>
      <c r="V27" s="38"/>
      <c r="W27" s="38"/>
      <c r="X27" s="38"/>
      <c r="Y27" s="38"/>
      <c r="Z27" s="38"/>
    </row>
    <row r="28" spans="1:26" ht="13.5" customHeight="1" x14ac:dyDescent="0.2">
      <c r="A28" s="38"/>
      <c r="B28" s="108"/>
      <c r="C28" s="98"/>
      <c r="D28" s="112" t="s">
        <v>61</v>
      </c>
      <c r="E28" s="112" t="s">
        <v>63</v>
      </c>
      <c r="F28" s="112" t="s">
        <v>65</v>
      </c>
      <c r="G28" s="112" t="s">
        <v>67</v>
      </c>
      <c r="H28" s="112" t="s">
        <v>69</v>
      </c>
      <c r="I28" s="108"/>
      <c r="J28" s="108"/>
      <c r="K28" s="38"/>
      <c r="L28" s="38"/>
      <c r="M28" s="38"/>
      <c r="N28" s="38"/>
      <c r="O28" s="38"/>
      <c r="P28" s="38"/>
      <c r="Q28" s="38"/>
      <c r="R28" s="38"/>
      <c r="S28" s="38"/>
      <c r="T28" s="38"/>
      <c r="U28" s="38"/>
      <c r="V28" s="38"/>
      <c r="W28" s="38"/>
      <c r="X28" s="38"/>
      <c r="Y28" s="38"/>
      <c r="Z28" s="38"/>
    </row>
    <row r="29" spans="1:26" ht="13.5"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3.5" customHeight="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3.5" customHeight="1"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3.5" customHeight="1"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3.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3.5" customHeight="1"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3.5" customHeight="1" x14ac:dyDescent="0.2">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3.5" customHeight="1" x14ac:dyDescent="0.2">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3.5" customHeight="1" x14ac:dyDescent="0.2">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3.5" customHeight="1"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3.5" customHeight="1" x14ac:dyDescent="0.2">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3.5" customHeight="1" x14ac:dyDescent="0.2">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3.5" customHeight="1"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3.5" customHeight="1"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3.5" customHeight="1"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3.5" customHeight="1"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3.5" customHeight="1"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3.5"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3.5" customHeigh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3.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3.5"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3.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3.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3.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3.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3.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3.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3.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3.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3.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3.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3.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3.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3.5" customHeight="1"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3.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3.5" customHeight="1"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3.5" customHeight="1"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ht="13.5" customHeight="1" x14ac:dyDescent="0.2">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ht="13.5" customHeight="1"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ht="13.5" customHeight="1" x14ac:dyDescent="0.2">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3.5" customHeight="1" x14ac:dyDescent="0.2">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ht="13.5" customHeight="1" x14ac:dyDescent="0.2">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3.5" customHeight="1" x14ac:dyDescent="0.2">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ht="13.5" customHeight="1" x14ac:dyDescent="0.2">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3.5" customHeight="1" x14ac:dyDescent="0.2">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ht="13.5" customHeight="1" x14ac:dyDescent="0.2">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ht="13.5" customHeight="1" x14ac:dyDescent="0.2">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1:26" ht="13.5" customHeight="1" x14ac:dyDescent="0.2">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ht="13.5" customHeight="1" x14ac:dyDescent="0.2">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ht="13.5" customHeight="1" x14ac:dyDescent="0.2">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13.5" customHeight="1"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3.5" customHeight="1" x14ac:dyDescent="0.2">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13.5" customHeight="1" x14ac:dyDescent="0.2">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ht="13.5" customHeight="1" x14ac:dyDescent="0.2">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ht="13.5" customHeight="1" x14ac:dyDescent="0.2">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3.5" customHeight="1" x14ac:dyDescent="0.2">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ht="13.5" customHeight="1" x14ac:dyDescent="0.2">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13.5" customHeight="1" x14ac:dyDescent="0.2">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ht="13.5" customHeight="1" x14ac:dyDescent="0.2">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3.5" customHeight="1" x14ac:dyDescent="0.2">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3.5" customHeight="1" x14ac:dyDescent="0.2">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13.5" customHeight="1" x14ac:dyDescent="0.2">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3.5" customHeight="1" x14ac:dyDescent="0.2">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ht="13.5" customHeight="1" x14ac:dyDescent="0.2">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13.5" customHeight="1" x14ac:dyDescent="0.2">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3.5" customHeight="1" x14ac:dyDescent="0.2">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3.5" customHeight="1" x14ac:dyDescent="0.2">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3.5" customHeight="1" x14ac:dyDescent="0.2">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3.5" customHeight="1" x14ac:dyDescent="0.2">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3.5" customHeight="1" x14ac:dyDescent="0.2">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3.5" customHeight="1" x14ac:dyDescent="0.2">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3.5" customHeight="1" x14ac:dyDescent="0.2">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3.5" customHeight="1" x14ac:dyDescent="0.2">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3.5" customHeight="1" x14ac:dyDescent="0.2">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3.5" customHeight="1" x14ac:dyDescent="0.2">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3.5" customHeight="1" x14ac:dyDescent="0.2">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3.5" customHeight="1" x14ac:dyDescent="0.2">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3.5" customHeight="1" x14ac:dyDescent="0.2">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3.5" customHeight="1" x14ac:dyDescent="0.2">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3.5" customHeight="1" x14ac:dyDescent="0.2">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3.5" customHeight="1" x14ac:dyDescent="0.2">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3.5" customHeight="1" x14ac:dyDescent="0.2">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3.5" customHeight="1" x14ac:dyDescent="0.2">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3.5" customHeight="1" x14ac:dyDescent="0.2">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3.5" customHeight="1" x14ac:dyDescent="0.2">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3.5" customHeight="1" x14ac:dyDescent="0.2">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3.5" customHeight="1"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3.5" customHeight="1" x14ac:dyDescent="0.2">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3.5" customHeight="1" x14ac:dyDescent="0.2">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3.5" customHeight="1" x14ac:dyDescent="0.2">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3.5" customHeight="1" x14ac:dyDescent="0.2">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3.5" customHeight="1" x14ac:dyDescent="0.2">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3.5" customHeight="1" x14ac:dyDescent="0.2">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3.5" customHeight="1" x14ac:dyDescent="0.2">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3.5" customHeight="1" x14ac:dyDescent="0.2">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3.5" customHeight="1" x14ac:dyDescent="0.2">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3.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3.5" customHeight="1" x14ac:dyDescent="0.2">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3.5" customHeight="1" x14ac:dyDescent="0.2">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3.5" customHeight="1"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3.5" customHeight="1" x14ac:dyDescent="0.2">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3.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3.5" customHeight="1" x14ac:dyDescent="0.2">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3.5" customHeight="1" x14ac:dyDescent="0.2">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3.5" customHeight="1" x14ac:dyDescent="0.2">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3.5" customHeight="1" x14ac:dyDescent="0.2">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3.5" customHeight="1" x14ac:dyDescent="0.2">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3.5" customHeight="1" x14ac:dyDescent="0.2">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3.5" customHeight="1" x14ac:dyDescent="0.2">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3.5" customHeight="1" x14ac:dyDescent="0.2">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3.5" customHeight="1" x14ac:dyDescent="0.2">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3.5" customHeight="1" x14ac:dyDescent="0.2">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3.5" customHeight="1"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3.5" customHeight="1" x14ac:dyDescent="0.2">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3.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3.5" customHeight="1" x14ac:dyDescent="0.2">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3.5" customHeight="1" x14ac:dyDescent="0.2">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3.5" customHeight="1" x14ac:dyDescent="0.2">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3.5" customHeight="1" x14ac:dyDescent="0.2">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3.5" customHeight="1" x14ac:dyDescent="0.2">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3.5" customHeight="1" x14ac:dyDescent="0.2">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3.5" customHeight="1" x14ac:dyDescent="0.2">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3.5" customHeight="1"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3.5" customHeight="1"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3.5" customHeight="1" x14ac:dyDescent="0.2">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3.5" customHeight="1" x14ac:dyDescent="0.2">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3.5" customHeight="1" x14ac:dyDescent="0.2">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3.5" customHeight="1" x14ac:dyDescent="0.2">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3.5" customHeight="1" x14ac:dyDescent="0.2">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3.5" customHeight="1" x14ac:dyDescent="0.2">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3.5" customHeight="1" x14ac:dyDescent="0.2">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3.5" customHeight="1" x14ac:dyDescent="0.2">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3.5" customHeight="1" x14ac:dyDescent="0.2">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3.5" customHeight="1" x14ac:dyDescent="0.2">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3.5" customHeight="1" x14ac:dyDescent="0.2">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3.5" customHeight="1" x14ac:dyDescent="0.2">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3.5" customHeight="1" x14ac:dyDescent="0.2">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3.5" customHeight="1" x14ac:dyDescent="0.2">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3.5" customHeight="1" x14ac:dyDescent="0.2">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3.5" customHeight="1" x14ac:dyDescent="0.2">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3.5" customHeight="1" x14ac:dyDescent="0.2">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3.5" customHeight="1" x14ac:dyDescent="0.2">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3.5" customHeight="1" x14ac:dyDescent="0.2">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3.5" customHeight="1" x14ac:dyDescent="0.2">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3.5" customHeight="1" x14ac:dyDescent="0.2">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3.5" customHeight="1" x14ac:dyDescent="0.2">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3.5" customHeight="1" x14ac:dyDescent="0.2">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3.5" customHeight="1" x14ac:dyDescent="0.2">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3.5" customHeight="1" x14ac:dyDescent="0.2">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3.5" customHeight="1" x14ac:dyDescent="0.2">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3.5" customHeight="1" x14ac:dyDescent="0.2">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3.5" customHeight="1" x14ac:dyDescent="0.2">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3.5" customHeight="1" x14ac:dyDescent="0.2">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3.5" customHeight="1" x14ac:dyDescent="0.2">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3.5" customHeight="1" x14ac:dyDescent="0.2">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3.5" customHeight="1" x14ac:dyDescent="0.2">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3.5" customHeight="1" x14ac:dyDescent="0.2">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3.5" customHeight="1" x14ac:dyDescent="0.2">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3.5" customHeight="1" x14ac:dyDescent="0.2">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3.5" customHeight="1" x14ac:dyDescent="0.2">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3.5" customHeight="1" x14ac:dyDescent="0.2">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3.5" customHeight="1" x14ac:dyDescent="0.2">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3.5" customHeight="1" x14ac:dyDescent="0.2">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3.5" customHeight="1" x14ac:dyDescent="0.2">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3.5" customHeight="1" x14ac:dyDescent="0.2">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3.5" customHeight="1" x14ac:dyDescent="0.2">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3.5" customHeight="1" x14ac:dyDescent="0.2">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3.5" customHeight="1" x14ac:dyDescent="0.2">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3.5" customHeight="1" x14ac:dyDescent="0.2">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3.5" customHeight="1" x14ac:dyDescent="0.2">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3.5" customHeight="1" x14ac:dyDescent="0.2">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3.5" customHeight="1" x14ac:dyDescent="0.2">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3.5" customHeight="1" x14ac:dyDescent="0.2">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3.5" customHeight="1" x14ac:dyDescent="0.2">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3.5" customHeight="1" x14ac:dyDescent="0.2">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3.5" customHeight="1" x14ac:dyDescent="0.2">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3.5" customHeight="1" x14ac:dyDescent="0.2">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3.5" customHeight="1" x14ac:dyDescent="0.2">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3.5" customHeight="1" x14ac:dyDescent="0.2">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3.5" customHeight="1" x14ac:dyDescent="0.2">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3.5" customHeight="1" x14ac:dyDescent="0.2">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3.5" customHeight="1" x14ac:dyDescent="0.2">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3.5" customHeight="1" x14ac:dyDescent="0.2">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3.5" customHeight="1" x14ac:dyDescent="0.2">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3.5" customHeight="1" x14ac:dyDescent="0.2">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3.5" customHeight="1" x14ac:dyDescent="0.2">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3.5" customHeight="1" x14ac:dyDescent="0.2">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3.5" customHeight="1" x14ac:dyDescent="0.2">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3.5" customHeight="1" x14ac:dyDescent="0.2">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3.5" customHeight="1" x14ac:dyDescent="0.2">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3.5" customHeight="1" x14ac:dyDescent="0.2">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3.5" customHeight="1" x14ac:dyDescent="0.2">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3.5" customHeight="1" x14ac:dyDescent="0.2">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3.5" customHeight="1" x14ac:dyDescent="0.2">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3.5" customHeight="1" x14ac:dyDescent="0.2">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3.5" customHeight="1" x14ac:dyDescent="0.2">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3.5" customHeight="1" x14ac:dyDescent="0.2">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3.5" customHeight="1" x14ac:dyDescent="0.2">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3.5" customHeight="1" x14ac:dyDescent="0.2">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3.5" customHeight="1" x14ac:dyDescent="0.2">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3.5" customHeight="1" x14ac:dyDescent="0.2">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3.5" customHeight="1" x14ac:dyDescent="0.2">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3.5" customHeight="1" x14ac:dyDescent="0.2">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3.5" customHeight="1" x14ac:dyDescent="0.2">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3.5" customHeight="1" x14ac:dyDescent="0.2">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3.5" customHeight="1" x14ac:dyDescent="0.2">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3.5" customHeight="1" x14ac:dyDescent="0.2">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3.5" customHeight="1" x14ac:dyDescent="0.2">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3.5" customHeight="1" x14ac:dyDescent="0.2">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3.5" customHeight="1" x14ac:dyDescent="0.2">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3.5" customHeight="1" x14ac:dyDescent="0.2">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3.5" customHeight="1" x14ac:dyDescent="0.2">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3.5" customHeight="1" x14ac:dyDescent="0.2">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3.5" customHeight="1" x14ac:dyDescent="0.2">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3.5" customHeight="1" x14ac:dyDescent="0.2">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3.5" customHeight="1" x14ac:dyDescent="0.2">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3.5" customHeight="1" x14ac:dyDescent="0.2">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3.5" customHeight="1" x14ac:dyDescent="0.2">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3.5" customHeight="1" x14ac:dyDescent="0.2">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3.5" customHeight="1" x14ac:dyDescent="0.2">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3.5" customHeight="1" x14ac:dyDescent="0.2">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3.5" customHeight="1" x14ac:dyDescent="0.2">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3.5" customHeight="1" x14ac:dyDescent="0.2">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3.5" customHeight="1" x14ac:dyDescent="0.2">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3.5" customHeight="1" x14ac:dyDescent="0.2">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3.5" customHeight="1" x14ac:dyDescent="0.2">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3.5" customHeight="1" x14ac:dyDescent="0.2">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3.5" customHeight="1" x14ac:dyDescent="0.2">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3.5" customHeight="1" x14ac:dyDescent="0.2">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3.5" customHeight="1" x14ac:dyDescent="0.2">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spans="1:26" ht="13.5" customHeight="1" x14ac:dyDescent="0.2">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spans="1:26" ht="13.5" customHeight="1" x14ac:dyDescent="0.2">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spans="1:26" ht="13.5" customHeight="1" x14ac:dyDescent="0.2">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spans="1:26" ht="13.5" customHeight="1" x14ac:dyDescent="0.2">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spans="1:26" ht="13.5" customHeight="1" x14ac:dyDescent="0.2">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spans="1:26" ht="13.5" customHeight="1" x14ac:dyDescent="0.2">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spans="1:26" ht="13.5" customHeight="1" x14ac:dyDescent="0.2">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spans="1:26" ht="13.5" customHeight="1" x14ac:dyDescent="0.2">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spans="1:26" ht="13.5" customHeight="1" x14ac:dyDescent="0.2">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spans="1:26" ht="13.5" customHeight="1" x14ac:dyDescent="0.2">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spans="1:26" ht="13.5" customHeight="1" x14ac:dyDescent="0.2">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spans="1:26" ht="13.5" customHeight="1" x14ac:dyDescent="0.2">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spans="1:26" ht="13.5" customHeight="1" x14ac:dyDescent="0.2">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spans="1:26" ht="13.5" customHeight="1" x14ac:dyDescent="0.2">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spans="1:26" ht="13.5" customHeight="1" x14ac:dyDescent="0.2">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spans="1:26" ht="13.5" customHeight="1" x14ac:dyDescent="0.2">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spans="1:26" ht="13.5" customHeight="1" x14ac:dyDescent="0.2">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3.5" customHeight="1" x14ac:dyDescent="0.2">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spans="1:26" ht="13.5" customHeight="1" x14ac:dyDescent="0.2">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spans="1:26" ht="13.5" customHeight="1" x14ac:dyDescent="0.2">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spans="1:26" ht="13.5" customHeight="1" x14ac:dyDescent="0.2">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spans="1:26" ht="13.5" customHeight="1" x14ac:dyDescent="0.2">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spans="1:26" ht="13.5" customHeight="1" x14ac:dyDescent="0.2">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spans="1:26" ht="13.5" customHeight="1" x14ac:dyDescent="0.2">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spans="1:26" ht="13.5" customHeight="1" x14ac:dyDescent="0.2">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spans="1:26" ht="13.5" customHeight="1" x14ac:dyDescent="0.2">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ht="13.5" customHeight="1" x14ac:dyDescent="0.2">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26" ht="13.5" customHeight="1" x14ac:dyDescent="0.2">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spans="1:26" ht="13.5" customHeight="1" x14ac:dyDescent="0.2">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spans="1:26" ht="13.5" customHeight="1" x14ac:dyDescent="0.2">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spans="1:26" ht="13.5" customHeight="1" x14ac:dyDescent="0.2">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spans="1:26" ht="13.5" customHeight="1" x14ac:dyDescent="0.2">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spans="1:26" ht="13.5" customHeight="1" x14ac:dyDescent="0.2">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spans="1:26" ht="13.5" customHeight="1" x14ac:dyDescent="0.2">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3.5" customHeight="1" x14ac:dyDescent="0.2">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spans="1:26" ht="13.5" customHeight="1" x14ac:dyDescent="0.2">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ht="13.5" customHeight="1" x14ac:dyDescent="0.2">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spans="1:26" ht="13.5" customHeight="1" x14ac:dyDescent="0.2">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3.5" customHeight="1" x14ac:dyDescent="0.2">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spans="1:26" ht="13.5" customHeight="1" x14ac:dyDescent="0.2">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spans="1:26" ht="13.5" customHeight="1" x14ac:dyDescent="0.2">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spans="1:26" ht="13.5" customHeight="1" x14ac:dyDescent="0.2">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spans="1:26" ht="13.5" customHeight="1" x14ac:dyDescent="0.2">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spans="1:26" ht="13.5" customHeight="1" x14ac:dyDescent="0.2">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spans="1:26" ht="13.5" customHeight="1" x14ac:dyDescent="0.2">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spans="1:26" ht="13.5" customHeight="1" x14ac:dyDescent="0.2">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spans="1:26" ht="13.5" customHeight="1" x14ac:dyDescent="0.2">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spans="1:26" ht="13.5" customHeight="1" x14ac:dyDescent="0.2">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spans="1:26" ht="13.5" customHeight="1" x14ac:dyDescent="0.2">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spans="1:26" ht="13.5" customHeight="1" x14ac:dyDescent="0.2">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spans="1:26" ht="13.5" customHeight="1" x14ac:dyDescent="0.2">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spans="1:26" ht="13.5" customHeight="1" x14ac:dyDescent="0.2">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spans="1:26" ht="13.5" customHeight="1" x14ac:dyDescent="0.2">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spans="1:26" ht="13.5" customHeight="1" x14ac:dyDescent="0.2">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spans="1:26" ht="13.5" customHeight="1" x14ac:dyDescent="0.2">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3.5" customHeight="1" x14ac:dyDescent="0.2">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spans="1:26" ht="13.5" customHeight="1" x14ac:dyDescent="0.2">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3.5" customHeight="1" x14ac:dyDescent="0.2">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spans="1:26" ht="13.5" customHeight="1" x14ac:dyDescent="0.2">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spans="1:26" ht="13.5" customHeight="1" x14ac:dyDescent="0.2">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spans="1:26" ht="13.5" customHeight="1" x14ac:dyDescent="0.2">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spans="1:26" ht="13.5" customHeight="1" x14ac:dyDescent="0.2">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spans="1:26" ht="13.5" customHeight="1" x14ac:dyDescent="0.2">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spans="1:26" ht="13.5" customHeight="1" x14ac:dyDescent="0.2">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spans="1:26" ht="13.5" customHeight="1" x14ac:dyDescent="0.2">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spans="1:26" ht="13.5" customHeight="1" x14ac:dyDescent="0.2">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spans="1:26" ht="13.5" customHeight="1" x14ac:dyDescent="0.2">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26" ht="13.5" customHeight="1" x14ac:dyDescent="0.2">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spans="1:26" ht="13.5" customHeight="1" x14ac:dyDescent="0.2">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spans="1:26" ht="13.5" customHeight="1" x14ac:dyDescent="0.2">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6" ht="13.5" customHeight="1" x14ac:dyDescent="0.2">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spans="1:26" ht="13.5" customHeight="1" x14ac:dyDescent="0.2">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spans="1:26" ht="13.5" customHeight="1" x14ac:dyDescent="0.2">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spans="1:26" ht="13.5" customHeight="1" x14ac:dyDescent="0.2">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spans="1:26" ht="13.5" customHeight="1" x14ac:dyDescent="0.2">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spans="1:26" ht="13.5" customHeight="1" x14ac:dyDescent="0.2">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spans="1:26" ht="13.5" customHeight="1" x14ac:dyDescent="0.2">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spans="1:26" ht="13.5" customHeight="1" x14ac:dyDescent="0.2">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ht="13.5" customHeight="1" x14ac:dyDescent="0.2">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3.5" customHeight="1" x14ac:dyDescent="0.2">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spans="1:26" ht="13.5" customHeight="1" x14ac:dyDescent="0.2">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spans="1:26" ht="13.5" customHeight="1" x14ac:dyDescent="0.2">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spans="1:26" ht="13.5" customHeight="1" x14ac:dyDescent="0.2">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spans="1:26" ht="13.5" customHeight="1" x14ac:dyDescent="0.2">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spans="1:26" ht="13.5" customHeight="1" x14ac:dyDescent="0.2">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spans="1:26" ht="13.5" customHeight="1" x14ac:dyDescent="0.2">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spans="1:26" ht="13.5" customHeight="1" x14ac:dyDescent="0.2">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spans="1:26" ht="13.5" customHeight="1" x14ac:dyDescent="0.2">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spans="1:26" ht="13.5" customHeight="1" x14ac:dyDescent="0.2">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spans="1:26" ht="13.5" customHeight="1" x14ac:dyDescent="0.2">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spans="1:26" ht="13.5" customHeight="1" x14ac:dyDescent="0.2">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spans="1:26" ht="13.5" customHeight="1" x14ac:dyDescent="0.2">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3.5" customHeight="1" x14ac:dyDescent="0.2">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3.5" customHeight="1" x14ac:dyDescent="0.2">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spans="1:26" ht="13.5" customHeight="1" x14ac:dyDescent="0.2">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spans="1:26" ht="13.5" customHeight="1" x14ac:dyDescent="0.2">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spans="1:26" ht="13.5" customHeight="1" x14ac:dyDescent="0.2">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spans="1:26" ht="13.5" customHeight="1" x14ac:dyDescent="0.2">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spans="1:26" ht="13.5" customHeight="1" x14ac:dyDescent="0.2">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spans="1:26" ht="13.5" customHeight="1" x14ac:dyDescent="0.2">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spans="1:26" ht="13.5" customHeight="1" x14ac:dyDescent="0.2">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spans="1:26" ht="13.5" customHeight="1" x14ac:dyDescent="0.2">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spans="1:26" ht="13.5" customHeight="1" x14ac:dyDescent="0.2">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spans="1:26" ht="13.5" customHeight="1" x14ac:dyDescent="0.2">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spans="1:26" ht="13.5" customHeight="1" x14ac:dyDescent="0.2">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ht="13.5" customHeight="1" x14ac:dyDescent="0.2">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ht="13.5" customHeight="1" x14ac:dyDescent="0.2">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ht="13.5" customHeight="1" x14ac:dyDescent="0.2">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ht="13.5" customHeight="1" x14ac:dyDescent="0.2">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ht="13.5" customHeight="1" x14ac:dyDescent="0.2">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ht="13.5" customHeight="1" x14ac:dyDescent="0.2">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ht="13.5" customHeight="1" x14ac:dyDescent="0.2">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ht="13.5" customHeight="1" x14ac:dyDescent="0.2">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ht="13.5" customHeight="1" x14ac:dyDescent="0.2">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ht="13.5" customHeight="1" x14ac:dyDescent="0.2">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ht="13.5" customHeight="1" x14ac:dyDescent="0.2">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ht="13.5" customHeight="1" x14ac:dyDescent="0.2">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13.5" customHeight="1" x14ac:dyDescent="0.2">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ht="13.5" customHeight="1" x14ac:dyDescent="0.2">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spans="1:26" ht="13.5" customHeight="1" x14ac:dyDescent="0.2">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spans="1:26" ht="13.5" customHeight="1" x14ac:dyDescent="0.2">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spans="1:26" ht="13.5" customHeight="1" x14ac:dyDescent="0.2">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spans="1:26" ht="13.5" customHeight="1" x14ac:dyDescent="0.2">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spans="1:26" ht="13.5" customHeight="1" x14ac:dyDescent="0.2">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spans="1:26" ht="13.5" customHeight="1" x14ac:dyDescent="0.2">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spans="1:26" ht="13.5" customHeight="1" x14ac:dyDescent="0.2">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spans="1:26" ht="13.5" customHeight="1" x14ac:dyDescent="0.2">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spans="1:26" ht="13.5" customHeight="1" x14ac:dyDescent="0.2">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spans="1:26" ht="13.5" customHeight="1" x14ac:dyDescent="0.2">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spans="1:26" ht="13.5" customHeight="1" x14ac:dyDescent="0.2">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3.5" customHeight="1" x14ac:dyDescent="0.2">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3.5" customHeight="1" x14ac:dyDescent="0.2">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spans="1:26" ht="13.5" customHeight="1" x14ac:dyDescent="0.2">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spans="1:26" ht="13.5" customHeight="1" x14ac:dyDescent="0.2">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spans="1:26" ht="13.5" customHeight="1" x14ac:dyDescent="0.2">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spans="1:26" ht="13.5" customHeight="1" x14ac:dyDescent="0.2">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spans="1:26" ht="13.5" customHeight="1" x14ac:dyDescent="0.2">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spans="1:26" ht="13.5" customHeight="1" x14ac:dyDescent="0.2">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13.5" customHeight="1" x14ac:dyDescent="0.2">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spans="1:26" ht="13.5" customHeight="1" x14ac:dyDescent="0.2">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3.5" customHeight="1" x14ac:dyDescent="0.2">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spans="1:26" ht="13.5" customHeight="1" x14ac:dyDescent="0.2">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spans="1:26" ht="13.5" customHeight="1" x14ac:dyDescent="0.2">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spans="1:26" ht="13.5" customHeight="1" x14ac:dyDescent="0.2">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spans="1:26" ht="13.5" customHeight="1" x14ac:dyDescent="0.2">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spans="1:26" ht="13.5" customHeight="1" x14ac:dyDescent="0.2">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spans="1:26" ht="13.5" customHeight="1" x14ac:dyDescent="0.2">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spans="1:26" ht="13.5" customHeight="1" x14ac:dyDescent="0.2">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spans="1:26" ht="13.5" customHeight="1" x14ac:dyDescent="0.2">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spans="1:26" ht="13.5" customHeight="1" x14ac:dyDescent="0.2">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spans="1:26" ht="13.5" customHeight="1" x14ac:dyDescent="0.2">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spans="1:26" ht="13.5" customHeight="1" x14ac:dyDescent="0.2">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spans="1:26" ht="13.5" customHeight="1" x14ac:dyDescent="0.2">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spans="1:26" ht="13.5" customHeight="1" x14ac:dyDescent="0.2">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spans="1:26" ht="13.5" customHeight="1" x14ac:dyDescent="0.2">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spans="1:26" ht="13.5" customHeight="1" x14ac:dyDescent="0.2">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spans="1:26" ht="13.5" customHeight="1" x14ac:dyDescent="0.2">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spans="1:26" ht="13.5" customHeight="1" x14ac:dyDescent="0.2">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spans="1:26" ht="13.5" customHeight="1" x14ac:dyDescent="0.2">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spans="1:26" ht="13.5" customHeight="1" x14ac:dyDescent="0.2">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spans="1:26" ht="13.5" customHeight="1" x14ac:dyDescent="0.2">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spans="1:26" ht="13.5" customHeight="1" x14ac:dyDescent="0.2">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spans="1:26" ht="13.5" customHeight="1" x14ac:dyDescent="0.2">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spans="1:26" ht="13.5" customHeight="1" x14ac:dyDescent="0.2">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spans="1:26" ht="13.5" customHeight="1" x14ac:dyDescent="0.2">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spans="1:26" ht="13.5" customHeight="1" x14ac:dyDescent="0.2">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spans="1:26" ht="13.5" customHeight="1" x14ac:dyDescent="0.2">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spans="1:26" ht="13.5" customHeight="1" x14ac:dyDescent="0.2">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spans="1:26" ht="13.5" customHeight="1" x14ac:dyDescent="0.2">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spans="1:26" ht="13.5" customHeight="1" x14ac:dyDescent="0.2">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spans="1:26" ht="13.5" customHeight="1" x14ac:dyDescent="0.2">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spans="1:26" ht="13.5" customHeight="1" x14ac:dyDescent="0.2">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spans="1:26" ht="13.5" customHeight="1" x14ac:dyDescent="0.2">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spans="1:26" ht="13.5" customHeight="1" x14ac:dyDescent="0.2">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spans="1:26" ht="13.5" customHeight="1" x14ac:dyDescent="0.2">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3.5" customHeight="1" x14ac:dyDescent="0.2">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ht="13.5" customHeight="1" x14ac:dyDescent="0.2">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spans="1:26" ht="13.5" customHeight="1" x14ac:dyDescent="0.2">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spans="1:26" ht="13.5" customHeight="1" x14ac:dyDescent="0.2">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spans="1:26" ht="13.5" customHeight="1" x14ac:dyDescent="0.2">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spans="1:26" ht="13.5" customHeight="1" x14ac:dyDescent="0.2">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spans="1:26" ht="13.5" customHeight="1" x14ac:dyDescent="0.2">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spans="1:26" ht="13.5" customHeight="1" x14ac:dyDescent="0.2">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spans="1:26" ht="13.5" customHeight="1" x14ac:dyDescent="0.2">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spans="1:26" ht="13.5" customHeight="1" x14ac:dyDescent="0.2">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spans="1:26" ht="13.5" customHeight="1" x14ac:dyDescent="0.2">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spans="1:26" ht="13.5" customHeight="1" x14ac:dyDescent="0.2">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spans="1:26" ht="13.5" customHeight="1" x14ac:dyDescent="0.2">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spans="1:26" ht="13.5" customHeight="1" x14ac:dyDescent="0.2">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13.5" customHeight="1" x14ac:dyDescent="0.2">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ht="13.5" customHeight="1" x14ac:dyDescent="0.2">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spans="1:26" ht="13.5" customHeight="1" x14ac:dyDescent="0.2">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spans="1:26" ht="13.5" customHeight="1" x14ac:dyDescent="0.2">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spans="1:26" ht="13.5" customHeight="1" x14ac:dyDescent="0.2">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spans="1:26" ht="13.5" customHeight="1" x14ac:dyDescent="0.2">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spans="1:26" ht="13.5" customHeight="1" x14ac:dyDescent="0.2">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spans="1:26" ht="13.5" customHeight="1" x14ac:dyDescent="0.2">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spans="1:26" ht="13.5" customHeight="1" x14ac:dyDescent="0.2">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spans="1:26" ht="13.5" customHeight="1" x14ac:dyDescent="0.2">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spans="1:26" ht="13.5" customHeight="1" x14ac:dyDescent="0.2">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spans="1:26" ht="13.5" customHeight="1" x14ac:dyDescent="0.2">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spans="1:26" ht="13.5" customHeight="1" x14ac:dyDescent="0.2">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spans="1:26" ht="13.5" customHeight="1" x14ac:dyDescent="0.2">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spans="1:26" ht="13.5" customHeight="1" x14ac:dyDescent="0.2">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spans="1:26" ht="13.5" customHeight="1" x14ac:dyDescent="0.2">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spans="1:26" ht="13.5" customHeight="1" x14ac:dyDescent="0.2">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spans="1:26" ht="13.5" customHeight="1" x14ac:dyDescent="0.2">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spans="1:26" ht="13.5" customHeight="1" x14ac:dyDescent="0.2">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spans="1:26" ht="13.5" customHeight="1" x14ac:dyDescent="0.2">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spans="1:26" ht="13.5" customHeight="1" x14ac:dyDescent="0.2">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spans="1:26" ht="13.5" customHeight="1" x14ac:dyDescent="0.2">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spans="1:26" ht="13.5" customHeight="1" x14ac:dyDescent="0.2">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spans="1:26" ht="13.5" customHeight="1" x14ac:dyDescent="0.2">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spans="1:26" ht="13.5" customHeight="1" x14ac:dyDescent="0.2">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spans="1:26" ht="13.5" customHeight="1" x14ac:dyDescent="0.2">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spans="1:26" ht="13.5" customHeight="1" x14ac:dyDescent="0.2">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spans="1:26" ht="13.5" customHeight="1" x14ac:dyDescent="0.2">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spans="1:26" ht="13.5" customHeight="1" x14ac:dyDescent="0.2">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spans="1:26" ht="13.5" customHeight="1" x14ac:dyDescent="0.2">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spans="1:26" ht="13.5" customHeight="1" x14ac:dyDescent="0.2">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spans="1:26" ht="13.5" customHeight="1" x14ac:dyDescent="0.2">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spans="1:26" ht="13.5" customHeight="1" x14ac:dyDescent="0.2">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spans="1:26" ht="13.5" customHeight="1" x14ac:dyDescent="0.2">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spans="1:26" ht="13.5" customHeight="1" x14ac:dyDescent="0.2">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spans="1:26" ht="13.5" customHeight="1" x14ac:dyDescent="0.2">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spans="1:26" ht="13.5" customHeight="1" x14ac:dyDescent="0.2">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spans="1:26" ht="13.5" customHeight="1" x14ac:dyDescent="0.2">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spans="1:26" ht="13.5" customHeight="1" x14ac:dyDescent="0.2">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spans="1:26" ht="13.5" customHeight="1" x14ac:dyDescent="0.2">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spans="1:26" ht="13.5" customHeight="1" x14ac:dyDescent="0.2">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spans="1:26" ht="13.5" customHeight="1" x14ac:dyDescent="0.2">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spans="1:26" ht="13.5" customHeight="1" x14ac:dyDescent="0.2">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spans="1:26" ht="13.5" customHeight="1" x14ac:dyDescent="0.2">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spans="1:26" ht="13.5" customHeight="1" x14ac:dyDescent="0.2">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spans="1:26" ht="13.5" customHeight="1" x14ac:dyDescent="0.2">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spans="1:26" ht="13.5" customHeight="1" x14ac:dyDescent="0.2">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spans="1:26" ht="13.5" customHeight="1" x14ac:dyDescent="0.2">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spans="1:26" ht="13.5" customHeight="1" x14ac:dyDescent="0.2">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spans="1:26" ht="13.5" customHeight="1" x14ac:dyDescent="0.2">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spans="1:26" ht="13.5" customHeight="1" x14ac:dyDescent="0.2">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spans="1:26" ht="13.5" customHeight="1" x14ac:dyDescent="0.2">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spans="1:26" ht="13.5" customHeight="1" x14ac:dyDescent="0.2">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1:26" ht="13.5" customHeight="1" x14ac:dyDescent="0.2">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spans="1:26" ht="13.5" customHeight="1" x14ac:dyDescent="0.2">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spans="1:26" ht="13.5" customHeight="1" x14ac:dyDescent="0.2">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spans="1:26" ht="13.5" customHeight="1" x14ac:dyDescent="0.2">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spans="1:26" ht="13.5" customHeight="1" x14ac:dyDescent="0.2">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spans="1:26" ht="13.5" customHeight="1" x14ac:dyDescent="0.2">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spans="1:26" ht="13.5" customHeight="1" x14ac:dyDescent="0.2">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spans="1:26" ht="13.5" customHeight="1" x14ac:dyDescent="0.2">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spans="1:26" ht="13.5" customHeight="1" x14ac:dyDescent="0.2">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spans="1:26" ht="13.5" customHeight="1" x14ac:dyDescent="0.2">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spans="1:26" ht="13.5" customHeight="1" x14ac:dyDescent="0.2">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spans="1:26" ht="13.5" customHeight="1" x14ac:dyDescent="0.2">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spans="1:26" ht="13.5" customHeight="1" x14ac:dyDescent="0.2">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spans="1:26" ht="13.5" customHeight="1" x14ac:dyDescent="0.2">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spans="1:26" ht="13.5" customHeight="1" x14ac:dyDescent="0.2">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spans="1:26" ht="13.5" customHeight="1" x14ac:dyDescent="0.2">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spans="1:26" ht="13.5" customHeight="1" x14ac:dyDescent="0.2">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spans="1:26" ht="13.5" customHeight="1" x14ac:dyDescent="0.2">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spans="1:26" ht="13.5" customHeight="1" x14ac:dyDescent="0.2">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spans="1:26" ht="13.5" customHeight="1" x14ac:dyDescent="0.2">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spans="1:26" ht="13.5" customHeight="1" x14ac:dyDescent="0.2">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spans="1:26" ht="13.5" customHeight="1" x14ac:dyDescent="0.2">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spans="1:26" ht="13.5" customHeight="1" x14ac:dyDescent="0.2">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spans="1:26" ht="13.5" customHeight="1" x14ac:dyDescent="0.2">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spans="1:26" ht="13.5" customHeight="1" x14ac:dyDescent="0.2">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spans="1:26" ht="13.5" customHeight="1" x14ac:dyDescent="0.2">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spans="1:26" ht="13.5" customHeight="1" x14ac:dyDescent="0.2">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spans="1:26" ht="13.5" customHeight="1" x14ac:dyDescent="0.2">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spans="1:26" ht="13.5" customHeight="1" x14ac:dyDescent="0.2">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spans="1:26" ht="13.5" customHeight="1" x14ac:dyDescent="0.2">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spans="1:26" ht="13.5" customHeight="1" x14ac:dyDescent="0.2">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spans="1:26" ht="13.5" customHeight="1" x14ac:dyDescent="0.2">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spans="1:26" ht="13.5" customHeight="1" x14ac:dyDescent="0.2">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spans="1:26" ht="13.5" customHeight="1" x14ac:dyDescent="0.2">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spans="1:26" ht="13.5" customHeight="1" x14ac:dyDescent="0.2">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spans="1:26" ht="13.5" customHeight="1" x14ac:dyDescent="0.2">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spans="1:26" ht="13.5" customHeight="1" x14ac:dyDescent="0.2">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spans="1:26" ht="13.5" customHeight="1" x14ac:dyDescent="0.2">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spans="1:26" ht="13.5" customHeight="1" x14ac:dyDescent="0.2">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spans="1:26" ht="13.5" customHeight="1" x14ac:dyDescent="0.2">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spans="1:26" ht="13.5" customHeight="1" x14ac:dyDescent="0.2">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spans="1:26" ht="13.5" customHeight="1" x14ac:dyDescent="0.2">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spans="1:26" ht="13.5" customHeight="1" x14ac:dyDescent="0.2">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spans="1:26" ht="13.5" customHeight="1" x14ac:dyDescent="0.2">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spans="1:26" ht="13.5" customHeight="1" x14ac:dyDescent="0.2">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spans="1:26" ht="13.5" customHeight="1" x14ac:dyDescent="0.2">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spans="1:26" ht="13.5" customHeight="1" x14ac:dyDescent="0.2">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spans="1:26" ht="13.5" customHeight="1" x14ac:dyDescent="0.2">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spans="1:26" ht="13.5" customHeight="1" x14ac:dyDescent="0.2">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spans="1:26" ht="13.5" customHeight="1" x14ac:dyDescent="0.2">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spans="1:26" ht="13.5" customHeight="1" x14ac:dyDescent="0.2">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spans="1:26" ht="13.5" customHeight="1" x14ac:dyDescent="0.2">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spans="1:26" ht="13.5" customHeight="1" x14ac:dyDescent="0.2">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spans="1:26" ht="13.5" customHeight="1" x14ac:dyDescent="0.2">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spans="1:26" ht="13.5" customHeight="1" x14ac:dyDescent="0.2">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spans="1:26" ht="13.5" customHeight="1" x14ac:dyDescent="0.2">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spans="1:26" ht="13.5" customHeight="1" x14ac:dyDescent="0.2">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spans="1:26" ht="13.5" customHeight="1" x14ac:dyDescent="0.2">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spans="1:26" ht="13.5" customHeight="1" x14ac:dyDescent="0.2">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spans="1:26" ht="13.5" customHeight="1" x14ac:dyDescent="0.2">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spans="1:26" ht="13.5" customHeight="1" x14ac:dyDescent="0.2">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spans="1:26" ht="13.5" customHeight="1" x14ac:dyDescent="0.2">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spans="1:26" ht="13.5" customHeight="1" x14ac:dyDescent="0.2">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spans="1:26" ht="13.5" customHeight="1" x14ac:dyDescent="0.2">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spans="1:26" ht="13.5" customHeight="1" x14ac:dyDescent="0.2">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spans="1:26" ht="13.5" customHeight="1" x14ac:dyDescent="0.2">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spans="1:26" ht="13.5" customHeight="1" x14ac:dyDescent="0.2">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spans="1:26" ht="13.5" customHeight="1" x14ac:dyDescent="0.2">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spans="1:26" ht="13.5" customHeight="1" x14ac:dyDescent="0.2">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spans="1:26" ht="13.5" customHeight="1" x14ac:dyDescent="0.2">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spans="1:26" ht="13.5" customHeight="1" x14ac:dyDescent="0.2">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spans="1:26" ht="13.5" customHeight="1" x14ac:dyDescent="0.2">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spans="1:26" ht="13.5" customHeight="1" x14ac:dyDescent="0.2">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spans="1:26" ht="13.5" customHeight="1" x14ac:dyDescent="0.2">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spans="1:26" ht="13.5" customHeight="1" x14ac:dyDescent="0.2">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spans="1:26" ht="13.5" customHeight="1" x14ac:dyDescent="0.2">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spans="1:26" ht="13.5" customHeight="1" x14ac:dyDescent="0.2">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spans="1:26" ht="13.5" customHeight="1" x14ac:dyDescent="0.2">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spans="1:26" ht="13.5" customHeight="1" x14ac:dyDescent="0.2">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spans="1:26" ht="13.5" customHeight="1" x14ac:dyDescent="0.2">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spans="1:26" ht="13.5" customHeight="1" x14ac:dyDescent="0.2">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spans="1:26" ht="13.5" customHeight="1" x14ac:dyDescent="0.2">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spans="1:26" ht="13.5" customHeight="1" x14ac:dyDescent="0.2">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spans="1:26" ht="13.5" customHeight="1" x14ac:dyDescent="0.2">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spans="1:26" ht="13.5" customHeight="1" x14ac:dyDescent="0.2">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spans="1:26" ht="13.5" customHeight="1" x14ac:dyDescent="0.2">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spans="1:26" ht="13.5" customHeight="1" x14ac:dyDescent="0.2">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spans="1:26" ht="13.5" customHeight="1" x14ac:dyDescent="0.2">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spans="1:26" ht="13.5" customHeight="1" x14ac:dyDescent="0.2">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spans="1:26" ht="13.5" customHeight="1" x14ac:dyDescent="0.2">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spans="1:26" ht="13.5" customHeight="1" x14ac:dyDescent="0.2">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spans="1:26" ht="13.5" customHeight="1" x14ac:dyDescent="0.2">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spans="1:26" ht="13.5" customHeight="1" x14ac:dyDescent="0.2">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spans="1:26" ht="13.5" customHeight="1" x14ac:dyDescent="0.2">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spans="1:26" ht="13.5" customHeight="1" x14ac:dyDescent="0.2">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spans="1:26" ht="13.5" customHeight="1" x14ac:dyDescent="0.2">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spans="1:26" ht="13.5" customHeight="1" x14ac:dyDescent="0.2">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spans="1:26" ht="13.5" customHeight="1" x14ac:dyDescent="0.2">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spans="1:26" ht="13.5" customHeight="1" x14ac:dyDescent="0.2">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spans="1:26" ht="13.5" customHeight="1" x14ac:dyDescent="0.2">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spans="1:26" ht="13.5" customHeight="1" x14ac:dyDescent="0.2">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spans="1:26" ht="13.5" customHeight="1" x14ac:dyDescent="0.2">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spans="1:26" ht="13.5" customHeight="1" x14ac:dyDescent="0.2">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spans="1:26" ht="13.5" customHeight="1" x14ac:dyDescent="0.2">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spans="1:26" ht="13.5" customHeight="1" x14ac:dyDescent="0.2">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spans="1:26" ht="13.5" customHeight="1" x14ac:dyDescent="0.2">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spans="1:26" ht="13.5" customHeight="1" x14ac:dyDescent="0.2">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spans="1:26" ht="13.5" customHeight="1" x14ac:dyDescent="0.2">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spans="1:26" ht="13.5" customHeight="1" x14ac:dyDescent="0.2">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spans="1:26" ht="13.5" customHeight="1" x14ac:dyDescent="0.2">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spans="1:26" ht="13.5" customHeight="1" x14ac:dyDescent="0.2">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spans="1:26" ht="13.5" customHeight="1" x14ac:dyDescent="0.2">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spans="1:26" ht="13.5" customHeight="1" x14ac:dyDescent="0.2">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spans="1:26" ht="13.5" customHeight="1" x14ac:dyDescent="0.2">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spans="1:26" ht="13.5" customHeight="1" x14ac:dyDescent="0.2">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spans="1:26" ht="13.5" customHeight="1" x14ac:dyDescent="0.2">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spans="1:26" ht="13.5" customHeight="1" x14ac:dyDescent="0.2">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spans="1:26" ht="13.5" customHeight="1" x14ac:dyDescent="0.2">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spans="1:26" ht="13.5" customHeight="1" x14ac:dyDescent="0.2">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spans="1:26" ht="13.5" customHeight="1" x14ac:dyDescent="0.2">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spans="1:26" ht="13.5" customHeight="1" x14ac:dyDescent="0.2">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spans="1:26" ht="13.5" customHeight="1" x14ac:dyDescent="0.2">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spans="1:26" ht="13.5" customHeight="1" x14ac:dyDescent="0.2">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spans="1:26" ht="13.5" customHeight="1" x14ac:dyDescent="0.2">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spans="1:26" ht="13.5" customHeight="1" x14ac:dyDescent="0.2">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spans="1:26" ht="13.5" customHeight="1" x14ac:dyDescent="0.2">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spans="1:26" ht="13.5" customHeight="1" x14ac:dyDescent="0.2">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spans="1:26" ht="13.5" customHeight="1" x14ac:dyDescent="0.2">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spans="1:26" ht="13.5" customHeight="1" x14ac:dyDescent="0.2">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spans="1:26" ht="13.5" customHeight="1" x14ac:dyDescent="0.2">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spans="1:26" ht="13.5" customHeight="1" x14ac:dyDescent="0.2">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spans="1:26" ht="13.5" customHeight="1" x14ac:dyDescent="0.2">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spans="1:26" ht="13.5" customHeight="1" x14ac:dyDescent="0.2">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spans="1:26" ht="13.5" customHeight="1" x14ac:dyDescent="0.2">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spans="1:26" ht="13.5" customHeight="1" x14ac:dyDescent="0.2">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spans="1:26" ht="13.5" customHeight="1" x14ac:dyDescent="0.2">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spans="1:26" ht="13.5" customHeight="1" x14ac:dyDescent="0.2">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spans="1:26" ht="13.5" customHeight="1" x14ac:dyDescent="0.2">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spans="1:26" ht="13.5" customHeight="1" x14ac:dyDescent="0.2">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spans="1:26" ht="13.5" customHeight="1" x14ac:dyDescent="0.2">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spans="1:26" ht="13.5" customHeight="1" x14ac:dyDescent="0.2">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spans="1:26" ht="13.5" customHeight="1" x14ac:dyDescent="0.2">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spans="1:26" ht="13.5" customHeight="1" x14ac:dyDescent="0.2">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spans="1:26" ht="13.5" customHeight="1" x14ac:dyDescent="0.2">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spans="1:26" ht="13.5" customHeight="1" x14ac:dyDescent="0.2">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spans="1:26" ht="13.5" customHeight="1" x14ac:dyDescent="0.2">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spans="1:26" ht="13.5" customHeight="1" x14ac:dyDescent="0.2">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spans="1:26" ht="13.5" customHeight="1" x14ac:dyDescent="0.2">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spans="1:26" ht="13.5" customHeight="1" x14ac:dyDescent="0.2">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spans="1:26" ht="13.5" customHeight="1" x14ac:dyDescent="0.2">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spans="1:26" ht="13.5" customHeight="1" x14ac:dyDescent="0.2">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spans="1:26" ht="13.5" customHeight="1" x14ac:dyDescent="0.2">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spans="1:26" ht="13.5" customHeight="1" x14ac:dyDescent="0.2">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spans="1:26" ht="13.5" customHeight="1" x14ac:dyDescent="0.2">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spans="1:26" ht="13.5" customHeight="1" x14ac:dyDescent="0.2">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spans="1:26" ht="13.5" customHeight="1" x14ac:dyDescent="0.2">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spans="1:26" ht="13.5" customHeight="1" x14ac:dyDescent="0.2">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spans="1:26" ht="13.5" customHeight="1" x14ac:dyDescent="0.2">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spans="1:26" ht="13.5" customHeight="1" x14ac:dyDescent="0.2">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spans="1:26" ht="13.5" customHeight="1" x14ac:dyDescent="0.2">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spans="1:26" ht="13.5" customHeight="1" x14ac:dyDescent="0.2">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spans="1:26" ht="13.5" customHeight="1" x14ac:dyDescent="0.2">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spans="1:26" ht="13.5" customHeight="1" x14ac:dyDescent="0.2">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spans="1:26" ht="13.5" customHeight="1" x14ac:dyDescent="0.2">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spans="1:26" ht="13.5" customHeight="1" x14ac:dyDescent="0.2">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spans="1:26" ht="13.5" customHeight="1" x14ac:dyDescent="0.2">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spans="1:26" ht="13.5" customHeight="1" x14ac:dyDescent="0.2">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spans="1:26" ht="13.5" customHeight="1" x14ac:dyDescent="0.2">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spans="1:26" ht="13.5" customHeight="1" x14ac:dyDescent="0.2">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spans="1:26" ht="13.5" customHeight="1" x14ac:dyDescent="0.2">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spans="1:26" ht="13.5" customHeight="1" x14ac:dyDescent="0.2">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spans="1:26" ht="13.5" customHeight="1" x14ac:dyDescent="0.2">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spans="1:26" ht="13.5" customHeight="1" x14ac:dyDescent="0.2">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spans="1:26" ht="13.5" customHeight="1" x14ac:dyDescent="0.2">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spans="1:26" ht="13.5" customHeight="1" x14ac:dyDescent="0.2">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spans="1:26" ht="13.5" customHeight="1" x14ac:dyDescent="0.2">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spans="1:26" ht="13.5" customHeight="1" x14ac:dyDescent="0.2">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spans="1:26" ht="13.5" customHeight="1" x14ac:dyDescent="0.2">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spans="1:26" ht="13.5" customHeight="1" x14ac:dyDescent="0.2">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spans="1:26" ht="13.5" customHeight="1" x14ac:dyDescent="0.2">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spans="1:26" ht="13.5" customHeight="1" x14ac:dyDescent="0.2">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spans="1:26" ht="13.5" customHeight="1" x14ac:dyDescent="0.2">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spans="1:26" ht="13.5" customHeight="1" x14ac:dyDescent="0.2">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spans="1:26" ht="13.5" customHeight="1" x14ac:dyDescent="0.2">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spans="1:26" ht="13.5" customHeight="1" x14ac:dyDescent="0.2">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spans="1:26" ht="13.5" customHeight="1" x14ac:dyDescent="0.2">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spans="1:26" ht="13.5" customHeight="1" x14ac:dyDescent="0.2">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spans="1:26" ht="13.5" customHeight="1" x14ac:dyDescent="0.2">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spans="1:26" ht="13.5" customHeight="1" x14ac:dyDescent="0.2">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spans="1:26" ht="13.5" customHeight="1" x14ac:dyDescent="0.2">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spans="1:26" ht="13.5" customHeight="1" x14ac:dyDescent="0.2">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spans="1:26" ht="13.5" customHeight="1" x14ac:dyDescent="0.2">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spans="1:26" ht="13.5" customHeight="1" x14ac:dyDescent="0.2">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spans="1:26" ht="13.5" customHeight="1" x14ac:dyDescent="0.2">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spans="1:26" ht="13.5" customHeight="1" x14ac:dyDescent="0.2">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spans="1:26" ht="13.5" customHeight="1" x14ac:dyDescent="0.2">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spans="1:26" ht="13.5" customHeight="1" x14ac:dyDescent="0.2">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spans="1:26" ht="13.5" customHeight="1" x14ac:dyDescent="0.2">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spans="1:26" ht="13.5" customHeight="1" x14ac:dyDescent="0.2">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spans="1:26" ht="13.5" customHeight="1" x14ac:dyDescent="0.2">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spans="1:26" ht="13.5" customHeight="1" x14ac:dyDescent="0.2">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spans="1:26" ht="13.5" customHeight="1" x14ac:dyDescent="0.2">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spans="1:26" ht="13.5" customHeight="1" x14ac:dyDescent="0.2">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spans="1:26" ht="13.5" customHeight="1" x14ac:dyDescent="0.2">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spans="1:26" ht="13.5" customHeight="1" x14ac:dyDescent="0.2">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spans="1:26" ht="13.5" customHeight="1" x14ac:dyDescent="0.2">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spans="1:26" ht="13.5" customHeight="1" x14ac:dyDescent="0.2">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spans="1:26" ht="13.5" customHeight="1" x14ac:dyDescent="0.2">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spans="1:26" ht="13.5" customHeight="1" x14ac:dyDescent="0.2">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spans="1:26" ht="13.5" customHeight="1" x14ac:dyDescent="0.2">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spans="1:26" ht="13.5" customHeight="1" x14ac:dyDescent="0.2">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spans="1:26" ht="13.5" customHeight="1" x14ac:dyDescent="0.2">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spans="1:26" ht="13.5" customHeight="1" x14ac:dyDescent="0.2">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spans="1:26" ht="13.5" customHeight="1" x14ac:dyDescent="0.2">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spans="1:26" ht="13.5" customHeight="1" x14ac:dyDescent="0.2">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spans="1:26" ht="13.5" customHeight="1" x14ac:dyDescent="0.2">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spans="1:26" ht="13.5" customHeight="1" x14ac:dyDescent="0.2">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spans="1:26" ht="13.5" customHeight="1" x14ac:dyDescent="0.2">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spans="1:26" ht="13.5" customHeight="1" x14ac:dyDescent="0.2">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spans="1:26" ht="13.5" customHeight="1" x14ac:dyDescent="0.2">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spans="1:26" ht="13.5" customHeight="1" x14ac:dyDescent="0.2">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spans="1:26" ht="13.5" customHeight="1" x14ac:dyDescent="0.2">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spans="1:26" ht="13.5" customHeight="1" x14ac:dyDescent="0.2">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spans="1:26" ht="13.5" customHeight="1" x14ac:dyDescent="0.2">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spans="1:26" ht="13.5" customHeight="1" x14ac:dyDescent="0.2">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spans="1:26" ht="13.5" customHeight="1" x14ac:dyDescent="0.2">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spans="1:26" ht="13.5" customHeight="1" x14ac:dyDescent="0.2">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spans="1:26" ht="13.5" customHeight="1" x14ac:dyDescent="0.2">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spans="1:26" ht="13.5" customHeight="1" x14ac:dyDescent="0.2">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spans="1:26" ht="13.5" customHeight="1" x14ac:dyDescent="0.2">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spans="1:26" ht="13.5" customHeight="1" x14ac:dyDescent="0.2">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spans="1:26" ht="13.5" customHeight="1" x14ac:dyDescent="0.2">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spans="1:26" ht="13.5" customHeight="1" x14ac:dyDescent="0.2">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spans="1:26" ht="13.5" customHeight="1" x14ac:dyDescent="0.2">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spans="1:26" ht="13.5" customHeight="1" x14ac:dyDescent="0.2">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spans="1:26" ht="13.5" customHeight="1" x14ac:dyDescent="0.2">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spans="1:26" ht="13.5" customHeight="1" x14ac:dyDescent="0.2">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spans="1:26" ht="13.5" customHeight="1" x14ac:dyDescent="0.2">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spans="1:26" ht="13.5" customHeight="1" x14ac:dyDescent="0.2">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spans="1:26" ht="13.5" customHeight="1" x14ac:dyDescent="0.2">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spans="1:26" ht="13.5" customHeight="1" x14ac:dyDescent="0.2">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spans="1:26" ht="13.5" customHeight="1" x14ac:dyDescent="0.2">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spans="1:26" ht="13.5" customHeight="1" x14ac:dyDescent="0.2">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spans="1:26" ht="13.5" customHeight="1" x14ac:dyDescent="0.2">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spans="1:26" ht="13.5" customHeight="1" x14ac:dyDescent="0.2">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spans="1:26" ht="13.5" customHeight="1" x14ac:dyDescent="0.2">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spans="1:26" ht="13.5" customHeight="1" x14ac:dyDescent="0.2">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spans="1:26" ht="13.5" customHeight="1" x14ac:dyDescent="0.2">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spans="1:26" ht="13.5" customHeight="1" x14ac:dyDescent="0.2">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spans="1:26" ht="13.5" customHeight="1" x14ac:dyDescent="0.2">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spans="1:26" ht="13.5" customHeight="1" x14ac:dyDescent="0.2">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spans="1:26" ht="13.5" customHeight="1" x14ac:dyDescent="0.2">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spans="1:26" ht="13.5" customHeight="1" x14ac:dyDescent="0.2">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spans="1:26" ht="13.5" customHeight="1" x14ac:dyDescent="0.2">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spans="1:26" ht="13.5" customHeight="1" x14ac:dyDescent="0.2">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spans="1:26" ht="13.5" customHeight="1" x14ac:dyDescent="0.2">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spans="1:26" ht="13.5" customHeight="1" x14ac:dyDescent="0.2">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spans="1:26" ht="13.5" customHeight="1" x14ac:dyDescent="0.2">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spans="1:26" ht="13.5" customHeight="1" x14ac:dyDescent="0.2">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spans="1:26" ht="13.5" customHeight="1" x14ac:dyDescent="0.2">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spans="1:26" ht="13.5" customHeight="1" x14ac:dyDescent="0.2">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spans="1:26" ht="13.5" customHeight="1" x14ac:dyDescent="0.2">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spans="1:26" ht="13.5" customHeight="1" x14ac:dyDescent="0.2">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spans="1:26" ht="13.5" customHeight="1" x14ac:dyDescent="0.2">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spans="1:26" ht="13.5" customHeight="1" x14ac:dyDescent="0.2">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spans="1:26" ht="13.5" customHeight="1" x14ac:dyDescent="0.2">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spans="1:26" ht="13.5" customHeight="1" x14ac:dyDescent="0.2">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spans="1:26" ht="13.5" customHeight="1" x14ac:dyDescent="0.2">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spans="1:26" ht="13.5" customHeight="1" x14ac:dyDescent="0.2">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spans="1:26" ht="13.5" customHeight="1" x14ac:dyDescent="0.2">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spans="1:26" ht="13.5" customHeight="1" x14ac:dyDescent="0.2">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spans="1:26" ht="13.5" customHeight="1" x14ac:dyDescent="0.2">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spans="1:26" ht="13.5" customHeight="1" x14ac:dyDescent="0.2">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spans="1:26" ht="13.5" customHeight="1" x14ac:dyDescent="0.2">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spans="1:26" ht="13.5" customHeight="1" x14ac:dyDescent="0.2">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spans="1:26" ht="13.5" customHeight="1" x14ac:dyDescent="0.2">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spans="1:26" ht="13.5" customHeight="1" x14ac:dyDescent="0.2">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spans="1:26" ht="13.5" customHeight="1" x14ac:dyDescent="0.2">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spans="1:26" ht="13.5" customHeight="1" x14ac:dyDescent="0.2">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spans="1:26" ht="13.5" customHeight="1" x14ac:dyDescent="0.2">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spans="1:26" ht="13.5" customHeight="1" x14ac:dyDescent="0.2">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spans="1:26" ht="13.5" customHeight="1" x14ac:dyDescent="0.2">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spans="1:26" ht="13.5" customHeight="1" x14ac:dyDescent="0.2">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spans="1:26" ht="13.5" customHeight="1" x14ac:dyDescent="0.2">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spans="1:26" ht="13.5" customHeight="1" x14ac:dyDescent="0.2">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spans="1:26" ht="13.5" customHeight="1" x14ac:dyDescent="0.2">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spans="1:26" ht="13.5" customHeight="1" x14ac:dyDescent="0.2">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spans="1:26" ht="13.5" customHeight="1" x14ac:dyDescent="0.2">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spans="1:26" ht="13.5" customHeight="1" x14ac:dyDescent="0.2">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spans="1:26" ht="13.5" customHeight="1" x14ac:dyDescent="0.2">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spans="1:26" ht="13.5" customHeight="1" x14ac:dyDescent="0.2">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spans="1:26" ht="13.5" customHeight="1" x14ac:dyDescent="0.2">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spans="1:26" ht="13.5" customHeight="1" x14ac:dyDescent="0.2">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spans="1:26" ht="13.5" customHeight="1" x14ac:dyDescent="0.2">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spans="1:26" ht="13.5" customHeight="1" x14ac:dyDescent="0.2">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spans="1:26" ht="13.5" customHeight="1" x14ac:dyDescent="0.2">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spans="1:26" ht="13.5" customHeight="1" x14ac:dyDescent="0.2">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spans="1:26" ht="13.5" customHeight="1" x14ac:dyDescent="0.2">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spans="1:26" ht="13.5" customHeight="1" x14ac:dyDescent="0.2">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spans="1:26" ht="13.5" customHeight="1" x14ac:dyDescent="0.2">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spans="1:26" ht="13.5" customHeight="1" x14ac:dyDescent="0.2">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spans="1:26" ht="13.5" customHeight="1" x14ac:dyDescent="0.2">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spans="1:26" ht="13.5" customHeight="1" x14ac:dyDescent="0.2">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spans="1:26" ht="13.5" customHeight="1" x14ac:dyDescent="0.2">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spans="1:26" ht="13.5" customHeight="1" x14ac:dyDescent="0.2">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spans="1:26" ht="13.5" customHeight="1" x14ac:dyDescent="0.2">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spans="1:26" ht="13.5" customHeight="1" x14ac:dyDescent="0.2">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spans="1:26" ht="13.5" customHeight="1" x14ac:dyDescent="0.2">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spans="1:26" ht="13.5" customHeight="1" x14ac:dyDescent="0.2">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spans="1:26" ht="13.5" customHeight="1" x14ac:dyDescent="0.2">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spans="1:26" ht="13.5" customHeight="1" x14ac:dyDescent="0.2">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spans="1:26" ht="13.5" customHeight="1" x14ac:dyDescent="0.2">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spans="1:26" ht="13.5" customHeight="1" x14ac:dyDescent="0.2">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spans="1:26" ht="13.5" customHeight="1" x14ac:dyDescent="0.2">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spans="1:26" ht="13.5" customHeight="1" x14ac:dyDescent="0.2">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spans="1:26" ht="13.5" customHeight="1" x14ac:dyDescent="0.2">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spans="1:26" ht="13.5" customHeight="1" x14ac:dyDescent="0.2">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spans="1:26" ht="13.5" customHeight="1" x14ac:dyDescent="0.2">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spans="1:26" ht="13.5" customHeight="1" x14ac:dyDescent="0.2">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spans="1:26" ht="13.5" customHeight="1" x14ac:dyDescent="0.2">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spans="1:26" ht="13.5" customHeight="1" x14ac:dyDescent="0.2">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spans="1:26" ht="13.5" customHeight="1" x14ac:dyDescent="0.2">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spans="1:26" ht="13.5" customHeight="1" x14ac:dyDescent="0.2">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spans="1:26" ht="13.5" customHeight="1" x14ac:dyDescent="0.2">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spans="1:26" ht="13.5" customHeight="1" x14ac:dyDescent="0.2">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spans="1:26" ht="13.5" customHeight="1" x14ac:dyDescent="0.2">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spans="1:26" ht="13.5" customHeight="1" x14ac:dyDescent="0.2">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spans="1:26" ht="13.5" customHeight="1" x14ac:dyDescent="0.2">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spans="1:26" ht="13.5" customHeight="1" x14ac:dyDescent="0.2">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spans="1:26" ht="13.5" customHeight="1" x14ac:dyDescent="0.2">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spans="1:26" ht="13.5" customHeight="1" x14ac:dyDescent="0.2">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spans="1:26" ht="13.5" customHeight="1" x14ac:dyDescent="0.2">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spans="1:26" ht="13.5" customHeight="1" x14ac:dyDescent="0.2">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spans="1:26" ht="13.5" customHeight="1" x14ac:dyDescent="0.2">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spans="1:26" ht="13.5" customHeight="1" x14ac:dyDescent="0.2">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spans="1:26" ht="13.5" customHeight="1" x14ac:dyDescent="0.2">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spans="1:26" ht="13.5" customHeight="1" x14ac:dyDescent="0.2">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spans="1:26" ht="13.5" customHeight="1" x14ac:dyDescent="0.2">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spans="1:26" ht="13.5" customHeight="1" x14ac:dyDescent="0.2">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spans="1:26" ht="13.5" customHeight="1" x14ac:dyDescent="0.2">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spans="1:26" ht="13.5" customHeight="1" x14ac:dyDescent="0.2">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spans="1:26" ht="13.5" customHeight="1" x14ac:dyDescent="0.2">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spans="1:26" ht="13.5" customHeight="1" x14ac:dyDescent="0.2">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spans="1:26" ht="13.5" customHeight="1" x14ac:dyDescent="0.2">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spans="1:26" ht="13.5" customHeight="1" x14ac:dyDescent="0.2">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spans="1:26" ht="13.5" customHeight="1" x14ac:dyDescent="0.2">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spans="1:26" ht="13.5" customHeight="1" x14ac:dyDescent="0.2">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spans="1:26" ht="13.5" customHeight="1" x14ac:dyDescent="0.2">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spans="1:26" ht="13.5" customHeight="1" x14ac:dyDescent="0.2">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spans="1:26" ht="13.5" customHeight="1" x14ac:dyDescent="0.2">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spans="1:26" ht="13.5" customHeight="1" x14ac:dyDescent="0.2">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spans="1:26" ht="13.5" customHeight="1" x14ac:dyDescent="0.2">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spans="1:26" ht="13.5" customHeight="1" x14ac:dyDescent="0.2">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spans="1:26" ht="13.5" customHeight="1" x14ac:dyDescent="0.2">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spans="1:26" ht="13.5" customHeight="1" x14ac:dyDescent="0.2">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spans="1:26" ht="13.5" customHeight="1" x14ac:dyDescent="0.2">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spans="1:26" ht="13.5" customHeight="1" x14ac:dyDescent="0.2">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spans="1:26" ht="13.5" customHeight="1" x14ac:dyDescent="0.2">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spans="1:26" ht="13.5" customHeight="1" x14ac:dyDescent="0.2">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spans="1:26" ht="13.5" customHeight="1" x14ac:dyDescent="0.2">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spans="1:26" ht="13.5" customHeight="1" x14ac:dyDescent="0.2">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spans="1:26" ht="13.5" customHeight="1" x14ac:dyDescent="0.2">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spans="1:26" ht="13.5" customHeight="1" x14ac:dyDescent="0.2">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spans="1:26" ht="13.5" customHeight="1" x14ac:dyDescent="0.2">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spans="1:26" ht="13.5" customHeight="1" x14ac:dyDescent="0.2">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spans="1:26" ht="13.5" customHeight="1" x14ac:dyDescent="0.2">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spans="1:26" ht="13.5" customHeight="1" x14ac:dyDescent="0.2">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spans="1:26" ht="13.5" customHeight="1" x14ac:dyDescent="0.2">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spans="1:26" ht="13.5" customHeight="1" x14ac:dyDescent="0.2">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spans="1:26" ht="13.5" customHeight="1" x14ac:dyDescent="0.2">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spans="1:26" ht="13.5" customHeight="1" x14ac:dyDescent="0.2">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spans="1:26" ht="13.5" customHeight="1" x14ac:dyDescent="0.2">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spans="1:26" ht="13.5" customHeight="1" x14ac:dyDescent="0.2">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spans="1:26" ht="13.5" customHeight="1" x14ac:dyDescent="0.2">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spans="1:26" ht="13.5" customHeight="1" x14ac:dyDescent="0.2">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spans="1:26" ht="13.5" customHeight="1" x14ac:dyDescent="0.2">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spans="1:26" ht="13.5" customHeight="1" x14ac:dyDescent="0.2">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spans="1:26" ht="13.5" customHeight="1" x14ac:dyDescent="0.2">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spans="1:26" ht="13.5" customHeight="1" x14ac:dyDescent="0.2">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spans="1:26" ht="13.5" customHeight="1" x14ac:dyDescent="0.2">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spans="1:26" ht="13.5" customHeight="1" x14ac:dyDescent="0.2">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spans="1:26" ht="13.5" customHeight="1" x14ac:dyDescent="0.2">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spans="1:26" ht="13.5" customHeight="1" x14ac:dyDescent="0.2">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spans="1:26" ht="13.5" customHeight="1" x14ac:dyDescent="0.2">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spans="1:26" ht="13.5" customHeight="1" x14ac:dyDescent="0.2">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spans="1:26" ht="13.5" customHeight="1" x14ac:dyDescent="0.2">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spans="1:26" ht="13.5" customHeight="1" x14ac:dyDescent="0.2">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spans="1:26" ht="13.5" customHeight="1" x14ac:dyDescent="0.2">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spans="1:26" ht="13.5" customHeight="1" x14ac:dyDescent="0.2">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spans="1:26" ht="13.5" customHeight="1" x14ac:dyDescent="0.2">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spans="1:26" ht="13.5" customHeight="1" x14ac:dyDescent="0.2">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spans="1:26" ht="13.5" customHeight="1" x14ac:dyDescent="0.2">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spans="1:26" ht="13.5" customHeight="1" x14ac:dyDescent="0.2">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spans="1:26" ht="13.5" customHeight="1" x14ac:dyDescent="0.2">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spans="1:26" ht="13.5" customHeight="1" x14ac:dyDescent="0.2">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spans="1:26" ht="13.5" customHeight="1" x14ac:dyDescent="0.2">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spans="1:26" ht="13.5" customHeight="1" x14ac:dyDescent="0.2">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spans="1:26" ht="13.5" customHeight="1" x14ac:dyDescent="0.2">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spans="1:26" ht="13.5" customHeight="1" x14ac:dyDescent="0.2">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spans="1:26" ht="13.5" customHeight="1" x14ac:dyDescent="0.2">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spans="1:26" ht="13.5" customHeight="1" x14ac:dyDescent="0.2">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spans="1:26" ht="13.5" customHeight="1" x14ac:dyDescent="0.2">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spans="1:26" ht="13.5" customHeight="1" x14ac:dyDescent="0.2">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spans="1:26" ht="13.5" customHeight="1" x14ac:dyDescent="0.2">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spans="1:26" ht="13.5" customHeight="1" x14ac:dyDescent="0.2">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spans="1:26" ht="13.5" customHeight="1" x14ac:dyDescent="0.2">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spans="1:26" ht="13.5" customHeight="1" x14ac:dyDescent="0.2">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spans="1:26" ht="13.5" customHeight="1" x14ac:dyDescent="0.2">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spans="1:26" ht="13.5" customHeight="1" x14ac:dyDescent="0.2">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spans="1:26" ht="13.5" customHeight="1" x14ac:dyDescent="0.2">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spans="1:26" ht="13.5" customHeight="1" x14ac:dyDescent="0.2">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spans="1:26" ht="13.5" customHeight="1" x14ac:dyDescent="0.2">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spans="1:26" ht="13.5" customHeight="1" x14ac:dyDescent="0.2">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spans="1:26" ht="13.5" customHeight="1" x14ac:dyDescent="0.2">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spans="1:26" ht="13.5" customHeight="1" x14ac:dyDescent="0.2">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spans="1:26" ht="13.5" customHeight="1" x14ac:dyDescent="0.2">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spans="1:26" ht="13.5" customHeight="1" x14ac:dyDescent="0.2">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spans="1:26" ht="13.5" customHeight="1" x14ac:dyDescent="0.2">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spans="1:26" ht="13.5" customHeight="1" x14ac:dyDescent="0.2">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spans="1:26" ht="13.5" customHeight="1" x14ac:dyDescent="0.2">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spans="1:26" ht="13.5" customHeight="1" x14ac:dyDescent="0.2">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spans="1:26" ht="13.5" customHeight="1" x14ac:dyDescent="0.2">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spans="1:26" ht="13.5" customHeight="1" x14ac:dyDescent="0.2">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spans="1:26" ht="13.5" customHeight="1" x14ac:dyDescent="0.2">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spans="1:26" ht="13.5" customHeight="1" x14ac:dyDescent="0.2">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spans="1:26" ht="13.5" customHeight="1" x14ac:dyDescent="0.2">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spans="1:26" ht="13.5" customHeight="1" x14ac:dyDescent="0.2">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spans="1:26" ht="13.5" customHeight="1" x14ac:dyDescent="0.2">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spans="1:26" ht="13.5" customHeight="1" x14ac:dyDescent="0.2">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spans="1:26" ht="13.5" customHeight="1" x14ac:dyDescent="0.2">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spans="1:26" ht="13.5" customHeight="1" x14ac:dyDescent="0.2">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spans="1:26" ht="13.5" customHeight="1" x14ac:dyDescent="0.2">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spans="1:26" ht="13.5" customHeight="1" x14ac:dyDescent="0.2">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spans="1:26" ht="13.5" customHeight="1" x14ac:dyDescent="0.2">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spans="1:26" ht="13.5" customHeight="1" x14ac:dyDescent="0.2">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spans="1:26" ht="13.5" customHeight="1" x14ac:dyDescent="0.2">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spans="1:26" ht="13.5" customHeight="1" x14ac:dyDescent="0.2">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spans="1:26" ht="13.5" customHeight="1" x14ac:dyDescent="0.2">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spans="1:26" ht="13.5" customHeight="1" x14ac:dyDescent="0.2">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spans="1:26" ht="13.5" customHeight="1" x14ac:dyDescent="0.2">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spans="1:26" ht="13.5" customHeight="1" x14ac:dyDescent="0.2">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spans="1:26" ht="13.5" customHeight="1" x14ac:dyDescent="0.2">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spans="1:26" ht="13.5" customHeight="1" x14ac:dyDescent="0.2">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spans="1:26" ht="13.5" customHeight="1" x14ac:dyDescent="0.2">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spans="1:26" ht="13.5" customHeight="1" x14ac:dyDescent="0.2">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spans="1:26" ht="13.5" customHeight="1" x14ac:dyDescent="0.2">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spans="1:26" ht="13.5" customHeight="1" x14ac:dyDescent="0.2">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spans="1:26" ht="13.5" customHeight="1" x14ac:dyDescent="0.2">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spans="1:26" ht="13.5" customHeight="1" x14ac:dyDescent="0.2">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spans="1:26" ht="13.5" customHeight="1" x14ac:dyDescent="0.2">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spans="1:26" ht="13.5" customHeight="1" x14ac:dyDescent="0.2">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spans="1:26" ht="13.5" customHeight="1" x14ac:dyDescent="0.2">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spans="1:26" ht="13.5" customHeight="1" x14ac:dyDescent="0.2">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spans="1:26" ht="13.5" customHeight="1" x14ac:dyDescent="0.2">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spans="1:26" ht="13.5" customHeight="1" x14ac:dyDescent="0.2">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spans="1:26" ht="13.5" customHeight="1" x14ac:dyDescent="0.2">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spans="1:26" ht="13.5" customHeight="1" x14ac:dyDescent="0.2">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spans="1:26" ht="13.5" customHeight="1" x14ac:dyDescent="0.2">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spans="1:26" ht="13.5" customHeight="1" x14ac:dyDescent="0.2">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spans="1:26" ht="13.5" customHeight="1" x14ac:dyDescent="0.2">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spans="1:26" ht="13.5" customHeight="1" x14ac:dyDescent="0.2">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spans="1:26" ht="13.5" customHeight="1" x14ac:dyDescent="0.2">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spans="1:26" ht="13.5" customHeight="1" x14ac:dyDescent="0.2">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spans="1:26" ht="13.5" customHeight="1" x14ac:dyDescent="0.2">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spans="1:26" ht="13.5" customHeight="1" x14ac:dyDescent="0.2">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spans="1:26" ht="13.5" customHeight="1" x14ac:dyDescent="0.2">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spans="1:26" ht="13.5" customHeight="1" x14ac:dyDescent="0.2">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spans="1:26" ht="13.5" customHeight="1" x14ac:dyDescent="0.2">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spans="1:26" ht="13.5" customHeight="1" x14ac:dyDescent="0.2">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spans="1:26" ht="13.5" customHeight="1" x14ac:dyDescent="0.2">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spans="1:26" ht="13.5" customHeight="1" x14ac:dyDescent="0.2">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spans="1:26" ht="13.5" customHeight="1" x14ac:dyDescent="0.2">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spans="1:26" ht="13.5" customHeight="1" x14ac:dyDescent="0.2">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spans="1:26" ht="13.5" customHeight="1" x14ac:dyDescent="0.2">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spans="1:26" ht="13.5" customHeight="1" x14ac:dyDescent="0.2">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spans="1:26" ht="13.5" customHeight="1" x14ac:dyDescent="0.2">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spans="1:26" ht="13.5" customHeight="1" x14ac:dyDescent="0.2">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spans="1:26" ht="13.5" customHeight="1" x14ac:dyDescent="0.2">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spans="1:26" ht="13.5" customHeight="1" x14ac:dyDescent="0.2">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spans="1:26" ht="13.5" customHeight="1" x14ac:dyDescent="0.2">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spans="1:26" ht="13.5" customHeight="1" x14ac:dyDescent="0.2">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spans="1:26" ht="13.5" customHeight="1" x14ac:dyDescent="0.2">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spans="1:26" ht="13.5" customHeight="1" x14ac:dyDescent="0.2">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spans="1:26" ht="13.5" customHeight="1" x14ac:dyDescent="0.2">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spans="1:26" ht="13.5" customHeight="1" x14ac:dyDescent="0.2">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spans="1:26" ht="13.5" customHeight="1" x14ac:dyDescent="0.2">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spans="1:26" ht="13.5" customHeight="1" x14ac:dyDescent="0.2">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spans="1:26" ht="13.5" customHeight="1" x14ac:dyDescent="0.2">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spans="1:26" ht="13.5" customHeight="1" x14ac:dyDescent="0.2">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spans="1:26" ht="13.5" customHeight="1" x14ac:dyDescent="0.2">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spans="1:26" ht="13.5" customHeight="1" x14ac:dyDescent="0.2">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spans="1:26" ht="13.5" customHeight="1" x14ac:dyDescent="0.2">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spans="1:26" ht="13.5" customHeight="1" x14ac:dyDescent="0.2">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spans="1:26" ht="13.5" customHeight="1" x14ac:dyDescent="0.2">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spans="1:26" ht="13.5" customHeight="1" x14ac:dyDescent="0.2">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spans="1:26" ht="13.5" customHeight="1" x14ac:dyDescent="0.2">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spans="1:26" ht="13.5" customHeight="1" x14ac:dyDescent="0.2">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spans="1:26" ht="13.5" customHeight="1" x14ac:dyDescent="0.2">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spans="1:26" ht="13.5" customHeight="1" x14ac:dyDescent="0.2">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spans="1:26" ht="13.5" customHeight="1" x14ac:dyDescent="0.2">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mergeCells count="6">
    <mergeCell ref="B23:B27"/>
    <mergeCell ref="C4:H4"/>
    <mergeCell ref="D6:H6"/>
    <mergeCell ref="B8:B12"/>
    <mergeCell ref="C19:H19"/>
    <mergeCell ref="D21:H2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LISTAS</vt:lpstr>
      <vt:lpstr>Nueva Matriz R&amp;O Corporativa TT</vt:lpstr>
      <vt:lpstr>Mapa de calor</vt:lpstr>
      <vt:lpstr>NATURALEZA</vt:lpstr>
      <vt:lpstr>OPORTUNIDAD</vt:lpstr>
      <vt:lpstr>OPORTUNIDADT</vt:lpstr>
      <vt:lpstr>RIESGO</vt:lpstr>
      <vt:lpstr>RIESGOT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Maryuri Zabala Guzman</dc:creator>
  <cp:lastModifiedBy>Sandra Magnolia Lesmes Parra</cp:lastModifiedBy>
  <dcterms:created xsi:type="dcterms:W3CDTF">2021-12-21T15:42:45Z</dcterms:created>
  <dcterms:modified xsi:type="dcterms:W3CDTF">2023-08-04T16:03:34Z</dcterms:modified>
</cp:coreProperties>
</file>