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sandra.lesmes\Desktop\SML SGI\2023\PAAC\PAAC 2023\20231030 - Matriz de riesgos web\"/>
    </mc:Choice>
  </mc:AlternateContent>
  <xr:revisionPtr revIDLastSave="0" documentId="13_ncr:80001_{7303153C-FD7D-4363-8201-0DED9B39C1B4}" xr6:coauthVersionLast="36" xr6:coauthVersionMax="47" xr10:uidLastSave="{00000000-0000-0000-0000-000000000000}"/>
  <bookViews>
    <workbookView xWindow="0" yWindow="0" windowWidth="11220" windowHeight="10905" activeTab="1" xr2:uid="{00000000-000D-0000-FFFF-FFFF00000000}"/>
  </bookViews>
  <sheets>
    <sheet name="LISTAS" sheetId="1" r:id="rId1"/>
    <sheet name="Nueva Matriz R&amp;O Corporativa TT" sheetId="2" r:id="rId2"/>
    <sheet name="Tabla dinámica 1" sheetId="3" r:id="rId3"/>
    <sheet name="Frecuencia de la Actividad" sheetId="4" r:id="rId4"/>
    <sheet name="Criterios de impacto" sheetId="5" r:id="rId5"/>
    <sheet name="Mapa de calor" sheetId="6" r:id="rId6"/>
    <sheet name="Listas1" sheetId="7" r:id="rId7"/>
  </sheets>
  <definedNames>
    <definedName name="_xlnm._FilterDatabase" localSheetId="1" hidden="1">'Nueva Matriz R&amp;O Corporativa TT'!$A$6:$AY$62</definedName>
    <definedName name="NATURALEZA">LISTAS!$L$41:$L$42</definedName>
    <definedName name="OPORTUNIDAD">LISTAS!$I$37:$I$41</definedName>
    <definedName name="OPORTUNIDADT">LISTAS!$R$37:$R$40</definedName>
    <definedName name="RIESGO">LISTAS!$H$37:$H$41</definedName>
    <definedName name="RIESGOT">LISTAS!$Q$37:$Q$40</definedName>
    <definedName name="Z_197B0559_03AF_4739_9A15_350CBD1D717A_.wvu.FilterData" localSheetId="1" hidden="1">'Nueva Matriz R&amp;O Corporativa TT'!$A$6:$BE$61</definedName>
    <definedName name="Z_30784CA7_ACF3_4F02_A7E5_7B87B78831DE_.wvu.FilterData" localSheetId="1" hidden="1">'Nueva Matriz R&amp;O Corporativa TT'!$A$6:$BE$61</definedName>
    <definedName name="Z_3C45A51F_96E5_4E5B_AA0E_762A342D792A_.wvu.FilterData" localSheetId="1" hidden="1">'Nueva Matriz R&amp;O Corporativa TT'!$A$6:$BE$61</definedName>
    <definedName name="Z_B810719B_0D3E_4DAE_8082_8072F8BE86DF_.wvu.FilterData" localSheetId="1" hidden="1">'Nueva Matriz R&amp;O Corporativa TT'!$A$6:$BE$61</definedName>
    <definedName name="Z_BF88D70A_1B05_4B4C_807D_1973A78673CE_.wvu.FilterData" localSheetId="1" hidden="1">'Nueva Matriz R&amp;O Corporativa TT'!$A$6:$BE$61</definedName>
    <definedName name="Z_C18AF076_10AC_4B53_851E_76B43C1A4B21_.wvu.FilterData" localSheetId="1" hidden="1">'Nueva Matriz R&amp;O Corporativa TT'!$N$66</definedName>
  </definedNames>
  <calcPr calcId="191029"/>
  <customWorkbookViews>
    <customWorkbookView name="Filtro 4" guid="{BF88D70A-1B05-4B4C-807D-1973A78673CE}" maximized="1" windowWidth="0" windowHeight="0" activeSheetId="0"/>
    <customWorkbookView name="Filtro 5" guid="{B810719B-0D3E-4DAE-8082-8072F8BE86DF}" maximized="1" windowWidth="0" windowHeight="0" activeSheetId="0"/>
    <customWorkbookView name="Filtro 6" guid="{3C45A51F-96E5-4E5B-AA0E-762A342D792A}" maximized="1" windowWidth="0" windowHeight="0" activeSheetId="0"/>
    <customWorkbookView name="Filtro 1" guid="{30784CA7-ACF3-4F02-A7E5-7B87B78831DE}" maximized="1" windowWidth="0" windowHeight="0" activeSheetId="0"/>
    <customWorkbookView name="Filtro 2" guid="{197B0559-03AF-4739-9A15-350CBD1D717A}" maximized="1" windowWidth="0" windowHeight="0" activeSheetId="0"/>
    <customWorkbookView name="Filtro 3" guid="{C18AF076-10AC-4B53-851E-76B43C1A4B21}" maximized="1" windowWidth="0" windowHeight="0" activeSheetId="0"/>
  </customWorkbookViews>
  <pivotCaches>
    <pivotCache cacheId="3"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2">
      <go:sheetsCustomData xmlns:go="http://customooxmlschemas.google.com/" r:id="rId23" roundtripDataChecksum="hSMDExW6Tl4ALEx9a3Z0XoGYV5nI/ru3t8tOHc5WCwU="/>
    </ext>
  </extLst>
</workbook>
</file>

<file path=xl/calcChain.xml><?xml version="1.0" encoding="utf-8"?>
<calcChain xmlns="http://schemas.openxmlformats.org/spreadsheetml/2006/main">
  <c r="K49" i="2" l="1"/>
  <c r="P44" i="2"/>
  <c r="K35" i="2" l="1"/>
  <c r="C7" i="3"/>
  <c r="AA61" i="2"/>
  <c r="X61" i="2"/>
  <c r="AJ61" i="2" s="1"/>
  <c r="AI61" i="2" s="1"/>
  <c r="K61" i="2"/>
  <c r="AA60" i="2"/>
  <c r="X60" i="2"/>
  <c r="AJ60" i="2" s="1"/>
  <c r="AI60" i="2" s="1"/>
  <c r="K60" i="2"/>
  <c r="AA59" i="2"/>
  <c r="X59" i="2"/>
  <c r="S59" i="2"/>
  <c r="T59" i="2" s="1"/>
  <c r="P59" i="2"/>
  <c r="K59" i="2"/>
  <c r="AA58" i="2"/>
  <c r="S58" i="2"/>
  <c r="T58" i="2" s="1"/>
  <c r="P58" i="2"/>
  <c r="K58" i="2"/>
  <c r="AA57" i="2"/>
  <c r="S57" i="2"/>
  <c r="T57" i="2" s="1"/>
  <c r="P57" i="2"/>
  <c r="Q57" i="2" s="1"/>
  <c r="K57" i="2"/>
  <c r="AA56" i="2"/>
  <c r="S56" i="2"/>
  <c r="P56" i="2"/>
  <c r="Q56" i="2" s="1"/>
  <c r="K56" i="2"/>
  <c r="AA55" i="2"/>
  <c r="S55" i="2"/>
  <c r="T55" i="2" s="1"/>
  <c r="P55" i="2"/>
  <c r="K55" i="2"/>
  <c r="AA54" i="2"/>
  <c r="X54" i="2"/>
  <c r="S54" i="2"/>
  <c r="T54" i="2" s="1"/>
  <c r="P54" i="2"/>
  <c r="Q54" i="2" s="1"/>
  <c r="K54" i="2"/>
  <c r="AA53" i="2"/>
  <c r="S53" i="2"/>
  <c r="T53" i="2" s="1"/>
  <c r="P53" i="2"/>
  <c r="Q53" i="2" s="1"/>
  <c r="K53" i="2"/>
  <c r="AA52" i="2"/>
  <c r="S52" i="2"/>
  <c r="T52" i="2" s="1"/>
  <c r="P52" i="2"/>
  <c r="Q52" i="2" s="1"/>
  <c r="K52" i="2"/>
  <c r="AA51" i="2"/>
  <c r="X51" i="2"/>
  <c r="S51" i="2"/>
  <c r="T51" i="2" s="1"/>
  <c r="P51" i="2"/>
  <c r="K51" i="2"/>
  <c r="AA50" i="2"/>
  <c r="X50" i="2"/>
  <c r="S50" i="2"/>
  <c r="T50" i="2" s="1"/>
  <c r="P50" i="2"/>
  <c r="Q50" i="2" s="1"/>
  <c r="K50" i="2"/>
  <c r="AA49" i="2"/>
  <c r="X49" i="2"/>
  <c r="S49" i="2"/>
  <c r="T49" i="2" s="1"/>
  <c r="P49" i="2"/>
  <c r="AA48" i="2"/>
  <c r="X48" i="2"/>
  <c r="S48" i="2"/>
  <c r="T48" i="2" s="1"/>
  <c r="P48" i="2"/>
  <c r="Q48" i="2" s="1"/>
  <c r="K48" i="2"/>
  <c r="AA47" i="2"/>
  <c r="X47" i="2"/>
  <c r="S47" i="2"/>
  <c r="T47" i="2" s="1"/>
  <c r="P47" i="2"/>
  <c r="Q47" i="2" s="1"/>
  <c r="K47" i="2"/>
  <c r="AA46" i="2"/>
  <c r="X46" i="2"/>
  <c r="S46" i="2"/>
  <c r="T46" i="2" s="1"/>
  <c r="P46" i="2"/>
  <c r="Q46" i="2" s="1"/>
  <c r="K46" i="2"/>
  <c r="AA45" i="2"/>
  <c r="X45" i="2"/>
  <c r="S45" i="2"/>
  <c r="T45" i="2" s="1"/>
  <c r="P45" i="2"/>
  <c r="K45" i="2"/>
  <c r="AA44" i="2"/>
  <c r="X44" i="2"/>
  <c r="S44" i="2"/>
  <c r="T44" i="2" s="1"/>
  <c r="Q44" i="2"/>
  <c r="K44" i="2"/>
  <c r="AA43" i="2"/>
  <c r="X43" i="2"/>
  <c r="S43" i="2"/>
  <c r="T43" i="2" s="1"/>
  <c r="P43" i="2"/>
  <c r="U43" i="2" s="1"/>
  <c r="K43" i="2"/>
  <c r="AA42" i="2"/>
  <c r="X42" i="2"/>
  <c r="S42" i="2"/>
  <c r="T42" i="2" s="1"/>
  <c r="P42" i="2"/>
  <c r="Q42" i="2" s="1"/>
  <c r="K42" i="2"/>
  <c r="AA41" i="2"/>
  <c r="X41" i="2"/>
  <c r="S41" i="2"/>
  <c r="T41" i="2" s="1"/>
  <c r="P41" i="2"/>
  <c r="K41" i="2"/>
  <c r="AA40" i="2"/>
  <c r="X40" i="2"/>
  <c r="S40" i="2"/>
  <c r="T40" i="2" s="1"/>
  <c r="P40" i="2"/>
  <c r="Q40" i="2" s="1"/>
  <c r="K40" i="2"/>
  <c r="X39" i="2"/>
  <c r="S39" i="2"/>
  <c r="T39" i="2" s="1"/>
  <c r="P39" i="2"/>
  <c r="K39" i="2"/>
  <c r="AA38" i="2"/>
  <c r="X38" i="2"/>
  <c r="S38" i="2"/>
  <c r="T38" i="2" s="1"/>
  <c r="P38" i="2"/>
  <c r="Q38" i="2" s="1"/>
  <c r="K38" i="2"/>
  <c r="AA37" i="2"/>
  <c r="X37" i="2"/>
  <c r="S37" i="2"/>
  <c r="T37" i="2" s="1"/>
  <c r="P37" i="2"/>
  <c r="K37" i="2"/>
  <c r="AA36" i="2"/>
  <c r="X36" i="2"/>
  <c r="S36" i="2"/>
  <c r="T36" i="2" s="1"/>
  <c r="P36" i="2"/>
  <c r="Q36" i="2" s="1"/>
  <c r="K36" i="2"/>
  <c r="AA35" i="2"/>
  <c r="X35" i="2"/>
  <c r="S35" i="2"/>
  <c r="T35" i="2" s="1"/>
  <c r="P35" i="2"/>
  <c r="AA34" i="2"/>
  <c r="X34" i="2"/>
  <c r="S34" i="2"/>
  <c r="T34" i="2" s="1"/>
  <c r="P34" i="2"/>
  <c r="K34" i="2"/>
  <c r="AA33" i="2"/>
  <c r="X33" i="2"/>
  <c r="S33" i="2"/>
  <c r="T33" i="2" s="1"/>
  <c r="P33" i="2"/>
  <c r="Q33" i="2" s="1"/>
  <c r="K33" i="2"/>
  <c r="AA32" i="2"/>
  <c r="X32" i="2"/>
  <c r="S32" i="2"/>
  <c r="T32" i="2" s="1"/>
  <c r="P32" i="2"/>
  <c r="K32" i="2"/>
  <c r="AA31" i="2"/>
  <c r="X31" i="2"/>
  <c r="S31" i="2"/>
  <c r="T31" i="2" s="1"/>
  <c r="P31" i="2"/>
  <c r="K31" i="2"/>
  <c r="AA30" i="2"/>
  <c r="X30" i="2"/>
  <c r="S30" i="2"/>
  <c r="T30" i="2" s="1"/>
  <c r="P30" i="2"/>
  <c r="K30" i="2"/>
  <c r="AA29" i="2"/>
  <c r="X29" i="2"/>
  <c r="S29" i="2"/>
  <c r="T29" i="2" s="1"/>
  <c r="P29" i="2"/>
  <c r="Q29" i="2" s="1"/>
  <c r="K29" i="2"/>
  <c r="AA28" i="2"/>
  <c r="X28" i="2"/>
  <c r="S28" i="2"/>
  <c r="T28" i="2" s="1"/>
  <c r="P28" i="2"/>
  <c r="K28" i="2"/>
  <c r="AA27" i="2"/>
  <c r="X27" i="2"/>
  <c r="S27" i="2"/>
  <c r="T27" i="2" s="1"/>
  <c r="P27" i="2"/>
  <c r="K27" i="2"/>
  <c r="AA26" i="2"/>
  <c r="X26" i="2"/>
  <c r="S26" i="2"/>
  <c r="P26" i="2"/>
  <c r="Q26" i="2" s="1"/>
  <c r="K26" i="2"/>
  <c r="AA25" i="2"/>
  <c r="X25" i="2"/>
  <c r="S25" i="2"/>
  <c r="T25" i="2" s="1"/>
  <c r="P25" i="2"/>
  <c r="K25" i="2"/>
  <c r="AA24" i="2"/>
  <c r="X24" i="2"/>
  <c r="S24" i="2"/>
  <c r="T24" i="2" s="1"/>
  <c r="P24" i="2"/>
  <c r="Q24" i="2" s="1"/>
  <c r="K24" i="2"/>
  <c r="AA23" i="2"/>
  <c r="X23" i="2"/>
  <c r="S23" i="2"/>
  <c r="T23" i="2" s="1"/>
  <c r="P23" i="2"/>
  <c r="Q23" i="2" s="1"/>
  <c r="K23" i="2"/>
  <c r="AA22" i="2"/>
  <c r="X22" i="2"/>
  <c r="S22" i="2"/>
  <c r="T22" i="2" s="1"/>
  <c r="P22" i="2"/>
  <c r="Q22" i="2" s="1"/>
  <c r="K22" i="2"/>
  <c r="AA21" i="2"/>
  <c r="X21" i="2"/>
  <c r="S21" i="2"/>
  <c r="T21" i="2" s="1"/>
  <c r="P21" i="2"/>
  <c r="Q21" i="2" s="1"/>
  <c r="K21" i="2"/>
  <c r="AA20" i="2"/>
  <c r="X20" i="2"/>
  <c r="S20" i="2"/>
  <c r="T20" i="2" s="1"/>
  <c r="P20" i="2"/>
  <c r="K20" i="2"/>
  <c r="AA19" i="2"/>
  <c r="X19" i="2"/>
  <c r="S19" i="2"/>
  <c r="T19" i="2" s="1"/>
  <c r="P19" i="2"/>
  <c r="K19" i="2"/>
  <c r="AA18" i="2"/>
  <c r="X18" i="2"/>
  <c r="S18" i="2"/>
  <c r="T18" i="2" s="1"/>
  <c r="P18" i="2"/>
  <c r="Q18" i="2" s="1"/>
  <c r="K18" i="2"/>
  <c r="AA17" i="2"/>
  <c r="X17" i="2"/>
  <c r="S17" i="2"/>
  <c r="T17" i="2" s="1"/>
  <c r="P17" i="2"/>
  <c r="Q17" i="2" s="1"/>
  <c r="K17" i="2"/>
  <c r="AA16" i="2"/>
  <c r="X16" i="2"/>
  <c r="S16" i="2"/>
  <c r="T16" i="2" s="1"/>
  <c r="P16" i="2"/>
  <c r="K16" i="2"/>
  <c r="AA15" i="2"/>
  <c r="X15" i="2"/>
  <c r="S15" i="2"/>
  <c r="T15" i="2" s="1"/>
  <c r="P15" i="2"/>
  <c r="K15" i="2"/>
  <c r="AA14" i="2"/>
  <c r="X14" i="2"/>
  <c r="S14" i="2"/>
  <c r="T14" i="2" s="1"/>
  <c r="P14" i="2"/>
  <c r="K14" i="2"/>
  <c r="AA13" i="2"/>
  <c r="X13" i="2"/>
  <c r="S13" i="2"/>
  <c r="T13" i="2" s="1"/>
  <c r="P13" i="2"/>
  <c r="K13" i="2"/>
  <c r="AA12" i="2"/>
  <c r="X12" i="2"/>
  <c r="S12" i="2"/>
  <c r="T12" i="2" s="1"/>
  <c r="P12" i="2"/>
  <c r="K12" i="2"/>
  <c r="AA11" i="2"/>
  <c r="X11" i="2"/>
  <c r="S11" i="2"/>
  <c r="T11" i="2" s="1"/>
  <c r="P11" i="2"/>
  <c r="U11" i="2" s="1"/>
  <c r="K11" i="2"/>
  <c r="AA10" i="2"/>
  <c r="X10" i="2"/>
  <c r="S10" i="2"/>
  <c r="T10" i="2" s="1"/>
  <c r="P10" i="2"/>
  <c r="K10" i="2"/>
  <c r="AQ9" i="2"/>
  <c r="AA9" i="2"/>
  <c r="X9" i="2"/>
  <c r="S9" i="2"/>
  <c r="P9" i="2"/>
  <c r="Q9" i="2" s="1"/>
  <c r="K9" i="2"/>
  <c r="AA8" i="2"/>
  <c r="X8" i="2"/>
  <c r="S8" i="2"/>
  <c r="T8" i="2" s="1"/>
  <c r="P8" i="2"/>
  <c r="Q8" i="2" s="1"/>
  <c r="K8" i="2"/>
  <c r="AA7" i="2"/>
  <c r="X7" i="2"/>
  <c r="S7" i="2"/>
  <c r="T7" i="2" s="1"/>
  <c r="P7" i="2"/>
  <c r="Q7" i="2" s="1"/>
  <c r="K7" i="2"/>
  <c r="U14" i="2" l="1"/>
  <c r="AF53" i="2"/>
  <c r="AG53" i="2" s="1"/>
  <c r="AJ14" i="2"/>
  <c r="AI14" i="2" s="1"/>
  <c r="U25" i="2"/>
  <c r="AJ29" i="2"/>
  <c r="AI29" i="2" s="1"/>
  <c r="AJ38" i="2"/>
  <c r="AI38" i="2" s="1"/>
  <c r="AJ40" i="2"/>
  <c r="AI40" i="2" s="1"/>
  <c r="AF46" i="2"/>
  <c r="AH46" i="2" s="1"/>
  <c r="AF17" i="2"/>
  <c r="AH17" i="2" s="1"/>
  <c r="AJ24" i="2"/>
  <c r="AI24" i="2" s="1"/>
  <c r="U32" i="2"/>
  <c r="U24" i="2"/>
  <c r="AJ46" i="2"/>
  <c r="AI46" i="2" s="1"/>
  <c r="AF24" i="2"/>
  <c r="AG24" i="2" s="1"/>
  <c r="U37" i="2"/>
  <c r="AJ54" i="2"/>
  <c r="AI54" i="2" s="1"/>
  <c r="AF38" i="2"/>
  <c r="AG38" i="2" s="1"/>
  <c r="U41" i="2"/>
  <c r="U45" i="2"/>
  <c r="AJ48" i="2"/>
  <c r="AI48" i="2" s="1"/>
  <c r="AJ53" i="2"/>
  <c r="AI53" i="2" s="1"/>
  <c r="U58" i="2"/>
  <c r="U15" i="2"/>
  <c r="Q15" i="2"/>
  <c r="AF15" i="2" s="1"/>
  <c r="AJ22" i="2"/>
  <c r="AI22" i="2" s="1"/>
  <c r="AF22" i="2"/>
  <c r="AH22" i="2" s="1"/>
  <c r="U35" i="2"/>
  <c r="Q35" i="2"/>
  <c r="AF35" i="2" s="1"/>
  <c r="U9" i="2"/>
  <c r="T9" i="2"/>
  <c r="U20" i="2"/>
  <c r="Q20" i="2"/>
  <c r="AJ20" i="2" s="1"/>
  <c r="AI20" i="2" s="1"/>
  <c r="U30" i="2"/>
  <c r="Q30" i="2"/>
  <c r="AF30" i="2" s="1"/>
  <c r="Q39" i="2"/>
  <c r="AF39" i="2" s="1"/>
  <c r="U39" i="2"/>
  <c r="U51" i="2"/>
  <c r="Q51" i="2"/>
  <c r="AJ51" i="2" s="1"/>
  <c r="AI51" i="2" s="1"/>
  <c r="Q19" i="2"/>
  <c r="AJ19" i="2" s="1"/>
  <c r="AI19" i="2" s="1"/>
  <c r="U19" i="2"/>
  <c r="T56" i="2"/>
  <c r="U56" i="2"/>
  <c r="U13" i="2"/>
  <c r="Q13" i="2"/>
  <c r="AF13" i="2" s="1"/>
  <c r="U26" i="2"/>
  <c r="T26" i="2"/>
  <c r="U49" i="2"/>
  <c r="Q49" i="2"/>
  <c r="AJ49" i="2" s="1"/>
  <c r="AI49" i="2" s="1"/>
  <c r="AF48" i="2"/>
  <c r="AH48" i="2" s="1"/>
  <c r="Q25" i="2"/>
  <c r="AJ25" i="2" s="1"/>
  <c r="AI25" i="2" s="1"/>
  <c r="U27" i="2"/>
  <c r="U31" i="2"/>
  <c r="Q32" i="2"/>
  <c r="AJ32" i="2" s="1"/>
  <c r="AI32" i="2" s="1"/>
  <c r="U34" i="2"/>
  <c r="Q37" i="2"/>
  <c r="AJ37" i="2" s="1"/>
  <c r="AI37" i="2" s="1"/>
  <c r="AF40" i="2"/>
  <c r="AG40" i="2" s="1"/>
  <c r="Q41" i="2"/>
  <c r="AJ41" i="2" s="1"/>
  <c r="AI41" i="2" s="1"/>
  <c r="Q43" i="2"/>
  <c r="AJ43" i="2" s="1"/>
  <c r="AI43" i="2" s="1"/>
  <c r="Q45" i="2"/>
  <c r="AJ45" i="2" s="1"/>
  <c r="AI45" i="2" s="1"/>
  <c r="AJ50" i="2"/>
  <c r="AI50" i="2" s="1"/>
  <c r="U55" i="2"/>
  <c r="Q11" i="2"/>
  <c r="AJ11" i="2" s="1"/>
  <c r="AI11" i="2" s="1"/>
  <c r="U12" i="2"/>
  <c r="U10" i="2"/>
  <c r="Q12" i="2"/>
  <c r="AJ12" i="2" s="1"/>
  <c r="AI12" i="2" s="1"/>
  <c r="AJ17" i="2"/>
  <c r="AI17" i="2" s="1"/>
  <c r="AF26" i="2"/>
  <c r="AH26" i="2" s="1"/>
  <c r="Q27" i="2"/>
  <c r="AF27" i="2" s="1"/>
  <c r="Q31" i="2"/>
  <c r="AF31" i="2" s="1"/>
  <c r="U33" i="2"/>
  <c r="Q34" i="2"/>
  <c r="AJ34" i="2" s="1"/>
  <c r="AI34" i="2" s="1"/>
  <c r="U36" i="2"/>
  <c r="AJ42" i="2"/>
  <c r="AI42" i="2" s="1"/>
  <c r="U47" i="2"/>
  <c r="Q55" i="2"/>
  <c r="AJ55" i="2" s="1"/>
  <c r="AI55" i="2" s="1"/>
  <c r="AJ9" i="2"/>
  <c r="AI9" i="2" s="1"/>
  <c r="AJ13" i="2"/>
  <c r="AI13" i="2" s="1"/>
  <c r="Q28" i="2"/>
  <c r="U28" i="2"/>
  <c r="AJ7" i="2"/>
  <c r="AI7" i="2" s="1"/>
  <c r="AF7" i="2"/>
  <c r="AJ16" i="2"/>
  <c r="AI16" i="2" s="1"/>
  <c r="AJ15" i="2"/>
  <c r="AI15" i="2" s="1"/>
  <c r="U16" i="2"/>
  <c r="Q16" i="2"/>
  <c r="AF16" i="2" s="1"/>
  <c r="U8" i="2"/>
  <c r="AH24" i="2"/>
  <c r="U7" i="2"/>
  <c r="AJ8" i="2"/>
  <c r="AI8" i="2" s="1"/>
  <c r="AF51" i="2"/>
  <c r="AJ18" i="2"/>
  <c r="AI18" i="2" s="1"/>
  <c r="AF18" i="2"/>
  <c r="AJ23" i="2"/>
  <c r="AI23" i="2" s="1"/>
  <c r="AF23" i="2"/>
  <c r="AJ26" i="2"/>
  <c r="AI26" i="2" s="1"/>
  <c r="AF33" i="2"/>
  <c r="AJ33" i="2"/>
  <c r="AI33" i="2" s="1"/>
  <c r="Q10" i="2"/>
  <c r="Q14" i="2"/>
  <c r="AF14" i="2" s="1"/>
  <c r="U17" i="2"/>
  <c r="U18" i="2"/>
  <c r="AJ21" i="2"/>
  <c r="AI21" i="2" s="1"/>
  <c r="AF21" i="2"/>
  <c r="U22" i="2"/>
  <c r="U23" i="2"/>
  <c r="AF29" i="2"/>
  <c r="AF8" i="2"/>
  <c r="AF9" i="2"/>
  <c r="U21" i="2"/>
  <c r="U29" i="2"/>
  <c r="AF36" i="2"/>
  <c r="AJ36" i="2"/>
  <c r="AI36" i="2" s="1"/>
  <c r="AJ44" i="2"/>
  <c r="AI44" i="2" s="1"/>
  <c r="AF44" i="2"/>
  <c r="AJ52" i="2"/>
  <c r="AI52" i="2" s="1"/>
  <c r="AF52" i="2"/>
  <c r="AF41" i="2"/>
  <c r="AJ57" i="2"/>
  <c r="AI57" i="2" s="1"/>
  <c r="AF57" i="2"/>
  <c r="U38" i="2"/>
  <c r="AF42" i="2"/>
  <c r="AJ47" i="2"/>
  <c r="AI47" i="2" s="1"/>
  <c r="AF47" i="2"/>
  <c r="AF50" i="2"/>
  <c r="AF54" i="2"/>
  <c r="U53" i="2"/>
  <c r="AJ56" i="2"/>
  <c r="AI56" i="2" s="1"/>
  <c r="AF56" i="2"/>
  <c r="U59" i="2"/>
  <c r="Q58" i="2"/>
  <c r="Q59" i="2"/>
  <c r="AF61" i="2"/>
  <c r="U40" i="2"/>
  <c r="U42" i="2"/>
  <c r="U44" i="2"/>
  <c r="U46" i="2"/>
  <c r="U48" i="2"/>
  <c r="U50" i="2"/>
  <c r="U52" i="2"/>
  <c r="U54" i="2"/>
  <c r="U57" i="2"/>
  <c r="AF60" i="2"/>
  <c r="AK38" i="2" l="1"/>
  <c r="AH53" i="2"/>
  <c r="AF12" i="2"/>
  <c r="AG12" i="2" s="1"/>
  <c r="AK12" i="2" s="1"/>
  <c r="AF49" i="2"/>
  <c r="AH49" i="2" s="1"/>
  <c r="AH40" i="2"/>
  <c r="AG17" i="2"/>
  <c r="AK17" i="2" s="1"/>
  <c r="AK24" i="2"/>
  <c r="AJ31" i="2"/>
  <c r="AI31" i="2" s="1"/>
  <c r="AF11" i="2"/>
  <c r="AF25" i="2"/>
  <c r="AH25" i="2" s="1"/>
  <c r="AJ39" i="2"/>
  <c r="AI39" i="2" s="1"/>
  <c r="AJ27" i="2"/>
  <c r="AI27" i="2" s="1"/>
  <c r="AJ30" i="2"/>
  <c r="AI30" i="2" s="1"/>
  <c r="AF20" i="2"/>
  <c r="AG20" i="2" s="1"/>
  <c r="AK20" i="2" s="1"/>
  <c r="AK40" i="2"/>
  <c r="AJ35" i="2"/>
  <c r="AI35" i="2" s="1"/>
  <c r="AK53" i="2"/>
  <c r="AH38" i="2"/>
  <c r="AG46" i="2"/>
  <c r="AK46" i="2" s="1"/>
  <c r="AG48" i="2"/>
  <c r="AK48" i="2" s="1"/>
  <c r="AF32" i="2"/>
  <c r="AF34" i="2"/>
  <c r="AG34" i="2" s="1"/>
  <c r="AK34" i="2" s="1"/>
  <c r="AF55" i="2"/>
  <c r="AH55" i="2" s="1"/>
  <c r="AG26" i="2"/>
  <c r="AK26" i="2" s="1"/>
  <c r="AF45" i="2"/>
  <c r="AF37" i="2"/>
  <c r="AH37" i="2" s="1"/>
  <c r="AF43" i="2"/>
  <c r="AG43" i="2" s="1"/>
  <c r="AK43" i="2" s="1"/>
  <c r="AF19" i="2"/>
  <c r="AG22" i="2"/>
  <c r="AK22" i="2" s="1"/>
  <c r="AH50" i="2"/>
  <c r="AG50" i="2"/>
  <c r="AK50" i="2" s="1"/>
  <c r="AG27" i="2"/>
  <c r="AK27" i="2" s="1"/>
  <c r="AH27" i="2"/>
  <c r="AH9" i="2"/>
  <c r="AG9" i="2"/>
  <c r="AK9" i="2" s="1"/>
  <c r="AG33" i="2"/>
  <c r="AK33" i="2" s="1"/>
  <c r="AH33" i="2"/>
  <c r="AG23" i="2"/>
  <c r="AK23" i="2" s="1"/>
  <c r="AH23" i="2"/>
  <c r="AH16" i="2"/>
  <c r="AG16" i="2"/>
  <c r="AK16" i="2" s="1"/>
  <c r="AH7" i="2"/>
  <c r="AG7" i="2"/>
  <c r="AK7" i="2" s="1"/>
  <c r="AF58" i="2"/>
  <c r="AJ58" i="2"/>
  <c r="AI58" i="2" s="1"/>
  <c r="AG36" i="2"/>
  <c r="AK36" i="2" s="1"/>
  <c r="AH36" i="2"/>
  <c r="AG39" i="2"/>
  <c r="AH39" i="2"/>
  <c r="AJ59" i="2"/>
  <c r="AI59" i="2" s="1"/>
  <c r="AF59" i="2"/>
  <c r="AG56" i="2"/>
  <c r="AK56" i="2" s="1"/>
  <c r="AH56" i="2"/>
  <c r="AG45" i="2"/>
  <c r="AK45" i="2" s="1"/>
  <c r="AH45" i="2"/>
  <c r="AG47" i="2"/>
  <c r="AK47" i="2" s="1"/>
  <c r="AH47" i="2"/>
  <c r="AG41" i="2"/>
  <c r="AK41" i="2" s="1"/>
  <c r="AH41" i="2"/>
  <c r="AH44" i="2"/>
  <c r="AG44" i="2"/>
  <c r="AK44" i="2" s="1"/>
  <c r="AH8" i="2"/>
  <c r="AG8" i="2"/>
  <c r="AK8" i="2" s="1"/>
  <c r="AG30" i="2"/>
  <c r="AH30" i="2"/>
  <c r="AG18" i="2"/>
  <c r="AK18" i="2" s="1"/>
  <c r="AH18" i="2"/>
  <c r="AG25" i="2"/>
  <c r="AK25" i="2" s="1"/>
  <c r="AF28" i="2"/>
  <c r="AJ28" i="2"/>
  <c r="AI28" i="2" s="1"/>
  <c r="AG13" i="2"/>
  <c r="AK13" i="2" s="1"/>
  <c r="AH13" i="2"/>
  <c r="AG14" i="2"/>
  <c r="AK14" i="2" s="1"/>
  <c r="AH14" i="2"/>
  <c r="AG32" i="2"/>
  <c r="AK32" i="2" s="1"/>
  <c r="AH32" i="2"/>
  <c r="AH15" i="2"/>
  <c r="AG15" i="2"/>
  <c r="AK15" i="2" s="1"/>
  <c r="AG29" i="2"/>
  <c r="AK29" i="2" s="1"/>
  <c r="AH29" i="2"/>
  <c r="AG21" i="2"/>
  <c r="AK21" i="2" s="1"/>
  <c r="AH21" i="2"/>
  <c r="AG11" i="2"/>
  <c r="AK11" i="2" s="1"/>
  <c r="AH11" i="2"/>
  <c r="AH60" i="2"/>
  <c r="AG60" i="2"/>
  <c r="AK60" i="2" s="1"/>
  <c r="AH61" i="2"/>
  <c r="AG61" i="2"/>
  <c r="AK61" i="2" s="1"/>
  <c r="AH54" i="2"/>
  <c r="AG54" i="2"/>
  <c r="AK54" i="2" s="1"/>
  <c r="AH42" i="2"/>
  <c r="AG42" i="2"/>
  <c r="AK42" i="2" s="1"/>
  <c r="AH57" i="2"/>
  <c r="AG57" i="2"/>
  <c r="AK57" i="2" s="1"/>
  <c r="AG49" i="2"/>
  <c r="AK49" i="2" s="1"/>
  <c r="AH52" i="2"/>
  <c r="AG52" i="2"/>
  <c r="AK52" i="2" s="1"/>
  <c r="AG31" i="2"/>
  <c r="AH31" i="2"/>
  <c r="AJ10" i="2"/>
  <c r="AI10" i="2" s="1"/>
  <c r="AF10" i="2"/>
  <c r="AG51" i="2"/>
  <c r="AK51" i="2" s="1"/>
  <c r="AH51" i="2"/>
  <c r="AG35" i="2"/>
  <c r="AH35" i="2"/>
  <c r="AK31" i="2" l="1"/>
  <c r="AH20" i="2"/>
  <c r="AK35" i="2"/>
  <c r="AG37" i="2"/>
  <c r="AK37" i="2" s="1"/>
  <c r="AK30" i="2"/>
  <c r="AH12" i="2"/>
  <c r="AG55" i="2"/>
  <c r="AK55" i="2" s="1"/>
  <c r="AK39" i="2"/>
  <c r="AH34" i="2"/>
  <c r="AH43" i="2"/>
  <c r="AG19" i="2"/>
  <c r="AK19" i="2" s="1"/>
  <c r="AH19" i="2"/>
  <c r="AG10" i="2"/>
  <c r="AK10" i="2" s="1"/>
  <c r="AH10" i="2"/>
  <c r="AG59" i="2"/>
  <c r="AK59" i="2" s="1"/>
  <c r="AH59" i="2"/>
  <c r="AH28" i="2"/>
  <c r="AG28" i="2"/>
  <c r="AK28" i="2" s="1"/>
  <c r="AH58" i="2"/>
  <c r="AG58" i="2"/>
  <c r="AK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6" authorId="0" shapeId="0" xr:uid="{00000000-0006-0000-0100-000009000000}">
      <text>
        <r>
          <rPr>
            <sz val="10"/>
            <color rgb="FF000000"/>
            <rFont val="Arial"/>
            <family val="2"/>
            <scheme val="minor"/>
          </rPr>
          <t>======
ID#AAAAlkSJAPU
Para el caso de los riesgos de CORRUPCIÓN, la redacción debe contemplar la siguiente estructura    (2022-12-02 17:20:08)
Acción u omisión + Uso de poder + Desviación de la gestión pública + el beneficio privado
Ejemplo: Posibilidad de recibir o solicitar cualquier dádiva o beneficio + por parte de los servidores o contratistas de la Dirección de Contratación + a nombre propio o de terceros + con el fin de celebrar un contrato.</t>
        </r>
      </text>
    </comment>
    <comment ref="L6" authorId="0" shapeId="0" xr:uid="{00000000-0006-0000-0100-000007000000}">
      <text>
        <r>
          <rPr>
            <sz val="10"/>
            <color rgb="FF000000"/>
            <rFont val="Arial"/>
            <family val="2"/>
            <scheme val="minor"/>
          </rPr>
          <t>======
ID#AAAAlkSJAPc
Sandra Lesmes    (2022-12-02 17:20:08)
Soborno: “Oferta, promesa, entrega, aceptación o solicitud de una ventaja indebida de cualquier valor (que puede ser de naturaleza financiera o no financiera), directamente o indirectamente, e independiente de su ubicación, en violación de la ley aplicable, como incentivo o recompensa para que una persona actúe o deje de actuar en relación con el desempeño de las obligaciones de esa persona”</t>
        </r>
      </text>
    </comment>
    <comment ref="A12" authorId="0" shapeId="0" xr:uid="{00000000-0006-0000-0100-000004000000}">
      <text>
        <r>
          <rPr>
            <sz val="10"/>
            <color rgb="FF000000"/>
            <rFont val="Arial"/>
            <family val="2"/>
            <scheme val="minor"/>
          </rPr>
          <t>======
ID#AAAArxCRSPQ
Sandra Magnolia Lesmes Parra    (2023-02-23 14:09:36)
Revisar con Gestión Documental</t>
        </r>
      </text>
    </comment>
    <comment ref="H17" authorId="0" shapeId="0" xr:uid="{00000000-0006-0000-0100-000005000000}">
      <text>
        <r>
          <rPr>
            <sz val="10"/>
            <color rgb="FF000000"/>
            <rFont val="Arial"/>
            <family val="2"/>
            <scheme val="minor"/>
          </rPr>
          <t>======
ID#AAAArbL5CiU
Leonardo Garzón Rayo    (2023-02-21 12:24:45)
Por frecuencia muy baja y por favorecimiento o direccionamiento que sería el riesgo no se encuentran causales de peso para definirlo.</t>
        </r>
      </text>
    </comment>
    <comment ref="A18" authorId="0" shapeId="0" xr:uid="{00000000-0006-0000-0100-000006000000}">
      <text>
        <r>
          <rPr>
            <sz val="10"/>
            <color rgb="FF000000"/>
            <rFont val="Arial"/>
            <family val="2"/>
            <scheme val="minor"/>
          </rPr>
          <t>======
ID#AAAAlkSJAPk
Maria Juliana Restrepo Rivas    (2022-12-02 17:20:08)
Se combinó con el riego de la matriz de riesgo antisoborno</t>
        </r>
      </text>
    </comment>
    <comment ref="A19" authorId="0" shapeId="0" xr:uid="{00000000-0006-0000-0100-000008000000}">
      <text>
        <r>
          <rPr>
            <sz val="10"/>
            <color rgb="FF000000"/>
            <rFont val="Arial"/>
            <family val="2"/>
            <scheme val="minor"/>
          </rPr>
          <t>======
ID#AAAAlkSJAPY
Maria Juliana Restrepo Rivas    (2022-12-02 17:20:08)
Se combinó con el riego de la matriz de riesgo antisoborno</t>
        </r>
      </text>
    </comment>
    <comment ref="H28" authorId="0" shapeId="0" xr:uid="{00000000-0006-0000-0100-000003000000}">
      <text>
        <r>
          <rPr>
            <sz val="10"/>
            <color rgb="FF000000"/>
            <rFont val="Arial"/>
            <family val="2"/>
            <scheme val="minor"/>
          </rPr>
          <t>======
ID#AAAArxCRSPo
Sandra Magnolia Lesmes Parra    (2023-02-23 14:34:14)
Revisar si es posible que suceda</t>
        </r>
      </text>
    </comment>
    <comment ref="H31" authorId="0" shapeId="0" xr:uid="{00000000-0006-0000-0100-000002000000}">
      <text>
        <r>
          <rPr>
            <sz val="10"/>
            <color rgb="FF000000"/>
            <rFont val="Arial"/>
            <family val="2"/>
            <scheme val="minor"/>
          </rPr>
          <t>======
ID#AAAArxCRSPw
Sandra Magnolia Lesmes Parra    (2023-02-23 14:43:58)
Revisar si se asume como contenido en otro</t>
        </r>
      </text>
    </comment>
  </commentList>
  <extLst>
    <ext xmlns:r="http://schemas.openxmlformats.org/officeDocument/2006/relationships" uri="GoogleSheetsCustomDataVersion2">
      <go:sheetsCustomData xmlns:go="http://customooxmlschemas.google.com/" r:id="rId1" roundtripDataSignature="AMtx7mi3oEO4KDXwCHaI00banHMt6gLSxQ=="/>
    </ext>
  </extLst>
</comments>
</file>

<file path=xl/sharedStrings.xml><?xml version="1.0" encoding="utf-8"?>
<sst xmlns="http://schemas.openxmlformats.org/spreadsheetml/2006/main" count="2021" uniqueCount="783">
  <si>
    <t>CATEGORÍA DE RIESGOS</t>
  </si>
  <si>
    <t>CLASIFICACIÓN DE RIESGOS TTSA</t>
  </si>
  <si>
    <t>TIPO</t>
  </si>
  <si>
    <t>Factores de Riesgo</t>
  </si>
  <si>
    <t>Materialización del Riesgo</t>
  </si>
  <si>
    <t>SARLAFT</t>
  </si>
  <si>
    <t>Reputación</t>
  </si>
  <si>
    <t>Gestión</t>
  </si>
  <si>
    <t>Procesos</t>
  </si>
  <si>
    <t>Sí</t>
  </si>
  <si>
    <t>Legal</t>
  </si>
  <si>
    <t>Corrupción</t>
  </si>
  <si>
    <t>Fraude interno</t>
  </si>
  <si>
    <t>No</t>
  </si>
  <si>
    <t>Operativo</t>
  </si>
  <si>
    <t>Gerencial</t>
  </si>
  <si>
    <t>Soborno</t>
  </si>
  <si>
    <t>Fraude externo</t>
  </si>
  <si>
    <t>De contagio</t>
  </si>
  <si>
    <t>Estratégico</t>
  </si>
  <si>
    <t>Seguridad de la información</t>
  </si>
  <si>
    <t>Financiero</t>
  </si>
  <si>
    <t>Ambiental</t>
  </si>
  <si>
    <t>Errores en programas</t>
  </si>
  <si>
    <t>Lavado de activos / Financiación del terrorismo</t>
  </si>
  <si>
    <t>Caída de aplicaciones</t>
  </si>
  <si>
    <t>MECI</t>
  </si>
  <si>
    <t>Caída de redes</t>
  </si>
  <si>
    <t>Tecnológico</t>
  </si>
  <si>
    <t>Talento humano</t>
  </si>
  <si>
    <t>dar - recibir</t>
  </si>
  <si>
    <t>Infraestructura</t>
  </si>
  <si>
    <t>Reputacional</t>
  </si>
  <si>
    <t>fraude -nadie se da cuenta por ej.</t>
  </si>
  <si>
    <t>Evento externo</t>
  </si>
  <si>
    <t>De cumplimiento</t>
  </si>
  <si>
    <t>SST</t>
  </si>
  <si>
    <t>Infraestructura tecnológica</t>
  </si>
  <si>
    <t>De tecnología</t>
  </si>
  <si>
    <t>Servicio al ciudadano</t>
  </si>
  <si>
    <t>Administrativos</t>
  </si>
  <si>
    <t>Frecuencia con la cual se realiza la actividad</t>
  </si>
  <si>
    <t>SARI</t>
  </si>
  <si>
    <t>Fraude Interno</t>
  </si>
  <si>
    <t>De origen natural</t>
  </si>
  <si>
    <t>MUY BAJA</t>
  </si>
  <si>
    <t>Fraude Externo</t>
  </si>
  <si>
    <t>DDHH</t>
  </si>
  <si>
    <t>BAJA</t>
  </si>
  <si>
    <t>Fallas en la atención a los clientes</t>
  </si>
  <si>
    <t xml:space="preserve">Ambiental </t>
  </si>
  <si>
    <t>MEDIA</t>
  </si>
  <si>
    <t>Daños en los activos físicos</t>
  </si>
  <si>
    <t xml:space="preserve">Soborno </t>
  </si>
  <si>
    <t>ALTA</t>
  </si>
  <si>
    <t>Fallas en relaciones laborales</t>
  </si>
  <si>
    <t>MUY ALTA</t>
  </si>
  <si>
    <t>Seguridad digital</t>
  </si>
  <si>
    <t>Errores en administración y ejecución de procesos</t>
  </si>
  <si>
    <t>PROBABILIDAD</t>
  </si>
  <si>
    <t>Criterios de impacto</t>
  </si>
  <si>
    <t>Leve</t>
  </si>
  <si>
    <t>El riesgo afecta la imagen de algún área de la organización</t>
  </si>
  <si>
    <t>Menor</t>
  </si>
  <si>
    <t>El riesgo afecta la imagen de la entidad internamente, de conocimiento general nivel interno, de junta 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</si>
  <si>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</si>
  <si>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</si>
  <si>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</si>
  <si>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</si>
  <si>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</si>
  <si>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</si>
  <si>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t>TENER EN CUENTA PARA MANUAL</t>
  </si>
  <si>
    <t>PROCESO</t>
  </si>
  <si>
    <t>Frecuencia de la Actividad</t>
  </si>
  <si>
    <t>Probabilidad</t>
  </si>
  <si>
    <t>IMPACTO</t>
  </si>
  <si>
    <t>RIESGO</t>
  </si>
  <si>
    <t>OPORTUNIDAD</t>
  </si>
  <si>
    <t>FACTOR DEL RIESGO</t>
  </si>
  <si>
    <t>Proceso</t>
  </si>
  <si>
    <t>TRATAMIENTO DEL RIESGO</t>
  </si>
  <si>
    <t>RIESGO&amp;T</t>
  </si>
  <si>
    <t>OPORTUNIDAD&amp;T</t>
  </si>
  <si>
    <t>Muy Baja</t>
  </si>
  <si>
    <t>MUY BAJA - La actividad que conlleva el riesgo se ejecuta como máximo 2 veces al año</t>
  </si>
  <si>
    <t>INSIGNIFICANTE</t>
  </si>
  <si>
    <t>Interno</t>
  </si>
  <si>
    <t>Servicio al Ciudadano</t>
  </si>
  <si>
    <t>Asumirlo</t>
  </si>
  <si>
    <t>Misional</t>
  </si>
  <si>
    <t>Baja</t>
  </si>
  <si>
    <t>BAJA - La actividad que conlleva el riesgo se ejecuta de 3 a 24 veces por año</t>
  </si>
  <si>
    <t>MENOR</t>
  </si>
  <si>
    <t>Externo</t>
  </si>
  <si>
    <t>Servicio al Transportador</t>
  </si>
  <si>
    <t>Reducirlo</t>
  </si>
  <si>
    <t>Mejorarlo</t>
  </si>
  <si>
    <t>Apoyo</t>
  </si>
  <si>
    <t>Media</t>
  </si>
  <si>
    <t>MEDIA - La actividad que conlleva el riesgo se ejecuta de 24 a 500 veces por año</t>
  </si>
  <si>
    <t>MODERADO</t>
  </si>
  <si>
    <t>Evitarlo</t>
  </si>
  <si>
    <t>Compartirlo</t>
  </si>
  <si>
    <t>De evaluación</t>
  </si>
  <si>
    <t>Alta</t>
  </si>
  <si>
    <t>ALTA - La actividad que conlleva el riesgo se ejecuta mínimo 500 veces al año y máximo 5000 veces por año</t>
  </si>
  <si>
    <t>MAYOR</t>
  </si>
  <si>
    <t>NATURALEZA</t>
  </si>
  <si>
    <t>SUBGERENCIA DE PLANEACIÓN Y PROYECTOS</t>
  </si>
  <si>
    <t>Compartirlo O Transferirlo</t>
  </si>
  <si>
    <t>Explotarlo</t>
  </si>
  <si>
    <t>Muy Alta</t>
  </si>
  <si>
    <t>MUY ALTA - La actividad que conlleva el riesgo se ejecuta más de 5000 veces por año</t>
  </si>
  <si>
    <t>CATASTRÓFICO</t>
  </si>
  <si>
    <t>IMPORTANTE</t>
  </si>
  <si>
    <t>Riesgo</t>
  </si>
  <si>
    <t>RECURSOS TECNOLÓGICOS</t>
  </si>
  <si>
    <t>Oportunidad</t>
  </si>
  <si>
    <t>RECURSOS FÍSICOS Y NEGOCIOS</t>
  </si>
  <si>
    <t>OFICINA DE COMUNICACIONES</t>
  </si>
  <si>
    <t>CONTROLES REALIZADOS AL RIESGO INHERENTE</t>
  </si>
  <si>
    <t>GESTIÓN FINANCIERA</t>
  </si>
  <si>
    <t>SUBGERENCIA CORPORATIVA</t>
  </si>
  <si>
    <t>APLICACIÓN</t>
  </si>
  <si>
    <t>VALOR</t>
  </si>
  <si>
    <t>PERIODICIDAD</t>
  </si>
  <si>
    <t>PRODUCTO</t>
  </si>
  <si>
    <t>EFICACIA DEL CONTROL</t>
  </si>
  <si>
    <t>VALORACIÓN</t>
  </si>
  <si>
    <t>GESTIÓN HUMANA</t>
  </si>
  <si>
    <t>PREVENTIVO</t>
  </si>
  <si>
    <t>PERMANENTE</t>
  </si>
  <si>
    <t>SEGURIDAD OPERACIONAL</t>
  </si>
  <si>
    <t>PERIODICO</t>
  </si>
  <si>
    <t>SUBGERENCIA JURÍDICA</t>
  </si>
  <si>
    <t>OCASIONAL</t>
  </si>
  <si>
    <t>OFICINA DE AUDITORÍA INTERNA</t>
  </si>
  <si>
    <t>DETECTIVO</t>
  </si>
  <si>
    <t>SUBGERENCIA DE OPERACIONES E INFRAESTRUCTURA</t>
  </si>
  <si>
    <t>CORRECTIVO</t>
  </si>
  <si>
    <t>Comunicaciones y Posicionamiento de marca</t>
  </si>
  <si>
    <t>Evaluación de la Gestión</t>
  </si>
  <si>
    <t>INEXISTENTE</t>
  </si>
  <si>
    <t>------</t>
  </si>
  <si>
    <t>Gestión Administrativa y Financiera</t>
  </si>
  <si>
    <t>Gestión del Talento Humano y SST</t>
  </si>
  <si>
    <t>Tipo de Control</t>
  </si>
  <si>
    <t>Gestión Prospectiva y Comercial</t>
  </si>
  <si>
    <t>Preventivo</t>
  </si>
  <si>
    <t>Permanente</t>
  </si>
  <si>
    <t>Relación con trámites u otros procedimientos administrativos (OPAs)</t>
  </si>
  <si>
    <t>Fortalecimiento de la Tecnología e Información</t>
  </si>
  <si>
    <t>Detectivo</t>
  </si>
  <si>
    <t>Periódico</t>
  </si>
  <si>
    <t>Gestión Ambiental</t>
  </si>
  <si>
    <t>Correctivo</t>
  </si>
  <si>
    <t>Ocasional</t>
  </si>
  <si>
    <t>Sostenibilidad y Mejora Continua</t>
  </si>
  <si>
    <t>Inexistente</t>
  </si>
  <si>
    <t>Gestión de la Infraestructura</t>
  </si>
  <si>
    <t>Seguridad Operacional y Funcional</t>
  </si>
  <si>
    <t>Transversal a todos los Procesos</t>
  </si>
  <si>
    <t>Control Disciplinario</t>
  </si>
  <si>
    <t>Periodicidad de ejecución del control</t>
  </si>
  <si>
    <t>Implementación</t>
  </si>
  <si>
    <t>Diario</t>
  </si>
  <si>
    <t>Automático</t>
  </si>
  <si>
    <t>Gestión Jurídica y Contractual</t>
  </si>
  <si>
    <t>Semanal</t>
  </si>
  <si>
    <t>Manual</t>
  </si>
  <si>
    <t>Mensual</t>
  </si>
  <si>
    <t>Sin</t>
  </si>
  <si>
    <t>Cuatrimestral</t>
  </si>
  <si>
    <t>Cada vez que se requiera</t>
  </si>
  <si>
    <t>Documentación</t>
  </si>
  <si>
    <t>1 vez al año</t>
  </si>
  <si>
    <t>Documentado</t>
  </si>
  <si>
    <t>R - Asumirlo</t>
  </si>
  <si>
    <t>Sin documentar</t>
  </si>
  <si>
    <t>R - Reducirlo</t>
  </si>
  <si>
    <t>Evidencia</t>
  </si>
  <si>
    <t>N/A</t>
  </si>
  <si>
    <t>R - Compartirlo</t>
  </si>
  <si>
    <t>Con registro</t>
  </si>
  <si>
    <t>R - Transferirlo</t>
  </si>
  <si>
    <t>Sin registro</t>
  </si>
  <si>
    <t>Frecuencia</t>
  </si>
  <si>
    <t>O - Asumirlo</t>
  </si>
  <si>
    <t>Contínua</t>
  </si>
  <si>
    <t>O - Mejorarlo</t>
  </si>
  <si>
    <t>Aleatoria</t>
  </si>
  <si>
    <t>O - Compartirlo</t>
  </si>
  <si>
    <t>O - Explotarlo</t>
  </si>
  <si>
    <t>Objetivo del Proceso</t>
  </si>
  <si>
    <t>SOSTENIBILIDAD Y MEJORA CONTINUA</t>
  </si>
  <si>
    <t>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</si>
  <si>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Proteger, conservar y comunicar la transparencia y ética empresarial a través del compendio y disposición de las mejores prácticas, adoptadas e implementadas por la Terminal de Transporte S.A</t>
  </si>
  <si>
    <t>COMUNICACIONES Y POSICIONAMIENTO DE MARCA</t>
  </si>
  <si>
    <t>Consolidar la comunicación como base de la cultura de la gestión organizacional y a su vez apoyar los procesos que
garanticen la relación interna y externa de los actores con el fin de posicionarse claramente en la mente de los mismos,
asegurando la interacción para promover la gestión institucional, la conservación del ambiente y la salud y seguridad en el
trabajo.</t>
  </si>
  <si>
    <t>GESTIÓN PROSPECTIVA Y COMERCIAL</t>
  </si>
  <si>
    <t>Estructurar las actividades para identificar, estructurar y generar nuevas fuentes de ingresos, rentables económica, social y
ambientalmente; así como proveer y garantizar los recursos físicos planeando la administración, aplicación y desarrollo de
los mismos.</t>
  </si>
  <si>
    <t>FORTALECIMIENTO DE LA TECNOLOGÍA E INFORMACIÓN</t>
  </si>
  <si>
    <t>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</si>
  <si>
    <t>GESTIÓN DE LA INFRAESTRUCTURA</t>
  </si>
  <si>
    <t>Garantizar la gestión operacional a través de la infraestructura física de las Terminales y las áreas administradas, propendiendo
por el desarrollo, mantenimiento, modernización y nuevos proyectos que complementen la infraestructura física; minimizando
los impactos ambientales y promoviendo la seguridad, salud y bienestar de los usuarios.</t>
  </si>
  <si>
    <t>SERVICIO AL TRANSPORTADOR</t>
  </si>
  <si>
    <t>Garantizar a nuestros clientes, las empresas transportadoras, el uso de las áreas operacionales y acceso a los servicios
conexos de las Terminales de manera eficiente, limpia, y segura; recaudando integralmente los ingresos derivados de la
gestión operacional; conforme los lineamientos de la entidad y legislación aplicable al transporte intermunicipal.</t>
  </si>
  <si>
    <t>SERVICIO AL CIUDADANO</t>
  </si>
  <si>
    <t>Orientar y garantizar al ciudadano un servicio de calidad y atención conforme a sus necesidades y expectativas, ofreciendo
instalaciones cómodas y seguras, contando con personal competente, con alta vocación de servicio, amabilidad y respeto,
de conformidad con la Política Pública de Servicio a la Ciudadanía.</t>
  </si>
  <si>
    <t>GESTIÓN AMBIENTAL</t>
  </si>
  <si>
    <t>Formular, implementar, verificar y mantener los planes, programas y actividades de gestión ambiental para prevenir,
mitigar y controlar los aspectos e impactos ambientales en los procesos de la Terminal de Transporte S.A., de acuerdo con
los requisitos legales y lineamientos aplicables.</t>
  </si>
  <si>
    <t>GESTIÓN JURÍDICA Y CONTRACTUAL</t>
  </si>
  <si>
    <t>Garantizar que los procesos de selección de los proveedores y las adquisiciones de bienes y servicios hechas por la
Sociedad, cumplan con los principios de la contratación, las normas legales y los requisitos del Manual de Contratación.
Asimismo, asesorar, asistir,representar y defender a La Terminal en asuntos judiciales, jurídicos –administrativosinternos
y externos relacionados con las actividades desarrolladas.</t>
  </si>
  <si>
    <t>CONTROL DISCIPLINARIO</t>
  </si>
  <si>
    <t>Adelantar los trámites tendientes a establecer la responsabilidad disciplinaria de los trabajadores de la Terminal a través de
la función preventiva y /o correctiva, garantizando a los trabajadores el debido proceso y propendiendo por fortalecer los
valores institucionales y los objetivos de la entidad.</t>
  </si>
  <si>
    <t>GESTIÓN ADMINISTRATIVA Y FINANCIERA</t>
  </si>
  <si>
    <t>Lograr una gestión eficiente y efectiva con la administración, registro y control de los recursos financieros de La Terminal
con el fin de promover la rentabilidad, eficiencia organizacional y oportunidad de la información financiera conforme a
la normatividad.
De igual modo, desarrollar las actividades administrativas y técnicas, tendientes a la planificar, controlar, almacenar,
custodiar, organizar y administrar la documentación e información generada y recibida en virtud de las funciones
desarrolladas por la Terminal de Transporte S.A., de acuerdo a la normatividad archivística aplicable vigente.</t>
  </si>
  <si>
    <t>SEGURIDAD OPERACIONAL Y FUNCIONAL</t>
  </si>
  <si>
    <t>Garantizar la seguridad a los grupos de interés e instalaciones (ciudadanos, transportadores y usuarios en general) y bienes
de propiedad de la Terminal de Transporte S.A; así como coordinar el diseño, ajuste e implementación de los planes de
atención y prevención de emergencias desde el punto de vista operacional para evitar riesgos y minimizar impactos.</t>
  </si>
  <si>
    <t>GESTIÓN DEL TALENTO HUMANO Y SEGURIDAD Y
SALUD EN EL TRABAJO</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</si>
  <si>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</si>
  <si>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EVALUACIÓN DE LA GESTIÓN</t>
  </si>
  <si>
    <t>Establecer mecanismos de medición, evaluación y verificación, que permitan la valoración permanente de la eficiencia,
eficacia y efectividad de los procesos, obteniendo información para la toma de acciones que mejoren el desempeño de la
empresa.</t>
  </si>
  <si>
    <t>VERSIÓN No. 4 DE DICIEMBRE DE 2021</t>
  </si>
  <si>
    <t>MATRIZ DE RIESGOS Y OPORTUNIDADES</t>
  </si>
  <si>
    <t>CÓDIGO: SMC-FT15</t>
  </si>
  <si>
    <t>SI</t>
  </si>
  <si>
    <t>VERSIÓN No. 5 DE JULIO DE 2023</t>
  </si>
  <si>
    <t>I. IDENTIFICACIÓN DEL RIESGO / OPORTUNIDAD</t>
  </si>
  <si>
    <t>II. ANÁLISIS Y EVALUACIÓN DEL RIESGO / OPORTUNIDAD</t>
  </si>
  <si>
    <t>III. CONTROLES</t>
  </si>
  <si>
    <t>IV. VALORACIÓN FINAL</t>
  </si>
  <si>
    <t>V. PLAN DE ACCIÓN</t>
  </si>
  <si>
    <t>VI. MATERIALIZACIÓN</t>
  </si>
  <si>
    <t>VII. MONITOREO Y SEGUIMIENTO</t>
  </si>
  <si>
    <t>PRIMERA LÍNEA DE DEFENSA (LÍDERES DE PROCESO)</t>
  </si>
  <si>
    <t>SEGUNDA LÍNEA DE DEFENSA</t>
  </si>
  <si>
    <t>Consecutivo</t>
  </si>
  <si>
    <t>Tipo de proceso</t>
  </si>
  <si>
    <t>Objetivo del proceso</t>
  </si>
  <si>
    <t>Naturaleza</t>
  </si>
  <si>
    <t>Política de Integridad</t>
  </si>
  <si>
    <t>Impacto</t>
  </si>
  <si>
    <t>Causa Inmediata</t>
  </si>
  <si>
    <t>Causa Raíz</t>
  </si>
  <si>
    <t>Descripción del Riesgo</t>
  </si>
  <si>
    <t xml:space="preserve">Tipo </t>
  </si>
  <si>
    <t>Factor del Riesgo</t>
  </si>
  <si>
    <t>Cargos Expuestos</t>
  </si>
  <si>
    <t>Frecuencia de la actividad</t>
  </si>
  <si>
    <t>Probabilidad Inherente</t>
  </si>
  <si>
    <t>%</t>
  </si>
  <si>
    <t>Criterios de impacto (SMLVM)</t>
  </si>
  <si>
    <t>Impacto inherente</t>
  </si>
  <si>
    <t>Nivel de Riesgo Inherente</t>
  </si>
  <si>
    <t>No. del Control</t>
  </si>
  <si>
    <t>Descripción del Control</t>
  </si>
  <si>
    <t>Afectación</t>
  </si>
  <si>
    <t>Atributo Tipo</t>
  </si>
  <si>
    <t>Calificación</t>
  </si>
  <si>
    <t>Documento en el SIG o nombre del registro</t>
  </si>
  <si>
    <t>Probabilidad residual</t>
  </si>
  <si>
    <t>Probabilidad Residual Final</t>
  </si>
  <si>
    <t>Impacto Residual Final</t>
  </si>
  <si>
    <t>Zona de Riesgo Residual (Final)</t>
  </si>
  <si>
    <t>Tratamiento</t>
  </si>
  <si>
    <t>Plan de Acción
(Verbo en infitinivo)</t>
  </si>
  <si>
    <t>Responsable: Nombre  - Cargo</t>
  </si>
  <si>
    <t>Producto</t>
  </si>
  <si>
    <t>Periodicidad de seguimiento</t>
  </si>
  <si>
    <t>Acción de contingencia en caso de materialización</t>
  </si>
  <si>
    <t>Describir "CÓMO" se materializó el riesgo 
(Si aplica)</t>
  </si>
  <si>
    <t>Cuatrimestre 1</t>
  </si>
  <si>
    <t>Se materializó el riesgo: 
SI/NO</t>
  </si>
  <si>
    <t>Cuatrimestre 2</t>
  </si>
  <si>
    <t>Cuatrimestre 3</t>
  </si>
  <si>
    <t>Orientar y garantizar al ciudadano un servicio de calidad y atención conforme a sus necesidades y expectativas, ofreciendo instalaciones cómodas y seguras, contando con personal competente, con alta vocación de servicio, amabilidad y respeto, de conformidad con la Política Pública de Servicio a la Ciudadanía.</t>
  </si>
  <si>
    <t>Posibilidad de afectación reputacional</t>
  </si>
  <si>
    <t>Operario</t>
  </si>
  <si>
    <t>Trimestral</t>
  </si>
  <si>
    <t>Ginna Paola Rincón / Directora Servicio al Ciudadano</t>
  </si>
  <si>
    <t>Garantizar a nuestros clientes, las empresas transportadoras, el uso de las áreas operacionales y acceso a los servicios conexos de las Terminales de manera eficiente, limpia, y segura; recaudando integralmente los ingresos derivados de la gestión operacional; conforme los lineamientos de la entidad y legislación aplicable al transporte intermunicipal.</t>
  </si>
  <si>
    <t xml:space="preserve">Posibilidad de afectación económica  </t>
  </si>
  <si>
    <t>por no reportar las novedades del no pago integral de la tasa de uso por parte de los funcionarios que efectúan controles a los vehículos</t>
  </si>
  <si>
    <t>debido a la aceptación de dádivas o algún otro tipo de contraprestación a beneficio personal o de terceros</t>
  </si>
  <si>
    <t>Operario
Técnico II</t>
  </si>
  <si>
    <t>Seguimiento a través del CCTV</t>
  </si>
  <si>
    <t>Revisar contrato</t>
  </si>
  <si>
    <t xml:space="preserve">1. Realizar jornadas de sensibilización trimestralmente con los trabajadores susceptibles a recibir dádivas en el desarrollo de sus funciones.
2. Realizar revisiones aleatorias al CCTV con apoyo de la Dirección de Seguridad Operacional. </t>
  </si>
  <si>
    <t>Manuel Salgado - Director de Servicio al Transportador</t>
  </si>
  <si>
    <t>Listas de asistencia</t>
  </si>
  <si>
    <t>Iniciar procesos disciplinarios
Informar a la Subgerencia de Planeación y Proyectos y a la Oficina de Auditoría Interna
Notificar Oficial de cumplimiento del SGAS la inquietud</t>
  </si>
  <si>
    <t xml:space="preserve">Manuel Salgado - Director de Servicio al Transportador.
</t>
  </si>
  <si>
    <t>Semestral</t>
  </si>
  <si>
    <t>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</si>
  <si>
    <t>Julio Cesar Mosquera Santos - 
 Director Recursos Tecnológicos</t>
  </si>
  <si>
    <t>Bimestral</t>
  </si>
  <si>
    <t>Anual</t>
  </si>
  <si>
    <t>Posibilidad de afectación económica</t>
  </si>
  <si>
    <t>Estructurar las actividades para identificar, estructurar y generar nuevas fuentes de ingresos, rentables económica, social y ambientalmente; así como proveer y garantizar los recursos físicos planeando la administración, aplicación y desarrollo de los mismos.</t>
  </si>
  <si>
    <t>Convocar reunión con la Subgerencia de Planeación y la Oficina de Auditoría Interna para evaluar la situación por medio de la cual se materializó el riesgo y formular un plan de mejoramiento.</t>
  </si>
  <si>
    <t>Rafael Camargo - Director de Recursos Físicos y Negocios</t>
  </si>
  <si>
    <t>NO</t>
  </si>
  <si>
    <t xml:space="preserve">por no realizar el cobro íntegro del servicio bajo la responsabilidad de los operadores encargados del recaudo en los parqueaderos </t>
  </si>
  <si>
    <t>generando pérdidas en los ingresos, para obtener beneficio propio y/o de terceros.</t>
  </si>
  <si>
    <t>Operarios de recaudo de parqueaderos</t>
  </si>
  <si>
    <t>Implementación de recorridos periódicos (no programados y con desconocimiento de los operarios)</t>
  </si>
  <si>
    <t>Actas de arqueo</t>
  </si>
  <si>
    <t>Realizar arqueos sorpresivos permanentes a los cajeros de los parqueaderos administrados por la Terminal de Transporte.</t>
  </si>
  <si>
    <t>William Camargo - Coordinador de Parqueaderos</t>
  </si>
  <si>
    <t>Consolidar la comunicación como base de la cultura de la gestión organizacional y a su vez apoyar los procesos que garanticen la relación interna y externa de los actores con el fin de posicionarse claramente en la mente de los mismos, asegurando la interacción para promover la gestión institucional, la conservación del ambiente y la salud y seguridad en el trabajo.</t>
  </si>
  <si>
    <t>Llevar a cabo reuniones con las áreas de posible contacto con periodistas: Servicio al ciudadano, Seguridad, y Copropiedad.</t>
  </si>
  <si>
    <t>Angelo Dickens Piraján Forero
Jefe de Oficina Asesora de Comunicaciones.</t>
  </si>
  <si>
    <t>Realizar reunión con equipo directivos.
Se debe notificar de inmediato a la Subgerencia de Planeación y Proyectos y a la Oficina de Auditoría Interna y activar la acción de contingencia</t>
  </si>
  <si>
    <t>Por una fuga de información de la Terminal de Transporte S.A.</t>
  </si>
  <si>
    <t>Debido a la Información negativa de la Terminal a los medios de comunicación que afectan la Imagen y la reputación Institucional.</t>
  </si>
  <si>
    <t>Seguimiento a medios de comunicación. 
Verificar las noticias negativas dentro de la Terminal para que no perjudiquen la imagen de la entidad.</t>
  </si>
  <si>
    <t>1. En caso de materialización del riesgo, el Jefe Asesor de Comunicaciones implementará las medidas de manejo de crisis.
2. Presentar informe a Gerencia el manejo y estado actual del riesgo.</t>
  </si>
  <si>
    <t>1. Informe a Gerencia
La evidencia se registra únicamente en caso de materialización.</t>
  </si>
  <si>
    <t>Lograr una gestión eficiente y efectiva con la administración, registro y control de los recursos financieros de La Terminal con el fin de promover la rentabilidad, eficiencia organizacional y oportunidad de la información financiera conforme a la normatividad. De igual modo, desarrollar las actividades administrativas y técnicas, tendientes a la planificar, controlar, almacenar, custodiar, organizar y administrar la documentación e información generada y recibida en virtud de las funciones desarrolladas por la Terminal de Transporte S.A., de acuerdo a la normatividad archivística aplicable vigente.</t>
  </si>
  <si>
    <t>Actas del Comité de Inversiones con los respectivos soportes</t>
  </si>
  <si>
    <t>Cada vez que se vaya a realizar una inversión</t>
  </si>
  <si>
    <t>Lester Amalia Pinzón Arias - Profesional IV de Tesorería</t>
  </si>
  <si>
    <t xml:space="preserve">Posibilidad de recibir o solicitar cualquier dádiva o beneficio </t>
  </si>
  <si>
    <t xml:space="preserve">para realizar pagos por parte de los servidores o contratistas de la Dirección de Gestión Financiera a nombre del beneficiario del pago, </t>
  </si>
  <si>
    <t>sin cumplir los requisitos contractuales y legales con el fin de un beneficio propio o de un tercero.</t>
  </si>
  <si>
    <t>Técnico III</t>
  </si>
  <si>
    <t>Revisión del cumplimiento de los requisitos legales y contractuales para pago.</t>
  </si>
  <si>
    <t>GAF-PR10 TRAMITE PARA EL PAGO DE BIENES Y SERVICIOS V3</t>
  </si>
  <si>
    <t>Realizar capacitación al personal que realiza la tarea específica, sobre el cumplimento de los requisitos legales y contractuales para pago. Aplica para personal nuevo o cuando hayan cambios en el proceso.</t>
  </si>
  <si>
    <t>Roberto Bermúdez Bolivar - Director de Gestión Financiera</t>
  </si>
  <si>
    <t>Registro de capacitación</t>
  </si>
  <si>
    <t>Cada vez que ingrese personal a realizar la tarea específica o cuando hayan modificaciones en el proceso</t>
  </si>
  <si>
    <t>1. Realizar reunión con equipo directivos.
2. Notificar de inmediato a la Subgerencia de Planeación y Proyectos y a la Oficina de Auditoría Interna y activar la acción de contigencia.
3. Notificar por correo electrónico la posible materialización de corrupción soborno al oficial de cumplimiento del SGAS.</t>
  </si>
  <si>
    <t>por realizar la inclusión de gastos no autorizados</t>
  </si>
  <si>
    <t>debido a la falta de cumplimiento legal, control y seguimiento en los gastos presupuestales autorizados en la resolución de la caja menor.</t>
  </si>
  <si>
    <t>Revisión de pagos por parte de Profesional IV - Tesorería</t>
  </si>
  <si>
    <t>GAF-MN03 CAJA MENOR V6</t>
  </si>
  <si>
    <t>Validar previamente cada gasto con el presupuesto autorizado en la resolución de caja menor.</t>
  </si>
  <si>
    <t>Formatos de autorización y pago.</t>
  </si>
  <si>
    <t>Permanente, cada vez que se presente una solicitud de caja menor.</t>
  </si>
  <si>
    <t>GAF-MN05 MANUAL DE CONTABILIDAD V6- GAF-MN06 PRESUPUESTO V3</t>
  </si>
  <si>
    <t>Roberto Bemudez Bolivar - Director Gestión Financiero</t>
  </si>
  <si>
    <t>Subgerente Corporativo</t>
  </si>
  <si>
    <t>GAF-MN05 MANUAL DE CONTABILIDAD V6- GAF-PR10 TRAMITE PARA EL PAGO DE BIENES Y SERVICIOS V3</t>
  </si>
  <si>
    <t>por Incumplimiento en los plazos de respuesta a las demandas contra la entidad</t>
  </si>
  <si>
    <t xml:space="preserve"> por manipulación del archivo con el fin de beneficiar a  los servidores, contratistas y/o a nombre propio.</t>
  </si>
  <si>
    <t xml:space="preserve">
Elaborar Hoja de control de Expedientes 
</t>
  </si>
  <si>
    <t>GAF-PG01 PROGRAMA DE GESTIÓN DOCUMENTAL
GAF FT52</t>
  </si>
  <si>
    <t>Implementar un Plan de Capacitaciones para socializar el formato y realizar seguimientos para verificar su aplicación.</t>
  </si>
  <si>
    <t>Profesional 1  Angela Cárdenas y 
Técnico 3 William Arango  Gestión Documental</t>
  </si>
  <si>
    <t>Registros de la Capacitación-formatos de Asistencia y verificación diligenciamiento formato</t>
  </si>
  <si>
    <t>Realizar una reunión con el equipo de directivo y el equipo de Profesionales para notificar y revisar de inmediato lo sucedido y generar un plan de acción y reportar al oficial de cumplimiento.</t>
  </si>
  <si>
    <t>Subgerencia Corporativa
 Dirección de Recursos Físicos</t>
  </si>
  <si>
    <t>Garantizar la seguridad a los grupos de interés e instalaciones (ciudadanos, transportadores y usuarios en general) y bienes de propiedad de la Terminal de Transporte S.A; así como coordinar el diseño, ajuste e implementación de los planes de atención y prevención de emergencias desde el punto de vista operacional para evitar riesgos y minimizar impactos.</t>
  </si>
  <si>
    <t>Por la entrega de registros videográficos con información protegida o datos privados y sensibles, sin autorización</t>
  </si>
  <si>
    <t>Director Seguridad Operacional
Profesional III
Técnico III
Operarios</t>
  </si>
  <si>
    <t>Sensibilizar al personal sobre el cumplimiento del procedimiento de entrega de videos.</t>
  </si>
  <si>
    <t>Director de Seguridad Operacional - Nicolas Franco</t>
  </si>
  <si>
    <t>Registro o acta</t>
  </si>
  <si>
    <t>Reportar a la empresa contratista la novedad y gestionar plan de mejora entre las dos partes.</t>
  </si>
  <si>
    <t xml:space="preserve">Nicolas Franco - Director de Seguridad Operacional </t>
  </si>
  <si>
    <t>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</si>
  <si>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Con el fin de recibir dádivas a beneficio propio o de un tercero.</t>
  </si>
  <si>
    <t>Activación de procedimiento disciplinario (revisión del acuerdo jurídico con el contratista)</t>
  </si>
  <si>
    <t>Contrato (Obligaciones específicas del contratista)</t>
  </si>
  <si>
    <t>Supervisar a los operarios CCTV por parte de la empresa contratista y envío de informe al Supervisor del contrato de seguridad (de la Terminal).</t>
  </si>
  <si>
    <t>Informe</t>
  </si>
  <si>
    <t>Medida disciplinaria en contra del trabajador involucrado</t>
  </si>
  <si>
    <t>Reglamento  Interno de Trabajo</t>
  </si>
  <si>
    <t>Reportar novedad a la Alta Dirección y realizar plan de trabajo conjunto con la SSOI</t>
  </si>
  <si>
    <t>Protocolizar documento de Control en SIG</t>
  </si>
  <si>
    <t>Documento control SIG</t>
  </si>
  <si>
    <t>Director de Seguridad Operacional Nicolas Franco</t>
  </si>
  <si>
    <t>Adelantar los trámites tendientes a establecer la responsabilidad disciplinaria de los trabajadores de la Terminal a través de la función preventiva y /o correctiva</t>
  </si>
  <si>
    <t xml:space="preserve">por incurrir en conductas en contra del reglamento interno de trabajo </t>
  </si>
  <si>
    <t>por ausencia de controles asociadas a la naturaleza de la labor y con el fin de recibir dádivas a beneficio propio o de terceros.</t>
  </si>
  <si>
    <t>Cargos con autonomía en la toma de decisiones</t>
  </si>
  <si>
    <t>Segumiento a los procesos disciplinarios.</t>
  </si>
  <si>
    <t>GTS-RG01</t>
  </si>
  <si>
    <t xml:space="preserve"> Dar a conocerel código de integridad al personal de la Terminal; así como, la obligatoriedad de su adherencia a través de la inducción y reinducción.</t>
  </si>
  <si>
    <t>Lina Marcela Noriega - Directora de Gestión Humana
Profesional III
Técnico III</t>
  </si>
  <si>
    <t>Registro de la capacitación realizadas.</t>
  </si>
  <si>
    <t>Notificar al oficial de cumplimiento.
Definir el plan de trabajo con los trabajadores y garantizar su ejecución.</t>
  </si>
  <si>
    <t>Lina Marcela Noriega - Directora de Gestión Humana</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</si>
  <si>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</si>
  <si>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Posibilidad de afectación Reputacional</t>
  </si>
  <si>
    <t xml:space="preserve">Por la alteración y/o pérdida de documentos de las historias laborales para encubrir y/o ocultar información sensible de algún trabajador. 
</t>
  </si>
  <si>
    <t>Debido a intereses personales con la finalidad de favorecer a terceros con el ocultamiento de información sensible y/o recibir dádivas por los mismos hechos.</t>
  </si>
  <si>
    <t>Cargos con acceso a las historias laborales (Personal de archivo y personal de Gestión Humana).</t>
  </si>
  <si>
    <t>Semanalmente se realiza una verificación aleatoria de los documentos que serán archivados en la historia laboral de los trabajadores.</t>
  </si>
  <si>
    <t xml:space="preserve">-Designar un responsable de la custodia,  manipulación y actualización del archivo de  historias laborales tanto físico como digital .
Realizar capacitación en lineamientos de historias laborales.
-Realizar un seguimiento al administrador de las historias laborales con la finalidad de reducir el riesgo de ocurrencia de estas conductas.
</t>
  </si>
  <si>
    <t>Lina Marcela Noriega - Directora de Gestión Humana
Profesional 3/ Técnico 3</t>
  </si>
  <si>
    <t>Registros de la historia laboral digital y físico.</t>
  </si>
  <si>
    <t>Notificar al oficial de cumplimiento.
Generar la investigación correspondiente que identifique los motivos por los cuales se generó la pérdido o alteración de información.</t>
  </si>
  <si>
    <t>Posibilidad de recibir o solicitar cualquier dádiva o beneficio</t>
  </si>
  <si>
    <t>por favorecer la decisión de un proceso disciplinario por parte de las personas encargadas del manejo de la actuación a nombre propio o de terceros</t>
  </si>
  <si>
    <t>con el fin de beneficiar al investigado o evitar la terminación de un contrato.</t>
  </si>
  <si>
    <t>Profesional encargado de actuación disciiplinaria</t>
  </si>
  <si>
    <t>Revisión de las decisiones de los procesos disciplinarios por parte de la Dirección de Gestión Humana.</t>
  </si>
  <si>
    <t>Firma de auto de primera instancia</t>
  </si>
  <si>
    <t>Seguimiento permanente al cronograma establecido para el desarrollo de los procesos disciplinarios, teniendo en cuenta los términos de ley, así como la verificación del envío correcto por parte del área de correspondencia.</t>
  </si>
  <si>
    <t>Lina Marcela Noriega - Directora de Gestión Humana
/ Profesional encargado de los procesos disciplinarios</t>
  </si>
  <si>
    <t>Cronograma</t>
  </si>
  <si>
    <t>Notificar al oficial de cumplimiento.</t>
  </si>
  <si>
    <t>Garantizar que los procesos de selección de los proveedores y las adquisiciones de bienes y servicios hechas por la Sociedad, cumplan con los principios de la contratación, las normas legales y los requisitos del Manual de Contratación. Asimismo, asesorar, asistir,representar y defender a La Terminal en asuntos judiciales, jurídicos –administrativosinternos y externos relacionados con las actividades desarrolladas.</t>
  </si>
  <si>
    <t>por parte de los colaboradores que ejercen como Supervisores o Apoyo a la Supervisión,  al direccionar a la Subgerencia Jurídica un contrato desde los estudios previos a nombre propio o de terceros</t>
  </si>
  <si>
    <t>con el fin de favorecer el proceso de un contrato.</t>
  </si>
  <si>
    <t>Profesionales Subgerencia Jurídica</t>
  </si>
  <si>
    <t>Revisión jurídica del documento "Estudio Previo - Formulación del proyecto" Condiciones Técnicas Básicas del Proyecto y/o Necesidad a Contratar, de manera interdisciplinaria e independiente.</t>
  </si>
  <si>
    <t>SMC-FT01
GJC-MN03</t>
  </si>
  <si>
    <t>Realizar las observaciones y sugerencias al documento "Estudio Previo - Formulación del proyecto Condiciones Técnicas Básicas del Proyecto y/o Necesidad a Contratar.</t>
  </si>
  <si>
    <t xml:space="preserve">Carlos Salcedo - Subgerente Jurídico
Maria Del Castillo - Coordinadora de contratación </t>
  </si>
  <si>
    <t>Correos electrónicos remitiendo al Líder del Proyecto, el documento de Condiciones Técnicas Básicas con comentarios y observaciones.</t>
  </si>
  <si>
    <t>1. Notificar al Oficial de Cumplimiento mediante correo electrónico
2. Citar Mesa de Trabajo con el equipo de la Subgerencia Jurídica y/o el equipo del Líder del proceso</t>
  </si>
  <si>
    <t>Subgerente Jurídico - Carlos Salcedo 
Coordinadora de contratación - Maria Del Castillo</t>
  </si>
  <si>
    <t xml:space="preserve">por parte del apoderado del proceso de la Subgerencia Jurídica al favorecer a un tercero en un proceso judicial a nombre propio o de terceros </t>
  </si>
  <si>
    <t>produciendo la ausencia de objetividad en el desarrollo de la defensa judicial.</t>
  </si>
  <si>
    <t>Profesional encargado de la defensa judicial</t>
  </si>
  <si>
    <t>Designación de un profesional en cada uno de los procesos en los que la entidad es parte demandante o parte demandada o se contrata abogado externo especializado, bajo seguimiento permanente del Subgerente Jurídico.</t>
  </si>
  <si>
    <t>Hacer seguimiento a los procesos a través de la rama judicial y SIPROJWEB mensualmente.</t>
  </si>
  <si>
    <t>Carlos Salcedo - Subgerente Jurídico
Fabian Carvajal - Profesional 4</t>
  </si>
  <si>
    <t xml:space="preserve">Siprojweb actualizado además de revisión periódica de los procesos en la rama judicial </t>
  </si>
  <si>
    <t xml:space="preserve">1. Notificar al Oficial de Cumplimiento mediante correo electrónico. 
2, Requerimiento por parte del supervisor del contrato. 
3. Denuncia ante la Fiscalí General de la Nación. </t>
  </si>
  <si>
    <t>Subgerente Jurídico - Carlos Salcedo 
Profesional 4 - Fabian Carvajal</t>
  </si>
  <si>
    <t xml:space="preserve">por parte de los colaboradores de la Subgerencia Jurídica, por no realizar la evaluación jurídica de conformidad con los criterios requeridos en el proceso contractual a título personal o de un tercero </t>
  </si>
  <si>
    <t>Diligenciamiento del documento "Evaluación  jurídica "  y "Lista de chequeo de Contratación" de conformidad con los criterios requeridos en el proceso contractual</t>
  </si>
  <si>
    <t>Revisar el pliego de condiciones, las respuestas a las observaciones y las adendas, para verificar los requisitos jurídicos solicitados en el proceso contractual.</t>
  </si>
  <si>
    <t xml:space="preserve">1. Mesa de trabajo con el equipo evaluador para atender las observaciones que se presenten a la evaluación del proceso. 
2. Presentar nuevo informe de evaluación en los casos que aplique. </t>
  </si>
  <si>
    <t>Subgerente Jurídico - Carlos Salcedo
Coordinadora de Contratación - Maria Del Castillo</t>
  </si>
  <si>
    <t xml:space="preserve">Free Press (base de datos de seguimiento a medios de comunicación) y monitoreo constante a las redes sociales.  </t>
  </si>
  <si>
    <t xml:space="preserve">Indicadores de gestión </t>
  </si>
  <si>
    <t>Técnico III (Cartera)</t>
  </si>
  <si>
    <t>Director de Recursos Tecnológicos</t>
  </si>
  <si>
    <t>GAF-MN05 MANUAL DE CONTABILIDAD V6 - GAF-PR09 PROCEDIMIENTO GESTION DE CARTERA V4</t>
  </si>
  <si>
    <t>Roberto Bermúdez Bolivar - Director Gestión Financiero</t>
  </si>
  <si>
    <t>Posible afectación reputacional</t>
  </si>
  <si>
    <t>Asistente
Operario
Técnico I</t>
  </si>
  <si>
    <t>Implementación de lista de chequeo de conformidad con los requisitos exigos, la cual suscribirá el funcionario que reciba la documentación</t>
  </si>
  <si>
    <t>Por definir</t>
  </si>
  <si>
    <t xml:space="preserve">Realizar jornadas trimestrales de sensibilización con los trabajadores suceptibles a recibir dádivas.
</t>
  </si>
  <si>
    <t xml:space="preserve">Listas de asistencia
</t>
  </si>
  <si>
    <t>trimestral</t>
  </si>
  <si>
    <t>Iniciar procesos disciplinarios</t>
  </si>
  <si>
    <t>Diretor de Servicio al Transportador</t>
  </si>
  <si>
    <t>por recibir insumos que no corresponden a los físicos dando lugar a la posibilidad de recibir u ofrecer dádivas</t>
  </si>
  <si>
    <t>con el fin de obtener un beneficio propio o privado.</t>
  </si>
  <si>
    <t>Profesional de Almacén
Auxiliar de Almacén</t>
  </si>
  <si>
    <t>Aplicación estricta del procedimiento GPC-PR02. ENTRADA DE ALMACÉN</t>
  </si>
  <si>
    <t>GPC-PR02, ENTRADA DE ALMACEN
ENTRADAS DE ALMACEN</t>
  </si>
  <si>
    <t>Solicitar acompañamiento del supervisor, de un trabajador delegado por este o de un trabajador con conocimiento técnico del bien para verificar la exactitud de los bienes recibidos y su correspondencia con lo contratado.</t>
  </si>
  <si>
    <t>Oscar Danilo Garzón - Profesional de Almacén
Sergio Bejarano - Auxiliar de Almacén
SUPERVISORES DE CONTRATOS</t>
  </si>
  <si>
    <t xml:space="preserve">Remisiones de recibo de bienes firmadas
Entradas de almacén
Oferta económica
</t>
  </si>
  <si>
    <t>Notificar al Oficial de Cumplimiento del SGAS para evaluar la situación por medio de la cual se materializó el riesgo y formular un plan de mejoramiento.</t>
  </si>
  <si>
    <t>por entregar insumos que no corresponden a los físicos dando lugar a la posibilidad de recibir u ofrecer dádivas</t>
  </si>
  <si>
    <t>Aplicación estricta del procedimiento GPC-PR03. SALIDA DE ALMACÉN</t>
  </si>
  <si>
    <t>GPC-PR03, SALIDA DE ALMACEN
SALIDAS DE ALMACEN</t>
  </si>
  <si>
    <t>Hacer entrega de los bienes a los trabajadores responsables de su custodia y uso con verificación de la correspondencia con la salida de almacén.</t>
  </si>
  <si>
    <t>Oscar Danilo Garzón - Profesional de Almacén
Sergio Bejarano - Auxiliar de Almacén
TRABAJADORES RESPONSABLES DE BIENES</t>
  </si>
  <si>
    <t>Salidas de almacén firmadas</t>
  </si>
  <si>
    <t>por parte de los encargados del manejo del almacén al desviar información respecto a los inventarios realizados ocultando posibles novedades a nombre propio o de terceros</t>
  </si>
  <si>
    <t>con el fin de obtener un resultado esperado de acuerdo a la necesidad del encargado.</t>
  </si>
  <si>
    <t>Aplicación estricta del procedimiento GPC-PR04. TOMA FÍSICA DE INVENTARIOS</t>
  </si>
  <si>
    <t>GPC-PR04. TOMA FÍSICA DE INVENTARIOS
GPC-FT06. TOMA FISICA DE INVENTARIO</t>
  </si>
  <si>
    <t>Presentar ante el Comité de Inventarios el resultado de la toma física</t>
  </si>
  <si>
    <t>Oscar Danilo Garzón - Profesional de Almacén
Sergio Bejarano - Auxiliar de Almacén
MIEMBROS DEL COMITÉ DE INVENTARIOS</t>
  </si>
  <si>
    <t>GPC-FT06. TOMA FISICA DE INVENTARIO</t>
  </si>
  <si>
    <t>generando pérdida de ingresos por parte de los encargados del recaudo de los parqueaderos, no registrando el uso de espacios o cupos</t>
  </si>
  <si>
    <t>con el fin de obtener beneficios propios y/o de terceros.</t>
  </si>
  <si>
    <t>Operarios de parqueaderos</t>
  </si>
  <si>
    <t>Aplicación estricta del procedimiento GPC-PR06. PRESTACIÓN DE SERVICIO Y OPERACIÓN EN PARQUEADEROS FUERA DE VÍA</t>
  </si>
  <si>
    <t>Informes del sistema WebManager</t>
  </si>
  <si>
    <t xml:space="preserve">Verificar los informes del sistema WebManager para validar </t>
  </si>
  <si>
    <t>William Camargo - Coordinador de Parqueaderos
Fredy Beltrán - Coordinador Operativo de Parqueaderos</t>
  </si>
  <si>
    <t>Informes del sistema WebManager validados</t>
  </si>
  <si>
    <t>por parte del personal de parqueaderos, al informar un robo inexistente para recibir dádivas a cambio</t>
  </si>
  <si>
    <t xml:space="preserve"> obtener beneficios propios y/o de terceros.</t>
  </si>
  <si>
    <t>Verificación de las cámaras en tiempo real para validar las novedades de hurtos presentados en los parqueaderos.</t>
  </si>
  <si>
    <t>Registros de video de novedades</t>
  </si>
  <si>
    <t>Realizar verificación de cámaras de vigilancia para confirmar o descartar la existencia de un hurto en los parqueaderos.</t>
  </si>
  <si>
    <t>Segmentos de video</t>
  </si>
  <si>
    <t>por realizar pagos que estén fuera del PAA</t>
  </si>
  <si>
    <t>debido a la falta de planeación, generando un posible detrimento económico para la Terminal y posibles investigaciones disciplinarias.</t>
  </si>
  <si>
    <t>Filtros de aprobación de pagos entre las áreas y manual de supervisión de los contratos.</t>
  </si>
  <si>
    <t>Verificar los filtros de aprobación de pagos entre las áreas y manual de supervisión de los contratos.</t>
  </si>
  <si>
    <t>Solicitud de CDP con las firmas de aprobación.</t>
  </si>
  <si>
    <t>por cambiar el valor del certificado de disponibilidad presupuestal</t>
  </si>
  <si>
    <t>debido al desconocimiento del proceso e intereses personales, generando un posible detrimento económico para la Terminal, posibles investigaciones e investigaciones disciplinarias.</t>
  </si>
  <si>
    <t>Técnico III (Presupuesto)</t>
  </si>
  <si>
    <t xml:space="preserve">Verificación de la elaboración de los CDP con doble firma de aprobación, Cruce de la información con el presupuestos aprobado, Verificación del PAA. </t>
  </si>
  <si>
    <t xml:space="preserve">Verificar la elaboración de los CDP con doble firma de aprobación, Cruce de la información con el presupuestos aprobado, Verificación del PAA. </t>
  </si>
  <si>
    <t>por crear una inversión que no sea necesaria para la Terminal y que afecte la liquidez de la empresa</t>
  </si>
  <si>
    <t>debido al ofrecimiento de tasas de interés elevadas y manipulación de los oferentes.</t>
  </si>
  <si>
    <t>Subgerente Corporativo
Profesional IV (Tesorería)</t>
  </si>
  <si>
    <t>Comité de inversiones, rankin emitido por la Secretaría Distrital de Hacienda, no se realizan inversiones por debajo de la DTF, Portafolio diversificado.</t>
  </si>
  <si>
    <t>Realizar el procedimiento de inversión expuesto en el numeral 43 de la Matriz de riesgos y oportunidades.</t>
  </si>
  <si>
    <t xml:space="preserve">Posibilidad de ofrecer cualquier dádiva o beneficio </t>
  </si>
  <si>
    <t>por parte de los colaboradores de la Terminal de Transporte a la Revisoría Fiscal o Entes de control con el fin de omitir ó revelar información sobre inconsistencias detectadas ó cierre de planes de mejora</t>
  </si>
  <si>
    <t>debido a la intención de mostrar resultados diferentes a la Alta Dirección y/o Entidades de control, con el objetivo de evitar sanciones ó investigaciones de las mismas.</t>
  </si>
  <si>
    <t>Todos aquellos que participen en la preparación de la información</t>
  </si>
  <si>
    <t>Informes a los entes de control, alta dirección y Junta directiva, conforme a la periodicidad requerida.</t>
  </si>
  <si>
    <t xml:space="preserve">EVG-PR03 RELACIÓN CON ENTES EXTERNOS Y EVALUACIÓN DE CONTROL INTERNO CONTABLE v3
</t>
  </si>
  <si>
    <t>Cumplir con los informes a los entes de control, alta Dirección y la Junta directiva.</t>
  </si>
  <si>
    <t>Directivos</t>
  </si>
  <si>
    <t>Actas de reunión, documentos  y entrega de los informes a entes de control, alta Dirección y la Junta directiva.</t>
  </si>
  <si>
    <t xml:space="preserve">Posibilidad de aceptar o solicitar cualquier dádiva o beneficio </t>
  </si>
  <si>
    <t>por modificar información relativa a cartera o estado de cuenta de terceros</t>
  </si>
  <si>
    <t>debido a intereses personales y manipulación del sistema de información.</t>
  </si>
  <si>
    <t>Comité de cartera, informes a los entes de control y controles de la política de seguridad d e la información.</t>
  </si>
  <si>
    <t>Realizar actas del Comité de cartera y realizar presentar los acuerdos de pago con los clientes, para el visto bueno del Comité de Cartera.</t>
  </si>
  <si>
    <t>Actas del Comité de cartera con los respectivos soportes</t>
  </si>
  <si>
    <t>Por recibir o solicitar sobornos para beneficiar, posicionar, destacar o elevar algún tema o entidad.</t>
  </si>
  <si>
    <t>Debido a Intereses personales o de terceros</t>
  </si>
  <si>
    <t>Monitoreo de medios de comunicación y redes sociales y al comité de comunicaciones.</t>
  </si>
  <si>
    <t>Por recibir o solicitar sobornos para favorecer a algún medio de comunicación particular</t>
  </si>
  <si>
    <t>Seguimiento a publicaciones en medios de comunicación y a la información que se publica externamente se valida con las diferentes áreas.</t>
  </si>
  <si>
    <t xml:space="preserve">Fallas en los controles para selección de contratistas
</t>
  </si>
  <si>
    <t>Posibilidad de recibir o solicitar dádivas o beneficios para favorecer servidores o contratistas.</t>
  </si>
  <si>
    <t>Supervisores de Contratos
Subgerencia Jurídica
Subgerencia Corporativa</t>
  </si>
  <si>
    <t>Implementación de políticas y manuales regulatorios (Manual de Contración y Plan Anual de Adquisiciones).</t>
  </si>
  <si>
    <t xml:space="preserve">Reporte del evento por medio de correo electrónico </t>
  </si>
  <si>
    <t>* Capacitación al personal en temas de gestión antisoborno
* Generar espacios de socialización a manera de lecciones aprendidas</t>
  </si>
  <si>
    <t>Pendiente</t>
  </si>
  <si>
    <t xml:space="preserve">Supervisores de Contratos y Apoyos a la Supervisión
</t>
  </si>
  <si>
    <t>Informes de supervisión al contrato (Manual de Supervisión).</t>
  </si>
  <si>
    <t>Informe de supervisión del contrato</t>
  </si>
  <si>
    <t xml:space="preserve">* Capacitación al personal en temas de gestión antisoborno
</t>
  </si>
  <si>
    <t xml:space="preserve"> * Equipo consultor, Función de cumplimiento antisoborno
 * Dirección de gestión humana, comité de ética e integridad</t>
  </si>
  <si>
    <t>Supervisores de Contratos
Apoyo a la Supervisión</t>
  </si>
  <si>
    <t>revisión incompleta, inoportuna  y no íntegra de la documentación allegada por el candidato</t>
  </si>
  <si>
    <t xml:space="preserve">Posibilidad de recibir o solicitar dádivas o benefcios para favorecerse o favorecer algún tercero con la omisión de los controles de los requisitos para ejercer los cargos </t>
  </si>
  <si>
    <t xml:space="preserve">Técnico 3  
Asistente </t>
  </si>
  <si>
    <t xml:space="preserve"> Elaboración de listado de requisitos por cargo y diligenciamiento del check lista para vinculación de personal de planta.</t>
  </si>
  <si>
    <t>GTH-FT03</t>
  </si>
  <si>
    <t>Controlar el riesgo sin definir acciones adicionales</t>
  </si>
  <si>
    <t>por alteración de las certificaciones laborales.</t>
  </si>
  <si>
    <t>Posibilidad de recibir o solicitar sobornos para emitir certificaciones laborales con datos diferentes a los contemplados en el manual de funciones</t>
  </si>
  <si>
    <t>Director de Gestión Humana
Técnico 3</t>
  </si>
  <si>
    <t xml:space="preserve"> Verificación de historia laboral contra el manual de funciones, y la certificación se emite por el Sistema de Gestión Documental (Orfeo)</t>
  </si>
  <si>
    <t>Manual de funciones</t>
  </si>
  <si>
    <t>Falta de seguimiento y registros adicionales a los eventos de capacitaicón y formación.</t>
  </si>
  <si>
    <t>Posibilidad de recibir o solicitar sobornos para reportar como cumplida la asistencia a capacitaciones o formaciones</t>
  </si>
  <si>
    <t>Asistente
Técnico 3 
Profesional 3</t>
  </si>
  <si>
    <t xml:space="preserve"> Verificación de la asistencia con el proveedor o funcionario que realice la capacitación.</t>
  </si>
  <si>
    <t>Registro de asistencia a capacitación y de evaluciones (para los casos que aplique)</t>
  </si>
  <si>
    <t>No aplica</t>
  </si>
  <si>
    <t>Posibilidad de ofrecer cualquier dádiva o beneficio</t>
  </si>
  <si>
    <t>por parte del apoderado de la empresa para que un funcionario judicial profiera un fallo a favor de la entidad</t>
  </si>
  <si>
    <t>con el fin de evitar condenas o sanciones que afecten la reputación o de manera económica a la Terminal.</t>
  </si>
  <si>
    <t>Profesional 4 de defensa Judicial y Apoderados externo de la Terminal de Transporte S.A.</t>
  </si>
  <si>
    <t xml:space="preserve">Seguimiento mensual al histórico del proceso judicial a través de la plataforma SiprojWeb de la Secretaria Jurídica Distrital y revisión periodica de procesos en el portal web de la rama judicial. </t>
  </si>
  <si>
    <t>Realizar revisiones periódicas a los procesos judiciales en las plataformas Siprojweb y Rama Judicial</t>
  </si>
  <si>
    <t>Evidencia de revisión</t>
  </si>
  <si>
    <t xml:space="preserve">1. Notificar al Oficial de Cumplimiento mediante correo electrónico.
2.  Acciones legales a las que haya lugar. </t>
  </si>
  <si>
    <t xml:space="preserve">Posibilidad de ofrecer, prometer, entregar u otorgar una ventaja indebida de cualquier  valor </t>
  </si>
  <si>
    <t>por parte de los trabajadores de la Subgerencia de Planeación y Proyectos, directamente o indirectamente a las partes interesadas internas del proceso para recibir de forma extemporánea solicitudes</t>
  </si>
  <si>
    <t xml:space="preserve">con el fin de evitar investigaciones, implementación de la  debida diligencia ampliada, aplicación de procesos disciplinarios según aplique, bajo nivel de impacto y eficacia en el mejoramiento de la gestión institucional o terminación anticipada de contratos, según aplique. </t>
  </si>
  <si>
    <t>Subgerente de Planeación y Proyectos
Profesionales III</t>
  </si>
  <si>
    <t>Revisión de las fecha de reportes de posibles hechos de soborno y se haya entregado la información requerida en el plazo fijado.</t>
  </si>
  <si>
    <t>SMC-MN02</t>
  </si>
  <si>
    <t>1. Ingreso al correo del canal de denuncia para revisar las fechas de recepción de denuncias de posible shechos de soborno
2. Revisión de la aplicación de investigación de posibles casos de soborno oportunamente
3. Revisión de infformes a la Alta Dirección y al Órgano de Gobierno</t>
  </si>
  <si>
    <t>Ana Lucía Nieto Gómez - Jefe de Oficina de Auditoría Interna
Adriana Estupiñán - Subgerente de Planeación y Proyectos</t>
  </si>
  <si>
    <t>Reportes oportunos de casos</t>
  </si>
  <si>
    <t>1. Notificar al oficial de cumplimiento
2. Realizar reunión entre Jefe de Oficina de Auditoría Interna, Subgerencia de Planeación y Proyectos para generar el informe a la Alta Dirección</t>
  </si>
  <si>
    <t>Posibilidad de Afectación reputacional</t>
  </si>
  <si>
    <t xml:space="preserve">por recibir dadivas al prestar el servicio </t>
  </si>
  <si>
    <t xml:space="preserve">al poner en disposición elementos de preferencia del ciudadano, ofrecen un beneficio para satisfacer su propia necesidad. </t>
  </si>
  <si>
    <t>Todos los funcionarios de la Direccion de Servicio al Ciudadano</t>
  </si>
  <si>
    <t>Cumplimiento del Reglamento Interno de Trabajo, que prohibe el favorecimiento de terceros.</t>
  </si>
  <si>
    <t xml:space="preserve">SAC-IN02 </t>
  </si>
  <si>
    <t>Realizar capacitaciones con temas relacionados a mitigar el riesgo de corrupción  para los funcionarios que prestan sus servicios en atención al ciudadano</t>
  </si>
  <si>
    <t>listas de asistencia, actas de capacitación  y presentaciones</t>
  </si>
  <si>
    <t>Generar una mesa de trabajo y capacitación del porque no se debe recibir ningún tipo de remuneración sobre la prestación del servicio y las implicaciones que esta tiene.</t>
  </si>
  <si>
    <t>Por la vulneración de los controles de seguridad</t>
  </si>
  <si>
    <t>por el incumplimiento de obligaciones de confidencialidad por parte de los contratistas de monitoreo de CCTV y controles de acceso vehícular y peatonal.</t>
  </si>
  <si>
    <t>Director Seguridad Operacional
Profesional III
Técnico III
Operarios y Contratista de seguridad</t>
  </si>
  <si>
    <t>Ejecución de controles de acceso al sistema de cámaras, monitoreo a la central de video, aplicación de poligrafía.</t>
  </si>
  <si>
    <t>SOF-FT21 REGISTRO DE VEHÍCULOS PARTICULARES AUTORIZADOS ZO V.1
SOF-FT14 RECOMENDACION DE CONFIDENCIALIDAD
SOF-FT12 SOLICITUD INTERNA DE GESTIÓN DE VIDEOS
SOF-FT11 SOLICITUD DE GESTION DE VIDEOS CCTV
SOF-FT05 RESPUESTA VERFICACIÓN DE VIDEOS DEL CCTV</t>
  </si>
  <si>
    <t xml:space="preserve">
Debido a la materialización del riesgo, se establece la siguiente el siguiente plan en miras de robustecer el control:
Exigir al contratista que disponga de los mecanismos propios y a su costo para verificar el cumplimiento  de las consignas de seguridad en las Terminales.                                                                                   
 Disponer de recursos de la Terminal de Transporte S.A., para seguir y verificar el cumplimiento de las consignas de seguridad en las Terminales.</t>
  </si>
  <si>
    <t>por la falta de recaudación de ingresos por concepto de acceso a zonas operativas</t>
  </si>
  <si>
    <t>por la entrega de dádivas durante el desarrollo del trámite de ingreso de vehículos a beneficio personal y por evadir el pago de tarifa de acceso asignada para el automotor.</t>
  </si>
  <si>
    <t xml:space="preserve">Verificación in situ por parte de los Técnicos 2 de la Dirección de Seguridad de los vehículos particulares que se encuentran en la zona operativa y validación del pago de derechos.
</t>
  </si>
  <si>
    <t>Registro DRIVE INGRESO VEHICULAR  ZONA OPERATIVA - 2020v2
Registro DRIVE SEGUIMIENTO DE CARNETS
Registro DRIVE CONTROL DE INGRESO PEATONAL 2022</t>
  </si>
  <si>
    <t>Posibilidad de afectación económica y reputacional</t>
  </si>
  <si>
    <t>por ofrecer o recibir soborno para no llevar a cabo protocolo de cepo</t>
  </si>
  <si>
    <t>debido a obtener un beneficio privado</t>
  </si>
  <si>
    <t>Facilitador</t>
  </si>
  <si>
    <t>Inspección del supervisor coordinador  (Arqueo y cámaras)</t>
  </si>
  <si>
    <t>ZPP-PR03 INSTALACIÓN DE DISPOSITIVOS INMOVILIZADORES VEHICULARES TIPO CEPO v2
ZPP-PR04 DESINSTALACIÓN DE DISPOSITIVOS INMOVILIZADORES VEHICULARES TIPO CEPO v2
ZPP-IN05 INSTALACIÓN Y DESINSTALACIÓN DE CEPOS v1</t>
  </si>
  <si>
    <t>Implementar capacitacion al personal</t>
  </si>
  <si>
    <t xml:space="preserve">Actas de asistencia a capacitacion </t>
  </si>
  <si>
    <t>Al ingresar al proyecto de ZPP</t>
  </si>
  <si>
    <t xml:space="preserve">1- Se notifica al Oficial de Cumplimiento del SGAS, Oficina de Planeacion y Oficina de Auditoria Interna                                                                      2-Citar a reunion al sujeto que incurrio, para rendir descargos. Luego hacer reunion con el lider operativo, juridico y directivos del proyecto para evaluar la situacion. </t>
  </si>
  <si>
    <t>por ofrecer o recibir soborno para omitir protocolos operativos</t>
  </si>
  <si>
    <t xml:space="preserve">ZPP-PR05 Recaudo de dinero, conciliación y cierre
</t>
  </si>
  <si>
    <t xml:space="preserve">1- Se notifica al Oficial de Cumplimiento del SGAS, Oficina de Planeacion y Oficina de Auditoria Interna                                                                      2-Citar a reunion al sujeto que incurrio, para rendir descargos. Luego hacer reunion con el lider juridico, financiero, planeacion y directivos del proyecto para evaluar la situacion. </t>
  </si>
  <si>
    <t xml:space="preserve">por recibir soborno para entregar Información confidencial, de parqueo y/o de la plataforma de seguimiento de parqueo </t>
  </si>
  <si>
    <t>Cargos directivos del proyecto</t>
  </si>
  <si>
    <t>Controles información confidencial y política de tratamientos de datos.</t>
  </si>
  <si>
    <t>FTI-MN08 Política de Seguridad de la Información</t>
  </si>
  <si>
    <t>por recibir soborno para informar un robo, sin existir, en las zonas de parqueo</t>
  </si>
  <si>
    <t>Arqueos.</t>
  </si>
  <si>
    <t xml:space="preserve">1- Se notifica al Oficial de Cumplimiento del SGAS, Oficina de Planeacion y Oficina de Auditoria Interna                                                                      2-Citar a reunion al sujeto que incurrio, para rendir descargos. Luego hacer reunion con el lider operativo y directivos del proyecto para evaluar la situacion. </t>
  </si>
  <si>
    <t>por recibir soborno para alterar el procedimiento que realiza el facilitador</t>
  </si>
  <si>
    <t xml:space="preserve">1- Se notifica al Oficial de Cumplimiento del SGAS, Oficina de Planeacion y Oficina de Auditoria Interna                                                                      2-Citar a reunion al sujeto que incurrio, para rendir descargos. Luego hacer reunion con el lider operativo, juridico, TIC y directivos del proyecto para evaluar la situacion. </t>
  </si>
  <si>
    <t>por recibir soborno Alterar la aplicación de seguimiento de parqueo,</t>
  </si>
  <si>
    <t>Historial de cambios de los parámetros de la aplicación; limitación de los accesos y fiducia control ingreso del dinero.</t>
  </si>
  <si>
    <t>Posibilidad de ofrecer, prometer, entregar u otorgar una ventaja indebida de cualquier  valor directamente o indirectamente a las partes interesadas</t>
  </si>
  <si>
    <t>por parte del Oficial de Cumplimiento</t>
  </si>
  <si>
    <t xml:space="preserve">con el fin de desviar investigaciones, no ejecutar la  debida diligencia ampliada,  no reportar informes disciplinarios,  entre otros. </t>
  </si>
  <si>
    <t>Oficial de Cumplimiento</t>
  </si>
  <si>
    <t xml:space="preserve">Cumplimiento de los Procedimiento del Sistema de Gestión Antisoborno
Rendición de Cuentas al Órgano de Gobierno
</t>
  </si>
  <si>
    <t>Resolución 060 de 2022
Formato EJC-TF 54</t>
  </si>
  <si>
    <t>Aseguramiento del Proceso a través de las Auditorías Internas y de los Entes de Control
1. Ingreso al correo del canal de denuncia para revisar las fechas de recepción de denuncias de posible shechos de soborno
2. Revisión de la aplicación de investigación de posibles casos de soborno oportunamente
3. Revisión de infformes a la Alta Dirección y al Órgano de Gobierno</t>
  </si>
  <si>
    <t>Ana Lucía Gómez Nieto / Jefe de Oficina de Auditoría Interna 
Maryuri Zabala / Profesional 3 Subgerencia de Planeación y Proyectos</t>
  </si>
  <si>
    <t>Informes de Auditoría sobre el cumplimiento del Sistema de Gestión Antisoborno
Reportes oportunos de casos</t>
  </si>
  <si>
    <t>1. Presentación de Informe al Órgano de Gobierno</t>
  </si>
  <si>
    <t>Posibilidad de ofrecer o recibir dádivas o cualquier tipo de beneficio</t>
  </si>
  <si>
    <t>por parte de los colaboradores de la Dirección de Recursos Tecnológicos a nombre propio o de terceros, por compartir las bases de datos administradas por la misma dirección y en custodia de la Terminal inclumpliendo la Ley 1581 de 2012 con relación al tratamiento de datos personales; y exponer información sensible de las partes interesadas,</t>
  </si>
  <si>
    <t>con el fin de facilitar una competencia desleal  u obtención de ganancia a título personal o de terceros.</t>
  </si>
  <si>
    <t>Actualización de las credenciales de cada uno de los usuarios administradores de las bases de datos propiedad de La Terminal (conductores, Empresas, Empleados, Contratistas entre otras) y el respectivo seguimiento al log de transacciones generado en cada una de las base de datos, validando su funcionamiento y seguridad.</t>
  </si>
  <si>
    <t>1. Realizar la revisión de las bases de datos con el fin de garantizar la confidencialidad, integridad y disponibilidad
 de la información; permitiendo generar informes de seguimiento.
2. Generar el documento en el SIG que evidencie el control.</t>
  </si>
  <si>
    <t>Control de registro y modificacion de la base de datos del Registro Nacional de las Base de Datos (RNBD) supervisador por la superintendencia de industria y comercio (SIC)</t>
  </si>
  <si>
    <t>Formato de seguimiento a las base datos y verificacion del uso de las mismas por parte de proveedores y partes interesadas</t>
  </si>
  <si>
    <t>Julio Cesar Mosquera Santos 
 Director</t>
  </si>
  <si>
    <t>Posibilidad de recibir dádivas o cualquier tipo de beneficio</t>
  </si>
  <si>
    <t xml:space="preserve">en el cobro por el uso del circuito de taxis, </t>
  </si>
  <si>
    <t>para favorecer o beneficiar algún taxista</t>
  </si>
  <si>
    <t>Operarios</t>
  </si>
  <si>
    <t xml:space="preserve">Arqueos esporádicos en las cajas de las zonas de taxis.
Cumplimiento del Reglamento Interno de Trabajo, que prohibe el favorecimiento de terceros.
</t>
  </si>
  <si>
    <t xml:space="preserve">1. Realizar arqueos a las cajas de recaudo.
</t>
  </si>
  <si>
    <t>Formatos de arqueos</t>
  </si>
  <si>
    <t>bimestral</t>
  </si>
  <si>
    <t xml:space="preserve">Iniciar procesos disciplinarios
Informar a la Subgerencia de Planeación y Proyectos y a la Oficina de Auditoría Interna
</t>
  </si>
  <si>
    <t>Guarda de Seguridad</t>
  </si>
  <si>
    <t>Supervisar a los guardas de seguridad por parte de la empresa contratista y envío de informe al Supervisor del contrato de seguridad (de la Terminal).</t>
  </si>
  <si>
    <t>Debido a la complicidad por parte del personal de seguridad para ejecutar hurtos en los parqueaderos fuera de vía que administra la Terminal de Transporte S.A.</t>
  </si>
  <si>
    <t>con el propósito de obtener un beneficio a título personal o de terceros.</t>
  </si>
  <si>
    <t>Rotación del personal periódicamente.</t>
  </si>
  <si>
    <t xml:space="preserve">Consignas de puestos de trabajo </t>
  </si>
  <si>
    <t>por no efectuar los recaudos a los usuarios y/o sobornarlos para cobrar tarifas diferentes</t>
  </si>
  <si>
    <t>con el fin de obtener un beneficio privado.</t>
  </si>
  <si>
    <t>Limitación de acceso por tipo de usuario.</t>
  </si>
  <si>
    <t>FTI-MN08 Política de Seguridad de la Información
(RIT) Reglamento Interno de Trabajo</t>
  </si>
  <si>
    <t>1. Solicitar al área TIC mayor control en el aplicativo.
 2. Incentivar el pago electrónico.
 3. Aumentar personal operativo de supervisión.</t>
  </si>
  <si>
    <t>1. Mejoras en la app
 2. Mejoras en los procesos
 3. Mejoras en los procesos</t>
  </si>
  <si>
    <t>Notificar al Oficial de Cumplimiento del SGAS, Oficina de Planeación y Oficina de Auditoría Interna. 
Citar a reunión al sujeto que incurrió en la falta, para rendir descargos. 
Hacer reunión con el Líder Operativo, Coordinador y Analista de Control.</t>
  </si>
  <si>
    <t>Supervisión y arqueo con cada uno de los facilitadores</t>
  </si>
  <si>
    <t xml:space="preserve"> Verificación por sistema de auditoría de pagos y cierre de facilitadores.</t>
  </si>
  <si>
    <t>Verificación de revisión de placas y ocupación de tramo.</t>
  </si>
  <si>
    <t xml:space="preserve">debido a que los ciudadanos por tener preferencias en el uso de los elementos puestos para el uso de ellos, ofrecen un beneficio para satisfacer su propia necesidad. </t>
  </si>
  <si>
    <t xml:space="preserve">Fortalecimiento de las politicas enfocadas en anticorrupción, en que no se debe recibir ningun tipo de remuneración monetaria o en especie por la prestación de nuestros servicios.
</t>
  </si>
  <si>
    <t>Posibilidad de fortalecer la competencia técnica</t>
  </si>
  <si>
    <t>para capacitar al personal</t>
  </si>
  <si>
    <t>debido a que se requiere para los procesos clave en antisoborno</t>
  </si>
  <si>
    <t>Personal en los procesos clave en Antisoborno</t>
  </si>
  <si>
    <t>Extremo</t>
  </si>
  <si>
    <t>Capacitar con un ente certificador al personal clave en Antisoborno, logrando la aprobación del curso</t>
  </si>
  <si>
    <t>GTS-PL03 PLAN INSTITUCIONAL DE CAPACITACIÓN</t>
  </si>
  <si>
    <t>1. Seleccionar al personal de los procesos clave para antisoborno que participe en el curso.
 2. Inscribir al personal seleccionado ante el proveedor seleccionado. 
 3. Hacer seguimiento al cumplimiento de la asistencia al curso.
 4. Seguimiento a la presentación de evaluaciones de competencia adquirida</t>
  </si>
  <si>
    <t>Maryuri Zabala / Profesional 3 Subgerencia de Planeación y Proyectos</t>
  </si>
  <si>
    <t>Aprobación de los exámenes por parte de los asistentes</t>
  </si>
  <si>
    <t>Por ocurrencia</t>
  </si>
  <si>
    <t>Informar a Gerencia el resultado de aprobación de los participantes</t>
  </si>
  <si>
    <t>Se logró la formación como Auditores en Antisoborno con base en la norma NTC ISO 37001:2017 de los participantes</t>
  </si>
  <si>
    <t>por inquietudes sobre la política de Integridad y denuncias de soborno</t>
  </si>
  <si>
    <t>debido a que se requiere proteger al denunciante y resolver las inquietudes de las partes interesadas.</t>
  </si>
  <si>
    <t>Crear el canal de integridad y antisoborno que incluya las denuncias anónimas</t>
  </si>
  <si>
    <t>Política de Integridad
Manual de Sistema Integrado de Gestión</t>
  </si>
  <si>
    <t>1. Crear junto con comunicaciones la herramienta / formulario 
2. Prueba de la herramienta
3. Crear estrategia de comunciación y promoción del canal de integridad y antisoborno 
4. Implementar la estrategia</t>
  </si>
  <si>
    <t xml:space="preserve">Disponibilidad del canal de denuncias en la página web de la Terminal de Transporte </t>
  </si>
  <si>
    <t xml:space="preserve">Informar a a los grupos de interés la disponibilidad del canal </t>
  </si>
  <si>
    <t xml:space="preserve">Se puso a disponilidad de los grupos de interés el canal de integridad y antisoborno de la terminal a través de la página Web de la entidad </t>
  </si>
  <si>
    <t>Ninguno es de soborno</t>
  </si>
  <si>
    <r>
      <rPr>
        <sz val="10"/>
        <color theme="1"/>
        <rFont val="Arial"/>
        <family val="2"/>
      </rPr>
      <t xml:space="preserve"> </t>
    </r>
    <r>
      <rPr>
        <b/>
        <sz val="10"/>
        <color theme="1"/>
        <rFont val="Arial"/>
        <family val="2"/>
      </rPr>
      <t>No incluir en la matriz de soborno el riesgo de  DATACRÉDITO (riesgo 55, ni el riesgo 14)</t>
    </r>
  </si>
  <si>
    <r>
      <rPr>
        <sz val="10"/>
        <color theme="1"/>
        <rFont val="Arial"/>
        <family val="2"/>
      </rPr>
      <t xml:space="preserve">Soborno (Sostenibilidad y Mejora Continua (Riesgo 78 y 89 están duplicados) </t>
    </r>
    <r>
      <rPr>
        <b/>
        <sz val="10"/>
        <color theme="1"/>
        <rFont val="Arial"/>
        <family val="2"/>
      </rPr>
      <t>Se propone eliminar el riesgo 78</t>
    </r>
    <r>
      <rPr>
        <sz val="10"/>
        <color theme="1"/>
        <rFont val="Arial"/>
        <family val="2"/>
      </rPr>
      <t xml:space="preserve"> y se ajustó la redacción del 89.)</t>
    </r>
  </si>
  <si>
    <r>
      <rPr>
        <sz val="10"/>
        <color theme="1"/>
        <rFont val="Arial"/>
        <family val="2"/>
      </rPr>
      <t xml:space="preserve">Servicio al Ciudadano (riesgo 79 y 99, se encuentran duplicados). </t>
    </r>
    <r>
      <rPr>
        <b/>
        <sz val="10"/>
        <color theme="1"/>
        <rFont val="Arial"/>
        <family val="2"/>
      </rPr>
      <t>Se propone eliminar el riesgo 99</t>
    </r>
  </si>
  <si>
    <t>(Cuando se eliminen los 2 riesgos, la matriz total queda en 77 riesgos para remitir al auditor )</t>
  </si>
  <si>
    <t>10 Riesgos Son transversales</t>
  </si>
  <si>
    <t>Descripción</t>
  </si>
  <si>
    <r>
      <rPr>
        <sz val="10"/>
        <color rgb="FF000000"/>
        <rFont val="Calibri"/>
        <family val="2"/>
      </rPr>
      <t xml:space="preserve">La actividad que conlleva el riesgo se ejecuta como máximo 2 veces al año
</t>
    </r>
    <r>
      <rPr>
        <b/>
        <sz val="10"/>
        <color rgb="FF000000"/>
        <rFont val="Calibri"/>
        <family val="2"/>
      </rPr>
      <t>SOBORNO:</t>
    </r>
    <r>
      <rPr>
        <sz val="10"/>
        <color rgb="FF000000"/>
        <rFont val="Calibri"/>
        <family val="2"/>
      </rPr>
      <t xml:space="preserve"> No se tienen antecedentes de ocurrencia del evento de soborno hace más de 5 años</t>
    </r>
  </si>
  <si>
    <r>
      <rPr>
        <sz val="10"/>
        <color rgb="FF000000"/>
        <rFont val="Calibri"/>
        <family val="2"/>
      </rPr>
      <t xml:space="preserve">La actividad que conlleva el riesgo se ejecuta de 3 a 24 veces por año
</t>
    </r>
    <r>
      <rPr>
        <b/>
        <sz val="10"/>
        <color rgb="FF000000"/>
        <rFont val="Calibri"/>
        <family val="2"/>
      </rPr>
      <t xml:space="preserve">
SOBORNO:</t>
    </r>
    <r>
      <rPr>
        <sz val="10"/>
        <color rgb="FF000000"/>
        <rFont val="Calibri"/>
        <family val="2"/>
      </rPr>
      <t xml:space="preserve"> El hecho de soborno podría darse una o varias veces en un plazo inferior a 4 años</t>
    </r>
  </si>
  <si>
    <r>
      <rPr>
        <sz val="10"/>
        <color rgb="FF000000"/>
        <rFont val="Calibri"/>
        <family val="2"/>
      </rPr>
      <t xml:space="preserve">La actividad que conlleva el riesgo se ejecuta de 24 a 500 veces por año
</t>
    </r>
    <r>
      <rPr>
        <b/>
        <sz val="10"/>
        <color rgb="FF000000"/>
        <rFont val="Calibri"/>
        <family val="2"/>
      </rPr>
      <t xml:space="preserve">
SOBORNO:</t>
    </r>
    <r>
      <rPr>
        <sz val="10"/>
        <color rgb="FF000000"/>
        <rFont val="Calibri"/>
        <family val="2"/>
      </rPr>
      <t xml:space="preserve"> El hecho de soborno podría darse una o varias veces en un plazo inferior a 3 años</t>
    </r>
  </si>
  <si>
    <r>
      <rPr>
        <sz val="10"/>
        <color rgb="FF000000"/>
        <rFont val="Calibri"/>
        <family val="2"/>
      </rPr>
      <t xml:space="preserve">La actividad que conlleva el riesgo se ejecuta mínimo 500 veces al año y máximo 5000 veces por año.
</t>
    </r>
    <r>
      <rPr>
        <b/>
        <sz val="10"/>
        <color rgb="FF000000"/>
        <rFont val="Calibri"/>
        <family val="2"/>
      </rPr>
      <t>SOBORNO:</t>
    </r>
    <r>
      <rPr>
        <sz val="10"/>
        <color rgb="FF000000"/>
        <rFont val="Calibri"/>
        <family val="2"/>
      </rPr>
      <t xml:space="preserve"> El hecho de soborno podría darse en un plazo inferior a 2 años</t>
    </r>
  </si>
  <si>
    <r>
      <rPr>
        <sz val="10"/>
        <color rgb="FF000000"/>
        <rFont val="Calibri"/>
        <family val="2"/>
      </rPr>
      <t xml:space="preserve">La actividad que conlleva el riesgo se ejecuta más de 5000 veces por año
</t>
    </r>
    <r>
      <rPr>
        <b/>
        <sz val="10"/>
        <color rgb="FF000000"/>
        <rFont val="Calibri"/>
        <family val="2"/>
      </rPr>
      <t>SOBORNO:</t>
    </r>
    <r>
      <rPr>
        <sz val="10"/>
        <color rgb="FF000000"/>
        <rFont val="Calibri"/>
        <family val="2"/>
      </rPr>
      <t xml:space="preserve"> El hecho de soborno podría darse una o varias veces en un plazo inferior 1 año, o se tiene un indicio de un posible hecho de soborno.</t>
    </r>
  </si>
  <si>
    <t>Afectación económica (SMLMV)</t>
  </si>
  <si>
    <t>Corrupción y Corrupción-Soborno</t>
  </si>
  <si>
    <t>Matriz de calor (niveles de severidad del riesgo)</t>
  </si>
  <si>
    <t>Muy Alta 100%</t>
  </si>
  <si>
    <t>Alta 80%</t>
  </si>
  <si>
    <t>Alto</t>
  </si>
  <si>
    <t>Media 60%</t>
  </si>
  <si>
    <t>Baja 40%</t>
  </si>
  <si>
    <t>Bajo</t>
  </si>
  <si>
    <t>Muy Baja 20%</t>
  </si>
  <si>
    <t>Leve 20%</t>
  </si>
  <si>
    <t>Menor 40%</t>
  </si>
  <si>
    <t>Moderado 60%</t>
  </si>
  <si>
    <t>Mayor 80%</t>
  </si>
  <si>
    <t>Catastrófico 100%</t>
  </si>
  <si>
    <t>Matriz de calor (Después de controles)</t>
  </si>
  <si>
    <t>Factores de riesgo</t>
  </si>
  <si>
    <t>Factor</t>
  </si>
  <si>
    <t>Definición</t>
  </si>
  <si>
    <t>Eventos relacionados con errores en las actividades que deben realizar los servidores de la organización.</t>
  </si>
  <si>
    <t>Falta de procedimientos</t>
  </si>
  <si>
    <t>Errores de grabación, autorización</t>
  </si>
  <si>
    <t>Errores en cálculos para pagos internos y externos</t>
  </si>
  <si>
    <t>Falta de capacitación, temas relacionados con el personal</t>
  </si>
  <si>
    <t>Talento Humano</t>
  </si>
  <si>
    <t>Incluye seguridad y salud en el trabajo. Se analiza posible dolo e intención frente a la corrupción.</t>
  </si>
  <si>
    <t>Hurto activos</t>
  </si>
  <si>
    <t>Posibles comportamientos no éticos de los empleados</t>
  </si>
  <si>
    <t>Fraude interno (corrupción, soborno)</t>
  </si>
  <si>
    <t>Tecnología</t>
  </si>
  <si>
    <t>Eventos relacionados con la infraestructura tecnológica de la entidad.</t>
  </si>
  <si>
    <t>Daño de equipos</t>
  </si>
  <si>
    <t>Eventos relacionados con la infraestructura física de la entidad.</t>
  </si>
  <si>
    <t>Derrumbes</t>
  </si>
  <si>
    <t>Incendios</t>
  </si>
  <si>
    <t>Inundaciones</t>
  </si>
  <si>
    <t>Daños a activos fijos</t>
  </si>
  <si>
    <t>Clasificación de riesgos</t>
  </si>
  <si>
    <t>Ejecución y administración de procesos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</si>
  <si>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</si>
  <si>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</si>
  <si>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</si>
  <si>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Fallas tecnológicas</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</si>
  <si>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</si>
  <si>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</si>
  <si>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</si>
  <si>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Usuarios, productos y prácticas</t>
  </si>
  <si>
    <t>Fallas negligentes o involuntarias de las obligaciones frente a los usuarios y que impiden satisfacer una obligación profesional frente a éstos.</t>
  </si>
  <si>
    <t>Daños a activos fijos/eventos externos</t>
  </si>
  <si>
    <t>Pérdida por daños o extravíos de los activos fijos por desastres naturales u otros riesgos/eventos externos como atentados, vandalismo, orden público.</t>
  </si>
  <si>
    <t>Relación entre factores de riesgo y clasificación del riesgo</t>
  </si>
  <si>
    <t>Clasificación</t>
  </si>
  <si>
    <t>Ejecución y Administración de Procesos</t>
  </si>
  <si>
    <t>Pueden asociarse a varios factores</t>
  </si>
  <si>
    <t>Actividades relacionadas con la gestión en entidades públicas</t>
  </si>
  <si>
    <t xml:space="preserve">Actividad </t>
  </si>
  <si>
    <t>Probabilidad frente al Riesgo</t>
  </si>
  <si>
    <t>Planeación estratégica</t>
  </si>
  <si>
    <t>Muy baja</t>
  </si>
  <si>
    <t>Actividades de talento humano, jurídica, administrativa</t>
  </si>
  <si>
    <t>Contabilidad, cartera</t>
  </si>
  <si>
    <t>Tecnología (incluye disponibilidad de aplicativos), tesorería</t>
  </si>
  <si>
    <t>Diaria</t>
  </si>
  <si>
    <t>Muy alta</t>
  </si>
  <si>
    <t>Criterios para definir el nivel de probabilidad</t>
  </si>
  <si>
    <t>La actividad que conlleva el riesgo se ejecuta como máximo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</si>
  <si>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</si>
  <si>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</si>
  <si>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</si>
  <si>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</si>
  <si>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Criterios para definir el nivel de impacto</t>
  </si>
  <si>
    <t>Afectación Económica</t>
  </si>
  <si>
    <t>Afectación menor a 10 SMLMV</t>
  </si>
  <si>
    <t>El riesgo afecta la imagen de algún área de la organización.</t>
  </si>
  <si>
    <t>Menor-40%</t>
  </si>
  <si>
    <t>Entre 10 y 50 SMLMV</t>
  </si>
  <si>
    <t>El riesgo afecta la image de la entidad internamente, de conocimiento general nivel interno, de junta directiva y accionistas y/o de proveedores.</t>
  </si>
  <si>
    <t>Entre 50 y 100 SMLMV</t>
  </si>
  <si>
    <t>El riesgo afecta la imagen de la entidad con algunos usuarios de relevancia frente al logro de los objetivos.</t>
  </si>
  <si>
    <t>Entre 100 y 500 SMLMV</t>
  </si>
  <si>
    <t>El riesgo afecta la imagen de la entidad con efecto publicitario sostenido a nivel de sector administrativo, nivel departamental o municipal.</t>
  </si>
  <si>
    <t>Mayor a 500 SMLMV</t>
  </si>
  <si>
    <t>COUNTA of Tipo de proceso</t>
  </si>
  <si>
    <t xml:space="preserve">por falta de control en la supervisión de contrato
</t>
  </si>
  <si>
    <t xml:space="preserve"> para favorecerse o favorecer algún tercero acambio de recibir o solicitar dádivas o beneficios </t>
  </si>
  <si>
    <t xml:space="preserve">Posibilidad de fortalecer el canal para formular inquietudes y denuncias </t>
  </si>
  <si>
    <t>(Riesgo 6 - 2 y 7)</t>
  </si>
  <si>
    <t>por recibir soborno para aceptar Facturas de los proveedores sin soportes,</t>
  </si>
  <si>
    <t>Leonardo Lizcano - Director implementacion ZPP
Gerson Lugo - Director operación ZPP
Felipe Guzmán - Director
Blanca Líevano - Líder TIC
Camilo Ortíz - Líder de estrategia de servicio al ciudadano
Cristian Gerena - Líder financiero</t>
  </si>
  <si>
    <t>Leonardo Lizcano - Director implementacion ZPP
Cristian Gerena - Líder financiero</t>
  </si>
  <si>
    <t>Inspección del supervisor y coordinador a través de arqueo.</t>
  </si>
  <si>
    <t>Blanca Cecilia Lievano - Lider TIC ZPP
Felipe Guzmán - Director</t>
  </si>
  <si>
    <t xml:space="preserve">Blanca Cecilia Lievano - Lider TIC ZPP
Felipe Guzmán - Director
Jacob Escárraga - Coordinador Social 
Lina Casas - Coordinadora de Comunicaciones 
</t>
  </si>
  <si>
    <t>Leonardo Lizcano - Director implementación ZPP
Paula Alejandra Ramirez -Líder operativa 
Ruber Darío González - Líder operativo</t>
  </si>
  <si>
    <t>Total general</t>
  </si>
  <si>
    <t>por habilitar convenios y/o contratos para suplir deficiencias de parque automotor en épocas de temporadas altas, sin el integral cumplimiento de los requisitos, por parte de los trabajadores encargados de verificar el cumplimiento de los documentos exigidos por las autoridades competentes</t>
  </si>
  <si>
    <r>
      <t xml:space="preserve">a causa de la filtración de información confidencial y/o incumplimientos de los procesos de </t>
    </r>
    <r>
      <rPr>
        <b/>
        <sz val="8"/>
        <color rgb="FF000000"/>
        <rFont val="Calibri"/>
        <family val="2"/>
      </rPr>
      <t xml:space="preserve">Debida Diligencia </t>
    </r>
    <r>
      <rPr>
        <sz val="8"/>
        <color rgb="FF000000"/>
        <rFont val="Calibri"/>
        <family val="2"/>
      </rPr>
      <t xml:space="preserve">afectando la objetividad en la evaluación contractual.  </t>
    </r>
  </si>
  <si>
    <r>
      <t xml:space="preserve">Posibilidad de afectación reputacional por inadecuada </t>
    </r>
    <r>
      <rPr>
        <b/>
        <sz val="8"/>
        <color rgb="FF000000"/>
        <rFont val="Calibri"/>
        <family val="2"/>
      </rPr>
      <t>Debida Diligencia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</si>
</sst>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0"/>
      <color rgb="FF000000"/>
      <name val="Arial"/>
      <scheme val="minor"/>
    </font>
    <font>
      <sz val="11"/>
      <color rgb="FF000000"/>
      <name val="Calibri"/>
      <family val="2"/>
    </font>
    <font>
      <b/>
      <sz val="16"/>
      <color rgb="FF000000"/>
      <name val="Calibri"/>
      <family val="2"/>
    </font>
    <font>
      <b/>
      <i/>
      <sz val="14"/>
      <color rgb="FF0070C0"/>
      <name val="Calibri"/>
      <family val="2"/>
    </font>
    <font>
      <sz val="10"/>
      <color rgb="FF000000"/>
      <name val="Arial"/>
      <family val="2"/>
    </font>
    <font>
      <sz val="12"/>
      <color rgb="FF000000"/>
      <name val="Calibri"/>
      <family val="2"/>
    </font>
    <font>
      <sz val="10"/>
      <name val="Arial"/>
      <family val="2"/>
    </font>
    <font>
      <b/>
      <sz val="12"/>
      <color rgb="FF00B050"/>
      <name val="Calibri"/>
      <family val="2"/>
    </font>
    <font>
      <sz val="12"/>
      <color theme="1"/>
      <name val="Calibri"/>
      <family val="2"/>
    </font>
    <font>
      <b/>
      <sz val="12"/>
      <color rgb="FFFF0000"/>
      <name val="Calibri"/>
      <family val="2"/>
    </font>
    <font>
      <b/>
      <sz val="12"/>
      <color rgb="FF808080"/>
      <name val="Calibri"/>
      <family val="2"/>
    </font>
    <font>
      <sz val="10"/>
      <color theme="1"/>
      <name val="Arial"/>
      <family val="2"/>
    </font>
    <font>
      <b/>
      <sz val="12"/>
      <color rgb="FF7030A0"/>
      <name val="Calibri"/>
      <family val="2"/>
    </font>
    <font>
      <b/>
      <sz val="12"/>
      <color rgb="FF00B0F0"/>
      <name val="Calibri"/>
      <family val="2"/>
    </font>
    <font>
      <b/>
      <sz val="12"/>
      <color rgb="FFE26B0A"/>
      <name val="Calibri"/>
      <family val="2"/>
    </font>
    <font>
      <sz val="10"/>
      <color rgb="FF000000"/>
      <name val="Calibri"/>
      <family val="2"/>
    </font>
    <font>
      <b/>
      <sz val="12"/>
      <color rgb="FF595959"/>
      <name val="Calibri"/>
      <family val="2"/>
    </font>
    <font>
      <b/>
      <sz val="11"/>
      <color rgb="FFFFFFFF"/>
      <name val="Calibri"/>
      <family val="2"/>
    </font>
    <font>
      <sz val="11"/>
      <color theme="1"/>
      <name val="Calibri"/>
      <family val="2"/>
    </font>
    <font>
      <b/>
      <i/>
      <sz val="14"/>
      <color rgb="FFFFFFFF"/>
      <name val="Calibri"/>
      <family val="2"/>
    </font>
    <font>
      <b/>
      <sz val="11"/>
      <color rgb="FF000000"/>
      <name val="Calibri"/>
      <family val="2"/>
    </font>
    <font>
      <b/>
      <sz val="10"/>
      <color rgb="FF000000"/>
      <name val="Calibri"/>
      <family val="2"/>
    </font>
    <font>
      <b/>
      <sz val="10"/>
      <color rgb="FFFF0000"/>
      <name val="Calibri"/>
      <family val="2"/>
    </font>
    <font>
      <b/>
      <i/>
      <sz val="10"/>
      <color rgb="FF000000"/>
      <name val="Calibri"/>
      <family val="2"/>
    </font>
    <font>
      <sz val="10"/>
      <color theme="1"/>
      <name val="Arial"/>
      <family val="2"/>
    </font>
    <font>
      <b/>
      <sz val="10"/>
      <color theme="1"/>
      <name val="Calibri"/>
      <family val="2"/>
    </font>
    <font>
      <sz val="10"/>
      <color theme="1"/>
      <name val="Calibri"/>
      <family val="2"/>
    </font>
    <font>
      <sz val="10"/>
      <color theme="1"/>
      <name val="Arial"/>
      <family val="2"/>
      <scheme val="minor"/>
    </font>
    <font>
      <b/>
      <sz val="10"/>
      <color theme="1"/>
      <name val="Arial"/>
      <family val="2"/>
      <scheme val="minor"/>
    </font>
    <font>
      <b/>
      <sz val="10"/>
      <color rgb="FFFFFFFF"/>
      <name val="Calibri"/>
      <family val="2"/>
    </font>
    <font>
      <b/>
      <sz val="10"/>
      <color theme="0"/>
      <name val="Arial"/>
      <family val="2"/>
    </font>
    <font>
      <b/>
      <sz val="11"/>
      <color theme="1"/>
      <name val="Calibri"/>
      <family val="2"/>
    </font>
    <font>
      <b/>
      <sz val="9"/>
      <color theme="1"/>
      <name val="Calibri"/>
      <family val="2"/>
    </font>
    <font>
      <b/>
      <sz val="8"/>
      <color theme="1"/>
      <name val="Calibri"/>
      <family val="2"/>
    </font>
    <font>
      <b/>
      <sz val="12"/>
      <color theme="1"/>
      <name val="Arial"/>
      <family val="2"/>
    </font>
    <font>
      <b/>
      <sz val="10"/>
      <color theme="1"/>
      <name val="Arial"/>
      <family val="2"/>
    </font>
    <font>
      <sz val="10"/>
      <color rgb="FF000000"/>
      <name val="Arial"/>
      <family val="2"/>
      <scheme val="minor"/>
    </font>
    <font>
      <b/>
      <sz val="8"/>
      <color rgb="FF000000"/>
      <name val="Calibri"/>
      <family val="2"/>
    </font>
    <font>
      <sz val="8"/>
      <name val="Arial"/>
      <family val="2"/>
    </font>
    <font>
      <sz val="8"/>
      <color theme="0"/>
      <name val="Calibri"/>
      <family val="2"/>
    </font>
    <font>
      <sz val="8"/>
      <color rgb="FF000000"/>
      <name val="Arial"/>
      <family val="2"/>
      <scheme val="minor"/>
    </font>
    <font>
      <b/>
      <sz val="8"/>
      <color rgb="FF002060"/>
      <name val="Calibri"/>
      <family val="2"/>
    </font>
    <font>
      <sz val="8"/>
      <color rgb="FF002060"/>
      <name val="Calibri"/>
      <family val="2"/>
    </font>
    <font>
      <sz val="8"/>
      <color rgb="FF000000"/>
      <name val="Calibri"/>
      <family val="2"/>
    </font>
    <font>
      <sz val="8"/>
      <color rgb="FFFFFFFF"/>
      <name val="Calibri"/>
      <family val="2"/>
    </font>
    <font>
      <sz val="8"/>
      <color theme="1"/>
      <name val="Calibri"/>
      <family val="2"/>
    </font>
    <font>
      <sz val="8"/>
      <color rgb="FFFF0000"/>
      <name val="Calibri"/>
      <family val="2"/>
    </font>
  </fonts>
  <fills count="36">
    <fill>
      <patternFill patternType="none"/>
    </fill>
    <fill>
      <patternFill patternType="gray125"/>
    </fill>
    <fill>
      <patternFill patternType="solid">
        <fgColor rgb="FF92D050"/>
        <bgColor rgb="FF92D050"/>
      </patternFill>
    </fill>
    <fill>
      <patternFill patternType="solid">
        <fgColor rgb="FF8DB5F8"/>
        <bgColor rgb="FF8DB5F8"/>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D8D8D8"/>
        <bgColor rgb="FFD8D8D8"/>
      </patternFill>
    </fill>
    <fill>
      <patternFill patternType="solid">
        <fgColor rgb="FFDBE5F1"/>
        <bgColor rgb="FFDBE5F1"/>
      </patternFill>
    </fill>
    <fill>
      <patternFill patternType="solid">
        <fgColor rgb="FF99CC00"/>
        <bgColor rgb="FF99CC00"/>
      </patternFill>
    </fill>
    <fill>
      <patternFill patternType="solid">
        <fgColor rgb="FFF79646"/>
        <bgColor rgb="FFF79646"/>
      </patternFill>
    </fill>
    <fill>
      <patternFill patternType="solid">
        <fgColor rgb="FFD6E3BC"/>
        <bgColor rgb="FFD6E3BC"/>
      </patternFill>
    </fill>
    <fill>
      <patternFill patternType="solid">
        <fgColor rgb="FFF2DBDB"/>
        <bgColor rgb="FFF2DBDB"/>
      </patternFill>
    </fill>
    <fill>
      <patternFill patternType="solid">
        <fgColor rgb="FFFF0000"/>
        <bgColor rgb="FFFF0000"/>
      </patternFill>
    </fill>
    <fill>
      <patternFill patternType="solid">
        <fgColor rgb="FFFF9900"/>
        <bgColor rgb="FFFF9900"/>
      </patternFill>
    </fill>
    <fill>
      <patternFill patternType="solid">
        <fgColor rgb="FFFFFF97"/>
        <bgColor rgb="FFFFFF97"/>
      </patternFill>
    </fill>
    <fill>
      <patternFill patternType="solid">
        <fgColor rgb="FFF3F3F3"/>
        <bgColor rgb="FFF3F3F3"/>
      </patternFill>
    </fill>
    <fill>
      <patternFill patternType="solid">
        <fgColor theme="0"/>
        <bgColor theme="0"/>
      </patternFill>
    </fill>
    <fill>
      <patternFill patternType="solid">
        <fgColor rgb="FFC27BA0"/>
        <bgColor rgb="FFC27BA0"/>
      </patternFill>
    </fill>
    <fill>
      <patternFill patternType="solid">
        <fgColor rgb="FFD9D9D9"/>
        <bgColor rgb="FFD9D9D9"/>
      </patternFill>
    </fill>
    <fill>
      <patternFill patternType="solid">
        <fgColor rgb="FFFEF1CC"/>
        <bgColor rgb="FFFEF1CC"/>
      </patternFill>
    </fill>
    <fill>
      <patternFill patternType="solid">
        <fgColor rgb="FF20124D"/>
        <bgColor rgb="FF20124D"/>
      </patternFill>
    </fill>
    <fill>
      <patternFill patternType="solid">
        <fgColor rgb="FF00B050"/>
        <bgColor rgb="FF00B050"/>
      </patternFill>
    </fill>
    <fill>
      <patternFill patternType="solid">
        <fgColor rgb="FFC00000"/>
        <bgColor rgb="FFC00000"/>
      </patternFill>
    </fill>
    <fill>
      <patternFill patternType="solid">
        <fgColor theme="9"/>
        <bgColor theme="9"/>
      </patternFill>
    </fill>
    <fill>
      <patternFill patternType="solid">
        <fgColor rgb="FF002060"/>
        <bgColor rgb="FF002060"/>
      </patternFill>
    </fill>
    <fill>
      <patternFill patternType="solid">
        <fgColor rgb="FFFFC000"/>
        <bgColor rgb="FFFFC000"/>
      </patternFill>
    </fill>
    <fill>
      <patternFill patternType="solid">
        <fgColor rgb="FF66FF33"/>
        <bgColor rgb="FF66FF33"/>
      </patternFill>
    </fill>
    <fill>
      <patternFill patternType="solid">
        <fgColor rgb="FFFF9933"/>
        <bgColor rgb="FFFF9933"/>
      </patternFill>
    </fill>
    <fill>
      <patternFill patternType="solid">
        <fgColor rgb="FFF2F2F2"/>
        <bgColor rgb="FFF2F2F2"/>
      </patternFill>
    </fill>
    <fill>
      <patternFill patternType="solid">
        <fgColor rgb="FFFF6600"/>
        <bgColor rgb="FFFF6600"/>
      </patternFill>
    </fill>
    <fill>
      <patternFill patternType="solid">
        <fgColor rgb="FF45818E"/>
        <bgColor rgb="FF45818E"/>
      </patternFill>
    </fill>
    <fill>
      <patternFill patternType="solid">
        <fgColor theme="5"/>
        <bgColor theme="5"/>
      </patternFill>
    </fill>
    <fill>
      <patternFill patternType="solid">
        <fgColor rgb="FF8FD7DC"/>
        <bgColor rgb="FF8FD7DC"/>
      </patternFill>
    </fill>
    <fill>
      <patternFill patternType="solid">
        <fgColor rgb="FFBFBFBF"/>
        <bgColor rgb="FFBFBFBF"/>
      </patternFill>
    </fill>
    <fill>
      <patternFill patternType="solid">
        <fgColor rgb="FFFAD9D6"/>
        <bgColor rgb="FFFAD9D6"/>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right style="thin">
        <color rgb="FF000000"/>
      </right>
      <top/>
      <bottom/>
      <diagonal/>
    </border>
    <border>
      <left/>
      <right/>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1" fillId="0" borderId="1" xfId="0" applyFont="1" applyBorder="1"/>
    <xf numFmtId="0" fontId="4" fillId="0" borderId="0" xfId="0" applyFont="1"/>
    <xf numFmtId="0" fontId="1" fillId="0" borderId="1" xfId="0" applyFont="1" applyBorder="1" applyAlignment="1">
      <alignment horizontal="center"/>
    </xf>
    <xf numFmtId="0" fontId="7" fillId="0" borderId="1" xfId="0" applyFont="1" applyBorder="1" applyAlignment="1">
      <alignment horizontal="center"/>
    </xf>
    <xf numFmtId="0" fontId="1" fillId="3" borderId="1" xfId="0" applyFont="1" applyFill="1" applyBorder="1"/>
    <xf numFmtId="0" fontId="8" fillId="0" borderId="1" xfId="0" applyFont="1" applyBorder="1" applyAlignment="1">
      <alignment horizontal="center"/>
    </xf>
    <xf numFmtId="0" fontId="1" fillId="4" borderId="1" xfId="0" applyFont="1" applyFill="1" applyBorder="1"/>
    <xf numFmtId="0" fontId="8" fillId="0" borderId="4" xfId="0" applyFont="1" applyBorder="1" applyAlignment="1">
      <alignment horizontal="center"/>
    </xf>
    <xf numFmtId="0" fontId="9" fillId="0" borderId="1" xfId="0" applyFont="1" applyBorder="1" applyAlignment="1">
      <alignment horizontal="center"/>
    </xf>
    <xf numFmtId="0" fontId="10" fillId="0" borderId="4" xfId="0" applyFont="1" applyBorder="1" applyAlignment="1">
      <alignment horizontal="center"/>
    </xf>
    <xf numFmtId="0" fontId="7" fillId="0" borderId="4" xfId="0" applyFont="1" applyBorder="1" applyAlignment="1">
      <alignment horizontal="center"/>
    </xf>
    <xf numFmtId="0" fontId="11" fillId="0" borderId="1" xfId="0" applyFont="1" applyBorder="1"/>
    <xf numFmtId="0" fontId="12" fillId="0" borderId="4" xfId="0" applyFont="1" applyBorder="1" applyAlignment="1">
      <alignment horizontal="center"/>
    </xf>
    <xf numFmtId="0" fontId="9" fillId="0" borderId="4" xfId="0" applyFont="1" applyBorder="1" applyAlignment="1">
      <alignment horizontal="center"/>
    </xf>
    <xf numFmtId="0" fontId="4" fillId="4" borderId="5" xfId="0" applyFont="1" applyFill="1" applyBorder="1"/>
    <xf numFmtId="0" fontId="4" fillId="3" borderId="5" xfId="0" applyFont="1" applyFill="1" applyBorder="1"/>
    <xf numFmtId="0" fontId="13" fillId="0" borderId="4" xfId="0" applyFont="1" applyBorder="1" applyAlignment="1">
      <alignment horizontal="center"/>
    </xf>
    <xf numFmtId="0" fontId="1" fillId="0" borderId="4" xfId="0" applyFont="1" applyBorder="1"/>
    <xf numFmtId="0" fontId="12" fillId="0" borderId="1" xfId="0" applyFont="1" applyBorder="1" applyAlignment="1">
      <alignment horizontal="center"/>
    </xf>
    <xf numFmtId="0" fontId="14" fillId="0" borderId="4" xfId="0" applyFont="1" applyBorder="1" applyAlignment="1">
      <alignment horizontal="center"/>
    </xf>
    <xf numFmtId="0" fontId="15" fillId="0" borderId="1" xfId="0" applyFont="1" applyBorder="1" applyAlignment="1">
      <alignment horizontal="center"/>
    </xf>
    <xf numFmtId="0" fontId="8" fillId="0" borderId="3" xfId="0" applyFont="1" applyBorder="1" applyAlignment="1">
      <alignment horizontal="center"/>
    </xf>
    <xf numFmtId="0" fontId="14" fillId="0" borderId="1" xfId="0" applyFont="1" applyBorder="1" applyAlignment="1">
      <alignment horizontal="center"/>
    </xf>
    <xf numFmtId="0" fontId="1" fillId="0" borderId="1" xfId="0" applyFont="1" applyBorder="1" applyAlignment="1">
      <alignment horizontal="center" vertical="center"/>
    </xf>
    <xf numFmtId="0" fontId="16" fillId="0" borderId="1" xfId="0" applyFont="1" applyBorder="1" applyAlignment="1">
      <alignment horizontal="center" wrapText="1"/>
    </xf>
    <xf numFmtId="0" fontId="15" fillId="0" borderId="4" xfId="0" applyFont="1" applyBorder="1" applyAlignment="1">
      <alignment horizontal="center"/>
    </xf>
    <xf numFmtId="9" fontId="15" fillId="0" borderId="4" xfId="0" applyNumberFormat="1" applyFont="1" applyBorder="1" applyAlignment="1">
      <alignment horizontal="center"/>
    </xf>
    <xf numFmtId="9" fontId="1" fillId="0" borderId="1" xfId="0" applyNumberFormat="1" applyFont="1" applyBorder="1" applyAlignment="1">
      <alignment horizontal="center"/>
    </xf>
    <xf numFmtId="0" fontId="1" fillId="0" borderId="1" xfId="0" applyFont="1" applyBorder="1" applyAlignment="1">
      <alignment wrapText="1"/>
    </xf>
    <xf numFmtId="9" fontId="15" fillId="0" borderId="1" xfId="0" applyNumberFormat="1" applyFont="1" applyBorder="1" applyAlignment="1">
      <alignment horizontal="center"/>
    </xf>
    <xf numFmtId="0" fontId="1" fillId="0" borderId="0" xfId="0" applyFont="1" applyAlignment="1">
      <alignment wrapText="1"/>
    </xf>
    <xf numFmtId="0" fontId="15" fillId="0" borderId="0" xfId="0" applyFont="1"/>
    <xf numFmtId="0" fontId="15" fillId="0" borderId="0" xfId="0" applyFont="1" applyAlignment="1">
      <alignment horizontal="center"/>
    </xf>
    <xf numFmtId="0" fontId="17" fillId="5" borderId="1" xfId="0" applyFont="1" applyFill="1" applyBorder="1" applyAlignment="1">
      <alignment horizontal="center"/>
    </xf>
    <xf numFmtId="0" fontId="17"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15" fillId="0" borderId="10" xfId="0" applyFont="1" applyBorder="1" applyAlignment="1">
      <alignment horizontal="center"/>
    </xf>
    <xf numFmtId="0" fontId="1" fillId="6" borderId="1" xfId="0" applyFont="1" applyFill="1" applyBorder="1" applyAlignment="1">
      <alignment horizontal="center" vertical="center" wrapText="1"/>
    </xf>
    <xf numFmtId="0" fontId="17" fillId="0" borderId="0" xfId="0" applyFont="1" applyAlignment="1">
      <alignment vertical="center"/>
    </xf>
    <xf numFmtId="0" fontId="15" fillId="0" borderId="3" xfId="0" applyFont="1" applyBorder="1" applyAlignment="1">
      <alignment horizontal="center"/>
    </xf>
    <xf numFmtId="0" fontId="15" fillId="0" borderId="11" xfId="0" applyFont="1" applyBorder="1" applyAlignment="1">
      <alignment horizontal="center"/>
    </xf>
    <xf numFmtId="0" fontId="18" fillId="6" borderId="1" xfId="0" applyFont="1" applyFill="1" applyBorder="1" applyAlignment="1">
      <alignment horizontal="center" vertical="center" wrapText="1"/>
    </xf>
    <xf numFmtId="0" fontId="4" fillId="0" borderId="0" xfId="0" applyFont="1" applyAlignment="1">
      <alignment horizontal="center"/>
    </xf>
    <xf numFmtId="0" fontId="20" fillId="7" borderId="1" xfId="0" applyFont="1" applyFill="1" applyBorder="1" applyAlignment="1">
      <alignment horizontal="center"/>
    </xf>
    <xf numFmtId="0" fontId="21" fillId="7" borderId="14" xfId="0" applyFont="1" applyFill="1" applyBorder="1" applyAlignment="1">
      <alignment horizontal="center"/>
    </xf>
    <xf numFmtId="0" fontId="22" fillId="7" borderId="14" xfId="0" applyFont="1" applyFill="1" applyBorder="1" applyAlignment="1">
      <alignment horizontal="center"/>
    </xf>
    <xf numFmtId="0" fontId="1" fillId="8" borderId="15" xfId="0" applyFont="1" applyFill="1" applyBorder="1" applyAlignment="1">
      <alignment horizontal="center"/>
    </xf>
    <xf numFmtId="0" fontId="15" fillId="9" borderId="16" xfId="0" applyFont="1" applyFill="1" applyBorder="1" applyAlignment="1">
      <alignment horizontal="center"/>
    </xf>
    <xf numFmtId="0" fontId="23" fillId="0" borderId="10" xfId="0" applyFont="1" applyBorder="1" applyAlignment="1">
      <alignment horizontal="center"/>
    </xf>
    <xf numFmtId="0" fontId="15" fillId="4" borderId="16" xfId="0" applyFont="1" applyFill="1" applyBorder="1" applyAlignment="1">
      <alignment horizontal="center"/>
    </xf>
    <xf numFmtId="0" fontId="15" fillId="10" borderId="16" xfId="0" applyFont="1" applyFill="1" applyBorder="1" applyAlignment="1">
      <alignment horizontal="center"/>
    </xf>
    <xf numFmtId="0" fontId="1" fillId="11" borderId="15" xfId="0" applyFont="1" applyFill="1" applyBorder="1" applyAlignment="1">
      <alignment horizontal="center"/>
    </xf>
    <xf numFmtId="0" fontId="1" fillId="12" borderId="15" xfId="0" applyFont="1" applyFill="1" applyBorder="1" applyAlignment="1">
      <alignment horizontal="center"/>
    </xf>
    <xf numFmtId="0" fontId="4" fillId="0" borderId="1" xfId="0" applyFont="1" applyBorder="1"/>
    <xf numFmtId="0" fontId="1" fillId="0" borderId="4" xfId="0" applyFont="1" applyBorder="1" applyAlignment="1">
      <alignment horizontal="center"/>
    </xf>
    <xf numFmtId="0" fontId="15" fillId="13" borderId="16" xfId="0" applyFont="1" applyFill="1" applyBorder="1" applyAlignment="1">
      <alignment horizontal="center"/>
    </xf>
    <xf numFmtId="0" fontId="4" fillId="2" borderId="1" xfId="0" applyFont="1" applyFill="1" applyBorder="1" applyAlignment="1">
      <alignment horizontal="center" wrapText="1"/>
    </xf>
    <xf numFmtId="0" fontId="4" fillId="14" borderId="1" xfId="0" applyFont="1" applyFill="1" applyBorder="1"/>
    <xf numFmtId="0" fontId="1" fillId="0" borderId="3" xfId="0" applyFont="1" applyBorder="1" applyAlignment="1">
      <alignment horizontal="center"/>
    </xf>
    <xf numFmtId="0" fontId="15" fillId="15" borderId="1" xfId="0" applyFont="1" applyFill="1" applyBorder="1" applyAlignment="1">
      <alignment horizontal="center"/>
    </xf>
    <xf numFmtId="0" fontId="24" fillId="0" borderId="1" xfId="0" applyFont="1" applyBorder="1" applyAlignment="1">
      <alignment horizontal="center"/>
    </xf>
    <xf numFmtId="0" fontId="24" fillId="0" borderId="1" xfId="0" applyFont="1" applyBorder="1" applyAlignment="1">
      <alignment vertical="center" wrapText="1"/>
    </xf>
    <xf numFmtId="0" fontId="4" fillId="0" borderId="1" xfId="0" applyFont="1" applyBorder="1" applyAlignment="1">
      <alignment wrapText="1"/>
    </xf>
    <xf numFmtId="0" fontId="24" fillId="14" borderId="1" xfId="0" applyFont="1" applyFill="1" applyBorder="1" applyAlignment="1">
      <alignment vertical="center" wrapText="1"/>
    </xf>
    <xf numFmtId="0" fontId="4" fillId="14" borderId="1" xfId="0" applyFont="1" applyFill="1" applyBorder="1" applyAlignment="1">
      <alignment wrapText="1"/>
    </xf>
    <xf numFmtId="0" fontId="27" fillId="0" borderId="0" xfId="0" applyFont="1"/>
    <xf numFmtId="0" fontId="27" fillId="24" borderId="0" xfId="0" applyFont="1" applyFill="1"/>
    <xf numFmtId="0" fontId="27" fillId="4" borderId="0" xfId="0" applyFont="1" applyFill="1"/>
    <xf numFmtId="0" fontId="28" fillId="0" borderId="0" xfId="0" applyFont="1"/>
    <xf numFmtId="0" fontId="28" fillId="4" borderId="0" xfId="0" applyFont="1" applyFill="1"/>
    <xf numFmtId="0" fontId="4" fillId="0" borderId="0" xfId="0" applyFont="1" applyAlignment="1">
      <alignment horizontal="center" vertical="center"/>
    </xf>
    <xf numFmtId="0" fontId="29" fillId="25" borderId="22" xfId="0" applyFont="1" applyFill="1" applyBorder="1" applyAlignment="1">
      <alignment horizontal="center" vertical="center"/>
    </xf>
    <xf numFmtId="0" fontId="29" fillId="25" borderId="23" xfId="0" applyFont="1" applyFill="1" applyBorder="1" applyAlignment="1">
      <alignment horizontal="center" vertical="center" wrapText="1"/>
    </xf>
    <xf numFmtId="0" fontId="29" fillId="25" borderId="23" xfId="0" applyFont="1" applyFill="1" applyBorder="1" applyAlignment="1">
      <alignment horizontal="center" vertical="center"/>
    </xf>
    <xf numFmtId="0" fontId="15" fillId="0" borderId="0" xfId="0" applyFont="1" applyAlignment="1">
      <alignment horizontal="center" vertical="center"/>
    </xf>
    <xf numFmtId="0" fontId="1" fillId="2" borderId="1" xfId="0" applyFont="1" applyFill="1" applyBorder="1" applyAlignment="1">
      <alignment horizontal="center" vertical="center"/>
    </xf>
    <xf numFmtId="9" fontId="15" fillId="0" borderId="1" xfId="0" applyNumberFormat="1" applyFont="1" applyBorder="1" applyAlignment="1">
      <alignment horizontal="center" vertical="center"/>
    </xf>
    <xf numFmtId="0" fontId="15" fillId="0" borderId="4" xfId="0" applyFont="1" applyBorder="1" applyAlignment="1">
      <alignment horizontal="left" vertical="center" wrapText="1"/>
    </xf>
    <xf numFmtId="0" fontId="1" fillId="22" borderId="1" xfId="0" applyFont="1" applyFill="1" applyBorder="1" applyAlignment="1">
      <alignment horizontal="center" vertical="center"/>
    </xf>
    <xf numFmtId="0" fontId="1" fillId="20" borderId="1" xfId="0" applyFont="1" applyFill="1" applyBorder="1" applyAlignment="1">
      <alignment horizontal="center" vertical="center"/>
    </xf>
    <xf numFmtId="0" fontId="1" fillId="26" borderId="1" xfId="0" applyFont="1" applyFill="1" applyBorder="1" applyAlignment="1">
      <alignment horizontal="center" vertical="center"/>
    </xf>
    <xf numFmtId="0" fontId="1" fillId="13" borderId="1" xfId="0" applyFont="1" applyFill="1" applyBorder="1" applyAlignment="1">
      <alignment horizontal="center" vertical="center"/>
    </xf>
    <xf numFmtId="0" fontId="30" fillId="25" borderId="1" xfId="0" applyFont="1" applyFill="1" applyBorder="1" applyAlignment="1">
      <alignment horizontal="center" vertical="center" wrapText="1"/>
    </xf>
    <xf numFmtId="0" fontId="30" fillId="25" borderId="1" xfId="0" applyFont="1" applyFill="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27" borderId="1" xfId="0" applyFont="1" applyFill="1" applyBorder="1" applyAlignment="1">
      <alignment horizontal="center" vertical="center"/>
    </xf>
    <xf numFmtId="0" fontId="1" fillId="28" borderId="1" xfId="0" applyFont="1" applyFill="1" applyBorder="1" applyAlignment="1">
      <alignment horizontal="center" vertical="center"/>
    </xf>
    <xf numFmtId="0" fontId="26" fillId="0" borderId="0" xfId="0" applyFont="1" applyAlignment="1">
      <alignment vertical="center"/>
    </xf>
    <xf numFmtId="0" fontId="32" fillId="0" borderId="0" xfId="0" applyFont="1" applyAlignment="1">
      <alignment vertical="center"/>
    </xf>
    <xf numFmtId="0" fontId="15" fillId="30" borderId="1" xfId="0" applyFont="1" applyFill="1" applyBorder="1"/>
    <xf numFmtId="0" fontId="15" fillId="23" borderId="1" xfId="0" applyFont="1" applyFill="1" applyBorder="1"/>
    <xf numFmtId="0" fontId="21" fillId="23" borderId="5" xfId="0" applyFont="1" applyFill="1" applyBorder="1" applyAlignment="1">
      <alignment horizontal="center" vertical="center"/>
    </xf>
    <xf numFmtId="0" fontId="15" fillId="4" borderId="1" xfId="0" applyFont="1" applyFill="1" applyBorder="1"/>
    <xf numFmtId="0" fontId="21" fillId="30" borderId="5" xfId="0" applyFont="1" applyFill="1" applyBorder="1" applyAlignment="1">
      <alignment horizontal="center" vertical="center"/>
    </xf>
    <xf numFmtId="0" fontId="21" fillId="4" borderId="5" xfId="0" applyFont="1" applyFill="1" applyBorder="1" applyAlignment="1">
      <alignment horizontal="center" vertical="center"/>
    </xf>
    <xf numFmtId="0" fontId="15" fillId="2" borderId="1" xfId="0" applyFont="1" applyFill="1" applyBorder="1"/>
    <xf numFmtId="0" fontId="21" fillId="2" borderId="5" xfId="0" applyFont="1" applyFill="1" applyBorder="1" applyAlignment="1">
      <alignment horizontal="center" vertical="center"/>
    </xf>
    <xf numFmtId="0" fontId="15" fillId="0" borderId="0" xfId="0" applyFont="1" applyAlignment="1">
      <alignment vertical="center"/>
    </xf>
    <xf numFmtId="0" fontId="33" fillId="0" borderId="0" xfId="0" applyFont="1" applyAlignment="1">
      <alignment horizontal="center" vertical="center"/>
    </xf>
    <xf numFmtId="0" fontId="15" fillId="31" borderId="1" xfId="0" applyFont="1" applyFill="1" applyBorder="1"/>
    <xf numFmtId="0" fontId="24" fillId="0" borderId="0" xfId="0" applyFont="1" applyAlignment="1">
      <alignment vertical="center"/>
    </xf>
    <xf numFmtId="0" fontId="35" fillId="3" borderId="5" xfId="0" applyFont="1" applyFill="1" applyBorder="1" applyAlignment="1">
      <alignment horizontal="center" vertical="center"/>
    </xf>
    <xf numFmtId="0" fontId="24" fillId="0" borderId="0" xfId="0" applyFont="1" applyAlignment="1">
      <alignment horizontal="center" vertical="center"/>
    </xf>
    <xf numFmtId="0" fontId="34" fillId="0" borderId="0" xfId="0" applyFont="1" applyAlignment="1">
      <alignment vertical="center"/>
    </xf>
    <xf numFmtId="0" fontId="24" fillId="0" borderId="0" xfId="0" applyFont="1" applyAlignment="1">
      <alignment vertical="center" wrapText="1"/>
    </xf>
    <xf numFmtId="0" fontId="35" fillId="32" borderId="5" xfId="0" applyFont="1" applyFill="1" applyBorder="1" applyAlignment="1">
      <alignment horizontal="center" vertical="center"/>
    </xf>
    <xf numFmtId="0" fontId="35" fillId="33" borderId="5" xfId="0" applyFont="1" applyFill="1" applyBorder="1" applyAlignment="1">
      <alignment horizontal="center" vertical="center"/>
    </xf>
    <xf numFmtId="0" fontId="35" fillId="35" borderId="5" xfId="0" applyFont="1" applyFill="1" applyBorder="1" applyAlignment="1">
      <alignment horizontal="center" vertical="center"/>
    </xf>
    <xf numFmtId="0" fontId="24" fillId="2" borderId="5" xfId="0" applyFont="1" applyFill="1" applyBorder="1" applyAlignment="1">
      <alignment vertical="center"/>
    </xf>
    <xf numFmtId="9" fontId="24" fillId="0" borderId="0" xfId="0" applyNumberFormat="1" applyFont="1" applyAlignment="1">
      <alignment horizontal="center" vertical="center"/>
    </xf>
    <xf numFmtId="0" fontId="24" fillId="22" borderId="5" xfId="0" applyFont="1" applyFill="1" applyBorder="1" applyAlignment="1">
      <alignment vertical="center"/>
    </xf>
    <xf numFmtId="0" fontId="24" fillId="15" borderId="5" xfId="0" applyFont="1" applyFill="1" applyBorder="1" applyAlignment="1">
      <alignment vertical="center"/>
    </xf>
    <xf numFmtId="0" fontId="24" fillId="26" borderId="5" xfId="0" applyFont="1" applyFill="1" applyBorder="1" applyAlignment="1">
      <alignment vertical="center"/>
    </xf>
    <xf numFmtId="0" fontId="24" fillId="13" borderId="5" xfId="0" applyFont="1" applyFill="1" applyBorder="1" applyAlignment="1">
      <alignment vertical="center"/>
    </xf>
    <xf numFmtId="9" fontId="24" fillId="0" borderId="0" xfId="0" applyNumberFormat="1" applyFont="1" applyAlignment="1">
      <alignment horizontal="left" vertical="center" wrapText="1"/>
    </xf>
    <xf numFmtId="0" fontId="24" fillId="27" borderId="5" xfId="0" applyFont="1" applyFill="1" applyBorder="1" applyAlignment="1">
      <alignment vertical="center"/>
    </xf>
    <xf numFmtId="9" fontId="24" fillId="0" borderId="0" xfId="0" applyNumberFormat="1" applyFont="1" applyAlignment="1">
      <alignment horizontal="center" vertical="center" wrapText="1"/>
    </xf>
    <xf numFmtId="0" fontId="4" fillId="2" borderId="6" xfId="0" applyFont="1" applyFill="1" applyBorder="1" applyAlignment="1">
      <alignment horizontal="center"/>
    </xf>
    <xf numFmtId="0" fontId="6" fillId="0" borderId="7" xfId="0" applyFont="1" applyBorder="1"/>
    <xf numFmtId="0" fontId="2" fillId="0" borderId="0" xfId="0" applyFont="1" applyAlignment="1">
      <alignment horizontal="center"/>
    </xf>
    <xf numFmtId="0" fontId="0" fillId="0" borderId="0" xfId="0"/>
    <xf numFmtId="0" fontId="5" fillId="0" borderId="2" xfId="0" applyFont="1" applyBorder="1" applyAlignment="1">
      <alignment horizontal="center" vertical="center"/>
    </xf>
    <xf numFmtId="0" fontId="6" fillId="0" borderId="3" xfId="0" applyFont="1" applyBorder="1"/>
    <xf numFmtId="0" fontId="6" fillId="0" borderId="4" xfId="0" applyFont="1" applyBorder="1"/>
    <xf numFmtId="0" fontId="6" fillId="0" borderId="8" xfId="0" applyFont="1" applyBorder="1"/>
    <xf numFmtId="0" fontId="19" fillId="5" borderId="12" xfId="0" applyFont="1" applyFill="1" applyBorder="1" applyAlignment="1">
      <alignment horizontal="center"/>
    </xf>
    <xf numFmtId="0" fontId="6" fillId="0" borderId="13" xfId="0" applyFont="1" applyBorder="1"/>
    <xf numFmtId="0" fontId="30" fillId="25" borderId="6" xfId="0" applyFont="1" applyFill="1" applyBorder="1" applyAlignment="1">
      <alignment horizontal="center" vertical="center"/>
    </xf>
    <xf numFmtId="0" fontId="30" fillId="25" borderId="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6" fillId="0" borderId="25" xfId="0" applyFont="1" applyBorder="1"/>
    <xf numFmtId="0" fontId="31" fillId="29" borderId="26" xfId="0" applyFont="1" applyFill="1" applyBorder="1" applyAlignment="1">
      <alignment horizontal="center" vertical="center" textRotation="90"/>
    </xf>
    <xf numFmtId="0" fontId="6" fillId="0" borderId="27" xfId="0" applyFont="1" applyBorder="1"/>
    <xf numFmtId="0" fontId="25" fillId="0" borderId="0" xfId="0" applyFont="1" applyAlignment="1">
      <alignment horizontal="center" vertical="center"/>
    </xf>
    <xf numFmtId="0" fontId="31" fillId="29" borderId="12" xfId="0" applyFont="1" applyFill="1" applyBorder="1" applyAlignment="1">
      <alignment horizontal="center" vertical="center"/>
    </xf>
    <xf numFmtId="0" fontId="35" fillId="34" borderId="12" xfId="0" applyFont="1" applyFill="1" applyBorder="1" applyAlignment="1">
      <alignment horizontal="center" vertical="center"/>
    </xf>
    <xf numFmtId="0" fontId="34" fillId="29" borderId="12"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35" fillId="0" borderId="0" xfId="0" applyFont="1" applyAlignment="1">
      <alignment horizontal="left" vertical="center"/>
    </xf>
    <xf numFmtId="0" fontId="0" fillId="0" borderId="28" xfId="0" pivotButton="1" applyBorder="1"/>
    <xf numFmtId="0" fontId="0" fillId="0" borderId="29" xfId="0" applyBorder="1"/>
    <xf numFmtId="0" fontId="0" fillId="0" borderId="28" xfId="0" applyBorder="1"/>
    <xf numFmtId="0" fontId="0" fillId="0" borderId="29" xfId="0" applyNumberFormat="1" applyBorder="1"/>
    <xf numFmtId="0" fontId="0" fillId="0" borderId="30" xfId="0" applyBorder="1"/>
    <xf numFmtId="0" fontId="0" fillId="0" borderId="31" xfId="0" applyNumberFormat="1" applyBorder="1"/>
    <xf numFmtId="0" fontId="0" fillId="0" borderId="32" xfId="0" applyBorder="1"/>
    <xf numFmtId="0" fontId="0" fillId="0" borderId="33" xfId="0" applyNumberFormat="1" applyBorder="1"/>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8" fillId="0" borderId="8" xfId="0" applyFont="1" applyBorder="1"/>
    <xf numFmtId="0" fontId="38" fillId="0" borderId="7" xfId="0" applyFont="1" applyBorder="1"/>
    <xf numFmtId="0" fontId="39" fillId="0" borderId="0" xfId="0" applyFont="1" applyAlignment="1">
      <alignment horizontal="center" vertical="center" wrapText="1"/>
    </xf>
    <xf numFmtId="0" fontId="40" fillId="0" borderId="0" xfId="0" applyFont="1"/>
    <xf numFmtId="0" fontId="37" fillId="0" borderId="17" xfId="0" applyFont="1" applyBorder="1" applyAlignment="1">
      <alignment horizontal="center" vertical="center" wrapText="1"/>
    </xf>
    <xf numFmtId="0" fontId="38" fillId="0" borderId="18" xfId="0" applyFont="1" applyBorder="1"/>
    <xf numFmtId="0" fontId="39" fillId="0" borderId="17" xfId="0" applyFont="1" applyBorder="1" applyAlignment="1">
      <alignment horizontal="center" vertical="center" wrapText="1"/>
    </xf>
    <xf numFmtId="0" fontId="38" fillId="0" borderId="19" xfId="0" applyFont="1" applyBorder="1"/>
    <xf numFmtId="0" fontId="38" fillId="0" borderId="20" xfId="0" applyFont="1" applyBorder="1"/>
    <xf numFmtId="0" fontId="38" fillId="0" borderId="11" xfId="0" applyFont="1" applyBorder="1"/>
    <xf numFmtId="0" fontId="38" fillId="0" borderId="10" xfId="0" applyFont="1" applyBorder="1"/>
    <xf numFmtId="0" fontId="41" fillId="16" borderId="17" xfId="0" applyFont="1" applyFill="1" applyBorder="1" applyAlignment="1">
      <alignment horizontal="center" vertical="center" wrapText="1"/>
    </xf>
    <xf numFmtId="0" fontId="41" fillId="16" borderId="18" xfId="0" applyFont="1" applyFill="1" applyBorder="1" applyAlignment="1">
      <alignment horizontal="center" vertical="center" wrapText="1"/>
    </xf>
    <xf numFmtId="0" fontId="41" fillId="16" borderId="0" xfId="0" applyFont="1" applyFill="1" applyAlignment="1">
      <alignment horizontal="center" vertical="center" wrapText="1"/>
    </xf>
    <xf numFmtId="0" fontId="40" fillId="0" borderId="0" xfId="0" applyFont="1"/>
    <xf numFmtId="0" fontId="41" fillId="16" borderId="6" xfId="0" applyFont="1" applyFill="1" applyBorder="1" applyAlignment="1">
      <alignment horizontal="center" vertical="center" wrapText="1"/>
    </xf>
    <xf numFmtId="0" fontId="38" fillId="0" borderId="21" xfId="0" applyFont="1" applyBorder="1"/>
    <xf numFmtId="0" fontId="33" fillId="17" borderId="6" xfId="0" applyFont="1" applyFill="1" applyBorder="1" applyAlignment="1">
      <alignment horizontal="center" vertical="center" wrapText="1"/>
    </xf>
    <xf numFmtId="0" fontId="43" fillId="19"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3" fillId="17"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0" xfId="0" applyFont="1" applyFill="1" applyAlignment="1">
      <alignment horizontal="center" vertical="center" wrapText="1"/>
    </xf>
    <xf numFmtId="0" fontId="44" fillId="0" borderId="1" xfId="0" applyFont="1" applyBorder="1" applyAlignment="1">
      <alignment horizontal="center" vertical="center" wrapText="1"/>
    </xf>
    <xf numFmtId="0" fontId="43" fillId="6" borderId="1" xfId="0"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43" fillId="6" borderId="1" xfId="0" applyFont="1" applyFill="1" applyBorder="1" applyAlignment="1">
      <alignment horizontal="center" vertical="center"/>
    </xf>
    <xf numFmtId="0" fontId="45" fillId="0" borderId="7"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0" borderId="0" xfId="0" applyFont="1" applyAlignment="1">
      <alignment horizontal="center" vertical="center" wrapText="1"/>
    </xf>
    <xf numFmtId="0" fontId="45" fillId="0" borderId="0" xfId="0" applyFont="1" applyAlignment="1">
      <alignment horizontal="center" vertical="center" wrapText="1"/>
    </xf>
    <xf numFmtId="0" fontId="45" fillId="0" borderId="5" xfId="0" applyFont="1" applyFill="1" applyBorder="1" applyAlignment="1">
      <alignment horizontal="center" vertical="center" wrapText="1"/>
    </xf>
    <xf numFmtId="0" fontId="43" fillId="17" borderId="5" xfId="0" applyFont="1" applyFill="1" applyBorder="1" applyAlignment="1">
      <alignment horizontal="center" vertical="center" wrapText="1"/>
    </xf>
    <xf numFmtId="0" fontId="43" fillId="0" borderId="0" xfId="0" applyFont="1" applyFill="1" applyAlignment="1">
      <alignment horizontal="center" vertical="center" wrapText="1"/>
    </xf>
    <xf numFmtId="0" fontId="40" fillId="0" borderId="0" xfId="0" applyFont="1" applyFill="1"/>
    <xf numFmtId="0" fontId="45" fillId="0" borderId="14"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3" fillId="0" borderId="34" xfId="0" applyFont="1" applyBorder="1" applyAlignment="1">
      <alignment horizontal="center" vertical="center" wrapText="1"/>
    </xf>
    <xf numFmtId="0" fontId="45" fillId="0" borderId="34" xfId="0" applyFont="1" applyBorder="1" applyAlignment="1">
      <alignment horizontal="center" vertical="center" wrapText="1"/>
    </xf>
    <xf numFmtId="0" fontId="33" fillId="0" borderId="34" xfId="0" applyFont="1" applyBorder="1" applyAlignment="1">
      <alignment horizontal="center" vertical="center" wrapText="1"/>
    </xf>
    <xf numFmtId="9" fontId="45" fillId="0" borderId="34" xfId="0" applyNumberFormat="1" applyFont="1" applyBorder="1" applyAlignment="1">
      <alignment horizontal="center" vertical="center" wrapText="1"/>
    </xf>
    <xf numFmtId="164" fontId="45" fillId="0" borderId="34" xfId="0" applyNumberFormat="1" applyFont="1" applyBorder="1" applyAlignment="1">
      <alignment horizontal="center" vertical="center" wrapText="1"/>
    </xf>
    <xf numFmtId="0" fontId="45" fillId="0" borderId="34" xfId="0" applyFont="1" applyBorder="1" applyAlignment="1">
      <alignment vertical="center" wrapText="1"/>
    </xf>
    <xf numFmtId="0" fontId="43" fillId="6" borderId="34" xfId="0" applyFont="1" applyFill="1" applyBorder="1" applyAlignment="1">
      <alignment horizontal="center" vertical="center" wrapText="1"/>
    </xf>
    <xf numFmtId="0" fontId="46" fillId="0" borderId="34" xfId="0" applyFont="1" applyBorder="1" applyAlignment="1">
      <alignment horizontal="center" vertical="center" wrapText="1"/>
    </xf>
    <xf numFmtId="9" fontId="43" fillId="0" borderId="34" xfId="0" applyNumberFormat="1" applyFont="1" applyBorder="1" applyAlignment="1">
      <alignment horizontal="center" vertical="center" wrapText="1"/>
    </xf>
    <xf numFmtId="0" fontId="43" fillId="13" borderId="34" xfId="0" applyFont="1" applyFill="1" applyBorder="1" applyAlignment="1">
      <alignment horizontal="center" vertical="center" wrapText="1"/>
    </xf>
    <xf numFmtId="0" fontId="45" fillId="13" borderId="34" xfId="0" applyFont="1" applyFill="1" applyBorder="1" applyAlignment="1">
      <alignment horizontal="center" vertical="center" wrapText="1"/>
    </xf>
    <xf numFmtId="0" fontId="33" fillId="13" borderId="34" xfId="0" applyFont="1" applyFill="1" applyBorder="1" applyAlignment="1">
      <alignment horizontal="center" vertical="center" wrapText="1"/>
    </xf>
    <xf numFmtId="9" fontId="45" fillId="13" borderId="34" xfId="0" applyNumberFormat="1" applyFont="1" applyFill="1" applyBorder="1" applyAlignment="1">
      <alignment horizontal="center" vertical="center" wrapText="1"/>
    </xf>
    <xf numFmtId="164" fontId="45" fillId="13" borderId="34" xfId="0" applyNumberFormat="1" applyFont="1" applyFill="1" applyBorder="1" applyAlignment="1">
      <alignment horizontal="center" vertical="center" wrapText="1"/>
    </xf>
    <xf numFmtId="0" fontId="45" fillId="6" borderId="34" xfId="0" applyFont="1" applyFill="1" applyBorder="1" applyAlignment="1">
      <alignment horizontal="center" vertical="center" wrapText="1"/>
    </xf>
    <xf numFmtId="0" fontId="45" fillId="6" borderId="34" xfId="0" applyFont="1" applyFill="1" applyBorder="1" applyAlignment="1">
      <alignment horizontal="center" vertical="center"/>
    </xf>
    <xf numFmtId="0" fontId="33" fillId="6" borderId="34" xfId="0" applyFont="1" applyFill="1" applyBorder="1" applyAlignment="1">
      <alignment horizontal="center" vertical="center" wrapText="1"/>
    </xf>
    <xf numFmtId="9" fontId="45" fillId="6" borderId="34" xfId="0" applyNumberFormat="1" applyFont="1" applyFill="1" applyBorder="1" applyAlignment="1">
      <alignment horizontal="center" vertical="center" wrapText="1"/>
    </xf>
    <xf numFmtId="164" fontId="45" fillId="6" borderId="34" xfId="0" applyNumberFormat="1" applyFont="1" applyFill="1" applyBorder="1" applyAlignment="1">
      <alignment horizontal="center" vertical="center" wrapText="1"/>
    </xf>
    <xf numFmtId="0" fontId="43" fillId="14" borderId="34" xfId="0" applyFont="1" applyFill="1" applyBorder="1" applyAlignment="1">
      <alignment horizontal="center" vertical="center" wrapText="1"/>
    </xf>
    <xf numFmtId="0" fontId="37" fillId="2" borderId="34" xfId="0" applyFont="1" applyFill="1" applyBorder="1" applyAlignment="1">
      <alignment horizontal="center" vertical="center" wrapText="1"/>
    </xf>
    <xf numFmtId="0" fontId="37" fillId="13" borderId="34" xfId="0" applyFont="1" applyFill="1" applyBorder="1" applyAlignment="1">
      <alignment horizontal="center" vertical="center" wrapText="1"/>
    </xf>
    <xf numFmtId="0" fontId="37" fillId="23" borderId="34" xfId="0" applyFont="1" applyFill="1" applyBorder="1" applyAlignment="1">
      <alignment horizontal="center" vertical="center" wrapText="1"/>
    </xf>
    <xf numFmtId="0" fontId="41" fillId="20" borderId="19" xfId="0" applyFont="1" applyFill="1" applyBorder="1" applyAlignment="1">
      <alignment horizontal="center" vertical="center" wrapText="1"/>
    </xf>
    <xf numFmtId="0" fontId="41" fillId="18" borderId="34" xfId="0" applyFont="1" applyFill="1" applyBorder="1" applyAlignment="1">
      <alignment horizontal="center" vertical="center" wrapText="1"/>
    </xf>
    <xf numFmtId="0" fontId="42" fillId="18" borderId="34" xfId="0" applyFont="1" applyFill="1" applyBorder="1" applyAlignment="1">
      <alignment horizontal="center" vertical="center" wrapText="1"/>
    </xf>
    <xf numFmtId="0" fontId="41" fillId="19" borderId="34" xfId="0" applyFont="1" applyFill="1" applyBorder="1" applyAlignment="1">
      <alignment horizontal="center" vertical="center" wrapText="1"/>
    </xf>
    <xf numFmtId="0" fontId="41" fillId="20" borderId="34" xfId="0" applyFont="1" applyFill="1" applyBorder="1" applyAlignment="1">
      <alignment horizontal="center" vertical="center" wrapText="1"/>
    </xf>
    <xf numFmtId="0" fontId="43" fillId="18" borderId="34" xfId="0" applyFont="1" applyFill="1" applyBorder="1" applyAlignment="1">
      <alignment horizontal="center" vertical="center" wrapText="1"/>
    </xf>
    <xf numFmtId="0" fontId="40" fillId="0" borderId="27" xfId="0" applyFont="1" applyBorder="1"/>
    <xf numFmtId="0" fontId="38" fillId="0" borderId="25" xfId="0" applyFont="1" applyBorder="1"/>
    <xf numFmtId="0" fontId="38" fillId="0" borderId="27" xfId="0" applyFont="1" applyBorder="1"/>
    <xf numFmtId="0" fontId="33" fillId="7" borderId="34" xfId="0" applyFont="1" applyFill="1" applyBorder="1" applyAlignment="1">
      <alignment horizontal="center" vertical="center" wrapText="1"/>
    </xf>
  </cellXfs>
  <cellStyles count="1">
    <cellStyle name="Normal" xfId="0" builtinId="0"/>
  </cellStyles>
  <dxfs count="387">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2F9299"/>
          <bgColor rgb="FF2F9299"/>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theme" Target="theme/theme1.xml"/><Relationship Id="rId5" Type="http://schemas.openxmlformats.org/officeDocument/2006/relationships/worksheet" Target="worksheets/sheet5.xml"/><Relationship Id="rId23" Type="http://customschemas.google.com/relationships/workbookmetadata" Target="metadata"/><Relationship Id="rId4" Type="http://schemas.openxmlformats.org/officeDocument/2006/relationships/worksheet" Target="worksheets/sheet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1228725" cy="495300"/>
    <xdr:pic>
      <xdr:nvPicPr>
        <xdr:cNvPr id="2" name="image1.png" descr="C:\Users\adriana.luque\Downloads\LOGO NUEVO + ALCALDIA 2-0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09550" y="0"/>
          <a:ext cx="1228725" cy="495300"/>
        </a:xfrm>
        <a:prstGeom prst="rect">
          <a:avLst/>
        </a:prstGeom>
        <a:noFill/>
      </xdr:spPr>
    </xdr:pic>
    <xdr:clientData fLocksWithSheet="0"/>
  </xdr:oneCellAnchor>
  <xdr:oneCellAnchor>
    <xdr:from>
      <xdr:col>44</xdr:col>
      <xdr:colOff>219075</xdr:colOff>
      <xdr:row>4</xdr:row>
      <xdr:rowOff>76200</xdr:rowOff>
    </xdr:from>
    <xdr:ext cx="876300" cy="371475"/>
    <xdr:pic>
      <xdr:nvPicPr>
        <xdr:cNvPr id="4" name="image2.png" descr="C:\Users\adriana.luque\Downloads\LOGO NUEVO + ALCALDIA 2-01.png" title="Imagen">
          <a:extLst>
            <a:ext uri="{FF2B5EF4-FFF2-40B4-BE49-F238E27FC236}">
              <a16:creationId xmlns:a16="http://schemas.microsoft.com/office/drawing/2014/main" id="{73D96A25-C947-4969-ACAC-0C19B3B408BA}"/>
            </a:ext>
          </a:extLst>
        </xdr:cNvPr>
        <xdr:cNvPicPr preferRelativeResize="0"/>
      </xdr:nvPicPr>
      <xdr:blipFill>
        <a:blip xmlns:r="http://schemas.openxmlformats.org/officeDocument/2006/relationships" r:embed="rId2" cstate="print"/>
        <a:stretch>
          <a:fillRect/>
        </a:stretch>
      </xdr:blipFill>
      <xdr:spPr>
        <a:xfrm>
          <a:off x="44586525" y="76200"/>
          <a:ext cx="876300" cy="371475"/>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andra Magnolia Lesmes Parra" refreshedDate="45229.436288194447" refreshedVersion="6" recordCount="55" xr:uid="{00000000-000A-0000-FFFF-FFFF00000000}">
  <cacheSource type="worksheet">
    <worksheetSource ref="A6:AY61" sheet="Nueva Matriz R&amp;O Corporativa TT"/>
  </cacheSource>
  <cacheFields count="51">
    <cacheField name="Consecutivo" numFmtId="0">
      <sharedItems containsSemiMixedTypes="0" containsString="0" containsNumber="1" containsInteger="1" minValue="3" maxValue="101"/>
    </cacheField>
    <cacheField name="Proceso" numFmtId="0">
      <sharedItems/>
    </cacheField>
    <cacheField name="Tipo de proceso" numFmtId="0">
      <sharedItems/>
    </cacheField>
    <cacheField name="Relación con trámites u otros procedimientos administrativos (OPAs)" numFmtId="0">
      <sharedItems/>
    </cacheField>
    <cacheField name="Objetivo del proceso" numFmtId="0">
      <sharedItems/>
    </cacheField>
    <cacheField name="Naturaleza" numFmtId="0">
      <sharedItems/>
    </cacheField>
    <cacheField name="Política de Integridad" numFmtId="0">
      <sharedItems containsBlank="1"/>
    </cacheField>
    <cacheField name="Impacto" numFmtId="0">
      <sharedItems/>
    </cacheField>
    <cacheField name="Causa Inmediata" numFmtId="0">
      <sharedItems/>
    </cacheField>
    <cacheField name="Causa Raíz" numFmtId="0">
      <sharedItems/>
    </cacheField>
    <cacheField name="Descripción del Riesgo" numFmtId="0">
      <sharedItems/>
    </cacheField>
    <cacheField name="Tipo " numFmtId="0">
      <sharedItems count="5">
        <s v="Soborno"/>
        <s v="Corrupción"/>
        <s v="Seguridad de la información" u="1"/>
        <s v="Gestión" u="1"/>
        <s v="Ambiental" u="1"/>
      </sharedItems>
    </cacheField>
    <cacheField name="Factor del Riesgo" numFmtId="0">
      <sharedItems/>
    </cacheField>
    <cacheField name="Cargos Expuestos" numFmtId="0">
      <sharedItems containsBlank="1"/>
    </cacheField>
    <cacheField name="Frecuencia de la actividad" numFmtId="0">
      <sharedItems containsSemiMixedTypes="0" containsString="0" containsNumber="1" containsInteger="1" minValue="2" maxValue="5000"/>
    </cacheField>
    <cacheField name="Probabilidad Inherente" numFmtId="0">
      <sharedItems/>
    </cacheField>
    <cacheField name="%" numFmtId="9">
      <sharedItems containsSemiMixedTypes="0" containsString="0" containsNumber="1" minValue="0.2" maxValue="0.8"/>
    </cacheField>
    <cacheField name="Criterios de impacto (SMLVM)" numFmtId="0">
      <sharedItems containsSemiMixedTypes="0" containsString="0" containsNumber="1" containsInteger="1" minValue="100" maxValue="501"/>
    </cacheField>
    <cacheField name="Impacto inherente" numFmtId="0">
      <sharedItems/>
    </cacheField>
    <cacheField name="%2" numFmtId="9">
      <sharedItems containsMixedTypes="1" containsNumber="1" minValue="0.6" maxValue="1"/>
    </cacheField>
    <cacheField name="Nivel de Riesgo Inherente" numFmtId="0">
      <sharedItems/>
    </cacheField>
    <cacheField name="No. del Control" numFmtId="0">
      <sharedItems containsSemiMixedTypes="0" containsString="0" containsNumber="1" containsInteger="1" minValue="1" maxValue="4"/>
    </cacheField>
    <cacheField name="Descripción del Control" numFmtId="0">
      <sharedItems/>
    </cacheField>
    <cacheField name="Afectación" numFmtId="0">
      <sharedItems/>
    </cacheField>
    <cacheField name="Atributo Tipo" numFmtId="0">
      <sharedItems/>
    </cacheField>
    <cacheField name="Implementación" numFmtId="0">
      <sharedItems/>
    </cacheField>
    <cacheField name="Calificación" numFmtId="0">
      <sharedItems containsMixedTypes="1" containsNumber="1" minValue="0.6" maxValue="0.6"/>
    </cacheField>
    <cacheField name="Documentación" numFmtId="0">
      <sharedItems/>
    </cacheField>
    <cacheField name="Frecuencia" numFmtId="0">
      <sharedItems containsBlank="1"/>
    </cacheField>
    <cacheField name="Evidencia" numFmtId="0">
      <sharedItems/>
    </cacheField>
    <cacheField name="Documento en el SIG o nombre del registro" numFmtId="0">
      <sharedItems containsBlank="1"/>
    </cacheField>
    <cacheField name="Probabilidad residual" numFmtId="164">
      <sharedItems containsSemiMixedTypes="0" containsString="0" containsNumber="1" minValue="0.12" maxValue="0.6"/>
    </cacheField>
    <cacheField name="Probabilidad Residual Final" numFmtId="0">
      <sharedItems/>
    </cacheField>
    <cacheField name="%3" numFmtId="9">
      <sharedItems containsSemiMixedTypes="0" containsString="0" containsNumber="1" minValue="0.12" maxValue="0.6"/>
    </cacheField>
    <cacheField name="Impacto Residual Final" numFmtId="0">
      <sharedItems/>
    </cacheField>
    <cacheField name="%4" numFmtId="9">
      <sharedItems containsSemiMixedTypes="0" containsString="0" containsNumber="1" minValue="0.2" maxValue="0.8"/>
    </cacheField>
    <cacheField name="Zona de Riesgo Residual (Final)" numFmtId="0">
      <sharedItems/>
    </cacheField>
    <cacheField name="Tratamiento" numFmtId="0">
      <sharedItems/>
    </cacheField>
    <cacheField name="Plan de Acción_x000a_(Verbo en infitinivo)" numFmtId="0">
      <sharedItems/>
    </cacheField>
    <cacheField name="Responsable: Nombre  - Cargo" numFmtId="0">
      <sharedItems/>
    </cacheField>
    <cacheField name="Producto" numFmtId="0">
      <sharedItems/>
    </cacheField>
    <cacheField name="Periodicidad de seguimiento" numFmtId="0">
      <sharedItems containsBlank="1"/>
    </cacheField>
    <cacheField name="Acción de contingencia en caso de materialización" numFmtId="0">
      <sharedItems/>
    </cacheField>
    <cacheField name="Responsable: Nombre  - Cargo2" numFmtId="0">
      <sharedItems/>
    </cacheField>
    <cacheField name="Describir &quot;CÓMO&quot; se materializó el riesgo _x000a_(Si aplica)" numFmtId="0">
      <sharedItems containsBlank="1"/>
    </cacheField>
    <cacheField name="Cuatrimestre 1" numFmtId="0">
      <sharedItems containsNonDate="0" containsString="0" containsBlank="1"/>
    </cacheField>
    <cacheField name="Se materializó el riesgo: _x000a_SI/NO" numFmtId="0">
      <sharedItems containsNonDate="0" containsString="0" containsBlank="1"/>
    </cacheField>
    <cacheField name="Cuatrimestre 2" numFmtId="0">
      <sharedItems containsNonDate="0" containsString="0" containsBlank="1"/>
    </cacheField>
    <cacheField name="Se materializó el riesgo: _x000a_SI/NO2" numFmtId="0">
      <sharedItems containsNonDate="0" containsString="0" containsBlank="1"/>
    </cacheField>
    <cacheField name="Cuatrimestre 3" numFmtId="0">
      <sharedItems containsNonDate="0" containsString="0" containsBlank="1"/>
    </cacheField>
    <cacheField name="Se materializó el riesgo: _x000a_SI/NO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n v="3"/>
    <s v="Servicio al Transportador"/>
    <s v="Misional"/>
    <s v="No"/>
    <s v="Garantizar a nuestros clientes, las empresas transportadoras, el uso de las áreas operacionales y acceso a los servicios conexos de las Terminales de manera eficiente, limpia, y segura; recaudando integralmente los ingresos derivados de la gestión operaci"/>
    <s v="Riesgo"/>
    <s v="Política de Integridad"/>
    <s v="Posibilidad de afectación económica  "/>
    <s v="por no reportar las novedades del no pago integral de la tasa de uso por parte de los funcionarios que efectúan controles a los vehículos"/>
    <s v="debido a la aceptación de dádivas o algún otro tipo de contraprestación a beneficio personal o de terceros"/>
    <s v="Posibilidad de afectación económica   por no reportar las novedades del no pago integral de la tasa de uso por parte de los funcionarios que efectúan controles a los vehículos debido a la aceptación de dádivas o algún otro tipo de contraprestación a benef"/>
    <x v="0"/>
    <s v="Talento humano"/>
    <s v="Operario_x000a_Técnico II"/>
    <n v="5000"/>
    <s v="Alta"/>
    <n v="0.8"/>
    <n v="100"/>
    <s v="Moderado"/>
    <n v="0.6"/>
    <s v="Alto"/>
    <n v="1"/>
    <s v="Seguimiento a través del CCTV"/>
    <s v="Probabilidad"/>
    <s v="Preventivo"/>
    <s v="Manual"/>
    <s v="40%"/>
    <s v="Sin documentar"/>
    <s v="Contínua"/>
    <s v="Con registro"/>
    <s v="Revisar contrato"/>
    <n v="0.48"/>
    <s v="Media"/>
    <n v="0.48"/>
    <s v="Mayor"/>
    <n v="0.8"/>
    <s v="Alto"/>
    <s v="R - Reducirlo"/>
    <s v="1. Realizar jornadas de sensibilización trimestralmente con los trabajadores susceptibles a recibir dádivas en el desarrollo de sus funciones._x000a_2. Realizar revisiones aleatorias al CCTV con apoyo de la Dirección de Seguridad Operacional. "/>
    <s v="Manuel Salgado - Director de Servicio al Transportador"/>
    <s v="Listas de asistencia"/>
    <s v="Trimestral"/>
    <s v="Iniciar procesos disciplinarios_x000a_Informar a la Subgerencia de Planeación y Proyectos y a la Oficina de Auditoría Interna_x000a_Notificar Oficial de cumplimiento del SGAS la inquietud"/>
    <s v="Manuel Salgado - Director de Servicio al Transportador"/>
    <m/>
    <m/>
    <m/>
    <m/>
    <m/>
    <m/>
    <s v="Sí"/>
  </r>
  <r>
    <n v="25"/>
    <s v="Gestión Prospectiva y Comercial"/>
    <s v="Estratégic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afectación económica"/>
    <s v="por no realizar el cobro íntegro del servicio bajo la responsabilidad de los operadores encargados del recaudo en los parqueaderos "/>
    <s v="generando pérdidas en los ingresos, para obtener beneficio propio y/o de terceros."/>
    <s v="Posibilidad de afectación económica por no realizar el cobro íntegro del servicio bajo la responsabilidad de los operadores encargados del recaudo en los parqueaderos  generando pérdidas en los ingresos, para obtener beneficio propio y/o de terceros."/>
    <x v="1"/>
    <s v="Fraude interno"/>
    <s v="Operarios de recaudo de parqueaderos"/>
    <n v="5000"/>
    <s v="Alta"/>
    <n v="0.8"/>
    <n v="501"/>
    <s v="Catastrófico"/>
    <s v="100%"/>
    <s v="Extremo"/>
    <n v="1"/>
    <s v="Implementación de recorridos periódicos (no programados y con desconocimiento de los operarios)"/>
    <s v="Probabilidad"/>
    <s v="Detectivo"/>
    <s v="Manual"/>
    <s v="30%"/>
    <s v="Documentado"/>
    <s v="Aleatoria"/>
    <s v="Con registro"/>
    <s v="Actas de arqueo"/>
    <n v="0.56000000000000005"/>
    <s v="Media"/>
    <n v="0.56000000000000005"/>
    <s v="Mayor"/>
    <n v="0.8"/>
    <s v="Alto"/>
    <s v="R - Reducirlo"/>
    <s v="Realizar arqueos sorpresivos permanentes a los cajeros de los parqueaderos administrados por la Terminal de Transporte."/>
    <s v="William Camargo - Coordinador de Parqueaderos"/>
    <s v="Actas de arqueo"/>
    <s v="Cuatrimestral"/>
    <s v="Convocar reunión con la Subgerencia de Planeación y la Oficina de Auditoría Interna para evaluar la situación por medio de la cual se materializó el riesgo y formular un plan de mejoramiento."/>
    <s v="Rafael Camargo - Director de Recursos Físicos y Negocios"/>
    <s v="N/A"/>
    <m/>
    <m/>
    <m/>
    <m/>
    <m/>
    <s v="Sí"/>
  </r>
  <r>
    <n v="27"/>
    <s v="Comunicaciones y Posicionamiento de marca"/>
    <s v="Estratégico"/>
    <s v="No"/>
    <s v="Consolidar la comunicación como base de la cultura de la gestión organizacional y a su vez apoyar los procesos que garanticen la relación interna y externa de los actores con el fin de posicionarse claramente en la mente de los mismos, asegurando la inter"/>
    <s v="Riesgo"/>
    <s v="Política de Integridad"/>
    <s v="Posibilidad de afectación reputacional"/>
    <s v="Por una fuga de información de la Terminal de Transporte S.A."/>
    <s v="Debido a la Información negativa de la Terminal a los medios de comunicación que afectan la Imagen y la reputación Institucional."/>
    <s v="Posibilidad de afectación reputacional Por una fuga de información de la Terminal de Transporte S.A. Debido a la Información negativa de la Terminal a los medios de comunicación que afectan la Imagen y la reputación Institucional."/>
    <x v="0"/>
    <s v="Procesos"/>
    <m/>
    <n v="24"/>
    <s v="Baja"/>
    <n v="0.4"/>
    <n v="100"/>
    <s v="Moderado"/>
    <n v="0.6"/>
    <s v="Moderado"/>
    <n v="1"/>
    <s v="Seguimiento a medios de comunicación. _x000a_Verificar las noticias negativas dentro de la Terminal para que no perjudiquen la imagen de la entidad."/>
    <s v="Probabilidad"/>
    <s v="Detectivo"/>
    <s v="Manual"/>
    <s v="30%"/>
    <s v="Documentado"/>
    <s v="Contínua"/>
    <s v="Sin registro"/>
    <m/>
    <n v="0.28000000000000003"/>
    <s v="Baja"/>
    <n v="0.28000000000000003"/>
    <s v="Menor"/>
    <n v="0.4"/>
    <s v="Moderado"/>
    <s v="R - Reducirlo"/>
    <s v="1. En caso de materialización del riesgo, el Jefe Asesor de Comunicaciones implementará las medidas de manejo de crisis._x000a__x000a_2. Presentar informe a Gerencia el manejo y estado actual del riesgo."/>
    <s v="Angelo Dickens Piraján Forero_x000a_Jefe de Oficina Asesora de Comunicaciones."/>
    <s v="1. Informe a Gerencia_x000a__x000a_La evidencia se registra únicamente en caso de materialización."/>
    <s v="Diario"/>
    <e v="#REF!"/>
    <s v="Angelo Dickens Piraján Forero_x000a_Jefe de Oficina Asesora de Comunicaciones."/>
    <m/>
    <m/>
    <m/>
    <m/>
    <m/>
    <m/>
    <s v="Sí"/>
  </r>
  <r>
    <n v="31"/>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recibir o solicitar cualquier dádiva o beneficio "/>
    <s v="para realizar pagos por parte de los servidores o contratistas de la Dirección de Gestión Financiera a nombre del beneficiario del pago, "/>
    <s v="sin cumplir los requisitos contractuales y legales con el fin de un beneficio propio o de un tercero."/>
    <s v="Posibilidad de recibir o solicitar cualquier dádiva o beneficio  para realizar pagos por parte de los servidores o contratistas de la Dirección de Gestión Financiera a nombre del beneficiario del pago,  sin cumplir los requisitos contractuales y legales c"/>
    <x v="0"/>
    <s v="Talento humano"/>
    <s v="Técnico III"/>
    <n v="5000"/>
    <s v="Alta"/>
    <n v="0.8"/>
    <n v="501"/>
    <s v="Catastrófico"/>
    <s v="100%"/>
    <s v="Extremo"/>
    <n v="1"/>
    <s v="Revisión del cumplimiento de los requisitos legales y contractuales para pago."/>
    <s v="Probabilidad"/>
    <s v="Detectivo"/>
    <s v="Manual"/>
    <s v="30%"/>
    <s v="Documentado"/>
    <s v="Contínua"/>
    <s v="Con registro"/>
    <s v="GAF-PR10 TRAMITE PARA EL PAGO DE BIENES Y SERVICIOS V3"/>
    <n v="0.56000000000000005"/>
    <s v="Media"/>
    <n v="0.56000000000000005"/>
    <s v="Mayor"/>
    <n v="0.8"/>
    <s v="Alto"/>
    <s v="R - Reducirlo"/>
    <s v="Realizar capacitación al personal que realiza la tarea específica, sobre el cumplimento de los requisitos legales y contractuales para pago. Aplica para personal nuevo o cuando hayan cambios en el proceso."/>
    <s v="Roberto Bermúdez Bolivar - Director de Gestión Financiera"/>
    <s v="Registro de capacitación"/>
    <s v="Cada vez que ingrese personal a realizar la tarea específica o cuando hayan modificaciones en el proceso"/>
    <s v="1. Realizar reunión con equipo directivos._x000a_2. Notificar de inmediato a la Subgerencia de Planeación y Proyectos y a la Oficina de Auditoría Interna y activar la acción de contigencia._x000a_3. Notificar por correo electrónico la posible materialización de corru"/>
    <s v="Roberto Bermúdez Bolivar - Director de Gestión Financiera"/>
    <m/>
    <m/>
    <m/>
    <m/>
    <m/>
    <m/>
    <m/>
  </r>
  <r>
    <n v="32"/>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afectación económica"/>
    <s v="por realizar la inclusión de gastos no autorizados"/>
    <s v="debido a la falta de cumplimiento legal, control y seguimiento en los gastos presupuestales autorizados en la resolución de la caja menor."/>
    <s v="Posibilidad de afectación económica por realizar la inclusión de gastos no autorizados debido a la falta de cumplimiento legal, control y seguimiento en los gastos presupuestales autorizados en la resolución de la caja menor."/>
    <x v="1"/>
    <s v="Talento humano"/>
    <s v="Técnico III"/>
    <n v="500"/>
    <s v="Media"/>
    <n v="0.6"/>
    <n v="501"/>
    <s v="Catastrófico"/>
    <s v="100%"/>
    <s v="Extremo"/>
    <n v="1"/>
    <s v="Revisión de pagos por parte de Profesional IV - Tesorería"/>
    <s v="Probabilidad"/>
    <s v="Detectivo"/>
    <s v="Manual"/>
    <s v="30%"/>
    <s v="Documentado"/>
    <s v="Contínua"/>
    <s v="Con registro"/>
    <s v="GAF-MN03 CAJA MENOR V6"/>
    <n v="0.42"/>
    <s v="Media"/>
    <n v="0.42"/>
    <s v="Moderado"/>
    <n v="0.6"/>
    <s v="Moderado"/>
    <s v="R - Reducirlo"/>
    <s v="Validar previamente cada gasto con el presupuesto autorizado en la resolución de caja menor."/>
    <s v="Lester Amalia Pinzón Arias - Profesional IV de Tesorería"/>
    <s v="Formatos de autorización y pago."/>
    <s v="Permanente, cada vez que se presente una solicitud de caja menor."/>
    <s v="1. Realizar reunión con equipo directivos._x000a_2. Notificar de inmediato a la Subgerencia de Planeación y Proyectos y a la Oficina de Auditoría Interna y activar la acción de contigencia._x000a_3. Notificar por correo electrónico la posible materialización de corru"/>
    <s v="Lester Amalia Pinzón Arias - Profesional IV de Tesorería"/>
    <m/>
    <m/>
    <m/>
    <m/>
    <m/>
    <m/>
    <m/>
  </r>
  <r>
    <n v="36"/>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afectación económica"/>
    <s v="por Incumplimiento en los plazos de respuesta a las demandas contra la entidad"/>
    <s v=" por manipulación del archivo con el fin de beneficiar a  los servidores, contratistas y/o a nombre propio."/>
    <s v="Posibilidad de afectación económica por Incumplimiento en los plazos de respuesta a las demandas contra la entidad  por manipulación del archivo con el fin de beneficiar a  los servidores, contratistas y/o a nombre propio."/>
    <x v="1"/>
    <s v="Procesos"/>
    <m/>
    <n v="500"/>
    <s v="Media"/>
    <n v="0.6"/>
    <n v="100"/>
    <s v="Moderado"/>
    <n v="0.6"/>
    <s v="Moderado"/>
    <n v="1"/>
    <s v="_x000a_Elaborar Hoja de control de Expedientes _x000a_"/>
    <s v="Probabilidad"/>
    <s v="Preventivo"/>
    <s v="Manual"/>
    <s v="40%"/>
    <s v="Documentado"/>
    <s v="Contínua"/>
    <s v="Con registro"/>
    <s v="GAF-PG01 PROGRAMA DE GESTIÓN DOCUMENTAL_x000a_GAF FT52"/>
    <n v="0.36"/>
    <s v="Baja"/>
    <n v="0.36"/>
    <s v="Moderado"/>
    <n v="0.6"/>
    <s v="Moderado"/>
    <s v="R - Reducirlo"/>
    <s v="Implementar un Plan de Capacitaciones para socializar el formato y realizar seguimientos para verificar su aplicación."/>
    <s v="Profesional 1  Angela Cárdenas y _x000a_Técnico 3 William Arango  Gestión Documental"/>
    <s v="Registros de la Capacitación-formatos de Asistencia y verificación diligenciamiento formato"/>
    <s v="Cuatrimestral"/>
    <s v="Realizar una reunión con el equipo de directivo y el equipo de Profesionales para notificar y revisar de inmediato lo sucedido y generar un plan de acción y reportar al oficial de cumplimiento."/>
    <s v="Subgerencia Corporativa_x000a_ Dirección de Recursos Físicos"/>
    <m/>
    <m/>
    <m/>
    <m/>
    <m/>
    <m/>
    <m/>
  </r>
  <r>
    <n v="38"/>
    <s v="Seguridad Operacional y Funcional"/>
    <s v="Apoyo"/>
    <s v="Sí"/>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reputacional"/>
    <s v="Por la entrega de registros videográficos con información protegida o datos privados y sensibles, sin autorización"/>
    <s v="Con el fin de recibir dádivas a beneficio propio o de un tercero."/>
    <s v="Posibilidad de afectación reputacional Por la entrega de registros videográficos con información protegida o datos privados y sensibles, sin autorización Con el fin de recibir dádivas a beneficio propio o de un tercero."/>
    <x v="0"/>
    <s v="Talento humano"/>
    <s v="Director Seguridad Operacional_x000a_Profesional III_x000a_Técnico III_x000a_Operarios"/>
    <n v="500"/>
    <s v="Media"/>
    <n v="0.6"/>
    <n v="501"/>
    <s v="Catastrófico"/>
    <s v="100%"/>
    <s v="Extremo"/>
    <n v="1"/>
    <s v="Activación de procedimiento disciplinario (revisión del acuerdo jurídico con el contratista)"/>
    <s v="Impacto"/>
    <s v="Correctivo"/>
    <s v="Manual"/>
    <s v="25%"/>
    <s v="N/A"/>
    <s v="Contínua"/>
    <s v="Sin registro"/>
    <s v="Contrato (Obligaciones específicas del contratista)"/>
    <n v="0.6"/>
    <s v="Media"/>
    <n v="0.6"/>
    <s v="Mayor"/>
    <n v="0.75"/>
    <s v="Alto"/>
    <s v="R - Reducirlo"/>
    <s v="Supervisar a los operarios CCTV por parte de la empresa contratista y envío de informe al Supervisor del contrato de seguridad (de la Terminal)."/>
    <s v="Director de Seguridad Operacional - Nicolas Franco"/>
    <s v="Informe"/>
    <s v="Mensual"/>
    <s v="Reportar a la empresa contratista la novedad y gestionar plan de mejora entre las dos partes."/>
    <s v="Nicolas Franco - Director de Seguridad Operacional "/>
    <m/>
    <m/>
    <m/>
    <m/>
    <m/>
    <m/>
    <s v="NO"/>
  </r>
  <r>
    <n v="38"/>
    <s v="Seguridad Operacional y Funcional"/>
    <s v="Apoyo"/>
    <s v="Sí"/>
    <s v="Garantizar la seguridad a los grupos de interés e instalaciones (ciudadanos, transportadores y usuarios en general) y bienes de propiedad de la Terminal de Transporte S.A; así como coordinar el diseño, ajuste e implementación de los planes de atención y p"/>
    <s v="Riesgo"/>
    <s v="Política de Integridad"/>
    <s v="Posibilidad de afectación reputacional"/>
    <s v="Por la entrega de registros videográficos con información protegida o datos privados y sensibles, sin autorización"/>
    <s v="Con el fin de recibir dádivas a beneficio propio o de un tercero."/>
    <s v="Posibilidad de afectación reputacional Por la entrega de registros videográficos con información protegida o datos privados y sensibles, sin autorización Con el fin de recibir dádivas a beneficio propio o de un tercero."/>
    <x v="0"/>
    <s v="Talento humano"/>
    <s v="Director Seguridad Operacional_x000a_Profesional III_x000a_Técnico III_x000a_Operarios"/>
    <n v="500"/>
    <s v="Media"/>
    <n v="0.6"/>
    <n v="501"/>
    <s v="Catastrófico"/>
    <s v="100%"/>
    <s v="Extremo"/>
    <n v="2"/>
    <s v="Medida disciplinaria en contra del trabajador involucrado"/>
    <s v="Impacto"/>
    <s v="Correctivo"/>
    <s v="Manual"/>
    <s v="25%"/>
    <s v="Documentado"/>
    <s v="Contínua"/>
    <s v="Con registro"/>
    <s v="Reglamento  Interno de Trabajo"/>
    <n v="0.6"/>
    <s v="Media"/>
    <n v="0.6"/>
    <s v="Mayor"/>
    <n v="0.75"/>
    <s v="Alto"/>
    <s v="R - Reducirlo"/>
    <s v="Sensibilizar al personal sobre el cumplimiento del procedimiento de entrega de videos."/>
    <s v="Director de Seguridad Operacional - Nicolas Franco"/>
    <s v="Registro o acta"/>
    <s v="Cuatrimestral"/>
    <s v="Reportar novedad a la Alta Dirección y realizar plan de trabajo conjunto con la SSOI"/>
    <s v="Nicolas Franco - Director de Seguridad Operacional "/>
    <m/>
    <m/>
    <m/>
    <m/>
    <m/>
    <m/>
    <s v="NO"/>
  </r>
  <r>
    <n v="43"/>
    <s v="Control Disciplinario"/>
    <s v="Apoyo"/>
    <s v="No"/>
    <s v="Adelantar los trámites tendientes a establecer la responsabilidad disciplinaria de los trabajadores de la Terminal a través de la función preventiva y /o correctiva"/>
    <s v="Riesgo"/>
    <s v="Política de Integridad"/>
    <s v="Posibilidad de afectación reputacional"/>
    <s v="por incurrir en conductas en contra del reglamento interno de trabajo "/>
    <s v="por ausencia de controles asociadas a la naturaleza de la labor y con el fin de recibir dádivas a beneficio propio o de terceros."/>
    <s v="Posibilidad de afectación reputacional por incurrir en conductas en contra del reglamento interno de trabajo  por ausencia de controles asociadas a la naturaleza de la labor y con el fin de recibir dádivas a beneficio propio o de terceros."/>
    <x v="0"/>
    <s v="Talento humano"/>
    <s v="Cargos con autonomía en la toma de decisiones"/>
    <n v="500"/>
    <s v="Media"/>
    <n v="0.6"/>
    <n v="500"/>
    <s v="Mayor"/>
    <n v="0.8"/>
    <s v="Alto"/>
    <n v="1"/>
    <s v="Segumiento a los procesos disciplinarios."/>
    <s v="Impacto"/>
    <s v="Correctivo"/>
    <s v="Manual"/>
    <s v="25%"/>
    <s v="Documentado"/>
    <s v="Contínua"/>
    <s v="Con registro"/>
    <s v="GTS-RG01"/>
    <n v="0.6"/>
    <s v="Media"/>
    <n v="0.6"/>
    <s v="Moderado"/>
    <n v="0.60000000000000009"/>
    <s v="Moderado"/>
    <s v="R - Reducirlo"/>
    <s v=" Dar a conocerel código de integridad al personal de la Terminal; así como, la obligatoriedad de su adherencia a través de la inducción y reinducción."/>
    <s v="Lina Marcela Noriega - Directora de Gestión Humana_x000a_Profesional III_x000a_Técnico III"/>
    <s v="Registro de la capacitación realizadas."/>
    <s v="Mensual"/>
    <s v="Notificar al oficial de cumplimiento._x000a_Definir el plan de trabajo con los trabajadores y garantizar su ejecución."/>
    <s v="Lina Marcela Noriega - Directora de Gestión Humana"/>
    <m/>
    <m/>
    <m/>
    <m/>
    <m/>
    <m/>
    <m/>
  </r>
  <r>
    <n v="44"/>
    <s v="Gestión del Talento Humano y SST"/>
    <s v="Apoyo"/>
    <s v="No"/>
    <s v="Desarrollar procesos para atraer, gestionar, desarrollar, motivar y retener a los trabajadores, orientados a lograr mejores resultados de negocio con la colaboración de cada uno de los empleados de manera que se logre la ejecución de la estrategia. Igualm"/>
    <s v="Riesgo"/>
    <s v="Política de Integridad"/>
    <s v="Posibilidad de afectación reputacional"/>
    <s v="Por la alteración y/o pérdida de documentos de las historias laborales para encubrir y/o ocultar información sensible de algún trabajador. _x000a_"/>
    <s v="Debido a intereses personales con la finalidad de favorecer a terceros con el ocultamiento de información sensible y/o recibir dádivas por los mismos hechos."/>
    <s v="Posibilidad de afectación Reputacional Por la alteración y/o pérdida de documentos de las historias laborales para encubrir y/o ocultar información sensible de algún trabajador. _x000a_ Debido a intereses personales con la finalidad de favorecer a terceros con "/>
    <x v="0"/>
    <s v="Talento humano"/>
    <s v="Cargos con acceso a las historias laborales (Personal de archivo y personal de Gestión Humana)."/>
    <n v="24"/>
    <s v="Baja"/>
    <n v="0.4"/>
    <n v="100"/>
    <s v="Moderado"/>
    <n v="0.6"/>
    <s v="Moderado"/>
    <n v="1"/>
    <s v="Semanalmente se realiza una verificación aleatoria de los documentos que serán archivados en la historia laboral de los trabajadores."/>
    <s v="Impacto"/>
    <s v="Correctivo"/>
    <s v="Manual"/>
    <s v="25%"/>
    <s v="N/A"/>
    <m/>
    <s v="Sin registro"/>
    <m/>
    <n v="0.4"/>
    <s v="Baja"/>
    <n v="0.4"/>
    <s v="Moderado"/>
    <n v="0.44999999999999996"/>
    <s v="Moderado"/>
    <s v="R - Reducirlo"/>
    <s v="-Designar un responsable de la custodia,  manipulación y actualización del archivo de  historias laborales tanto físico como digital ._x000a__x000a_Realizar capacitación en lineamientos de historias laborales._x000a__x000a_-Realizar un seguimiento al administrador de las histori"/>
    <s v="Lina Marcela Noriega - Directora de Gestión Humana_x000a_Profesional 3/ Técnico 3"/>
    <s v="Registros de la historia laboral digital y físico."/>
    <s v="Permanente"/>
    <s v="Notificar al oficial de cumplimiento._x000a__x000a_Generar la investigación correspondiente que identifique los motivos por los cuales se generó la pérdido o alteración de información."/>
    <s v="Lina Marcela Noriega - Directora de Gestión Humana"/>
    <m/>
    <m/>
    <m/>
    <m/>
    <m/>
    <m/>
    <m/>
  </r>
  <r>
    <n v="45"/>
    <s v="Control Disciplinario"/>
    <s v="Apoyo"/>
    <s v="No"/>
    <s v="Adelantar los trámites tendientes a establecer la responsabilidad disciplinaria de los trabajadores de la Terminal a través de la función preventiva y /o correctiva"/>
    <s v="Riesgo"/>
    <s v="Política de Integridad"/>
    <s v="Posibilidad de recibir o solicitar cualquier dádiva o beneficio"/>
    <s v="por favorecer la decisión de un proceso disciplinario por parte de las personas encargadas del manejo de la actuación a nombre propio o de terceros"/>
    <s v="con el fin de beneficiar al investigado o evitar la terminación de un contrato."/>
    <s v="Posibilidad de recibir o solicitar cualquier dádiva o beneficio por favorecer la decisión de un proceso disciplinario por parte de las personas encargadas del manejo de la actuación a nombre propio o de terceros con el fin de beneficiar al investigado o e"/>
    <x v="0"/>
    <s v="Talento humano"/>
    <s v="Profesional encargado de actuación disciiplinaria"/>
    <n v="24"/>
    <s v="Baja"/>
    <n v="0.4"/>
    <n v="500"/>
    <s v="Mayor"/>
    <n v="0.8"/>
    <s v="Alto"/>
    <n v="1"/>
    <s v="Revisión de las decisiones de los procesos disciplinarios por parte de la Dirección de Gestión Humana."/>
    <s v="Probabilidad"/>
    <s v="Preventivo"/>
    <s v="Manual"/>
    <s v="40%"/>
    <s v="Documentado"/>
    <s v="Contínua"/>
    <s v="Con registro"/>
    <s v="Firma de auto de primera instancia"/>
    <n v="0.24"/>
    <s v="Baja"/>
    <n v="0.24"/>
    <s v="Menor"/>
    <n v="0.4"/>
    <s v="Moderado"/>
    <s v="R - Reducirlo"/>
    <s v="Seguimiento permanente al cronograma establecido para el desarrollo de los procesos disciplinarios, teniendo en cuenta los términos de ley, así como la verificación del envío correcto por parte del área de correspondencia."/>
    <s v="Lina Marcela Noriega - Directora de Gestión Humana_x000a_/ Profesional encargado de los procesos disciplinarios"/>
    <s v="Cronograma"/>
    <s v="Permanente"/>
    <s v="Notificar al oficial de cumplimiento."/>
    <s v="Lina Marcela Noriega - Directora de Gestión Humana"/>
    <m/>
    <m/>
    <m/>
    <m/>
    <m/>
    <m/>
    <m/>
  </r>
  <r>
    <n v="46"/>
    <s v="Gestión Jurídica y Contractual"/>
    <s v="Apoyo"/>
    <s v="No"/>
    <s v="Garantizar que los procesos de selección de los proveedores y las adquisiciones de bienes y servicios hechas por la Sociedad, cumplan con los principios de la contratación, las normas legales y los requisitos del Manual de Contratación. Asimismo, asesorar"/>
    <s v="Riesgo"/>
    <s v="Política de Integridad"/>
    <s v="Posibilidad de recibir o solicitar cualquier dádiva o beneficio"/>
    <s v="por parte de los colaboradores que ejercen como Supervisores o Apoyo a la Supervisión,  al direccionar a la Subgerencia Jurídica un contrato desde los estudios previos a nombre propio o de terceros"/>
    <s v="con el fin de favorecer el proceso de un contrato."/>
    <s v="Posibilidad de recibir o solicitar cualquier dádiva o beneficio por parte de los colaboradores que ejercen como Supervisores o Apoyo a la Supervisión,  al direccionar a la Subgerencia Jurídica un contrato desde los estudios previos a nombre propio o de te"/>
    <x v="0"/>
    <s v="Talento humano"/>
    <s v="Profesionales Subgerencia Jurídica"/>
    <n v="500"/>
    <s v="Media"/>
    <n v="0.6"/>
    <n v="500"/>
    <s v="Mayor"/>
    <n v="0.8"/>
    <s v="Alto"/>
    <n v="1"/>
    <s v="Revisión jurídica del documento &quot;Estudio Previo - Formulación del proyecto&quot; Condiciones Técnicas Básicas del Proyecto y/o Necesidad a Contratar, de manera interdisciplinaria e independiente."/>
    <s v="Probabilidad"/>
    <s v="Preventivo"/>
    <s v="Manual"/>
    <s v="40%"/>
    <s v="Documentado"/>
    <s v="Contínua"/>
    <s v="Con registro"/>
    <s v="SMC-FT01_x000a_GJC-MN03"/>
    <n v="0.36"/>
    <s v="Baja"/>
    <n v="0.36"/>
    <s v="Moderado"/>
    <n v="0.6"/>
    <s v="Moderado"/>
    <s v="R - Reducirlo"/>
    <s v="Realizar las observaciones y sugerencias al documento &quot;Estudio Previo - Formulación del proyecto Condiciones Técnicas Básicas del Proyecto y/o Necesidad a Contratar."/>
    <s v="Carlos Salcedo - Subgerente Jurídico_x000a_Maria Del Castillo - Coordinadora de contratación "/>
    <s v="Correos electrónicos remitiendo al Líder del Proyecto, el documento de Condiciones Técnicas Básicas con comentarios y observaciones."/>
    <s v="Semanal"/>
    <s v="1. Notificar al Oficial de Cumplimiento mediante correo electrónico_x000a_2. Citar Mesa de Trabajo con el equipo de la Subgerencia Jurídica y/o el equipo del Líder del proceso"/>
    <s v="Subgerente Jurídico - Carlos Salcedo _x000a_Coordinadora de contratación - Maria Del Castillo"/>
    <m/>
    <m/>
    <m/>
    <m/>
    <m/>
    <m/>
    <m/>
  </r>
  <r>
    <n v="47"/>
    <s v="Gestión Jurídica y Contractual"/>
    <s v="Apoyo"/>
    <s v="No"/>
    <s v="Garantizar que los procesos de selección de los proveedores y las adquisiciones de bienes y servicios hechas por la Sociedad, cumplan con los principios de la contratación, las normas legales y los requisitos del Manual de Contratación. Asimismo, asesorar"/>
    <s v="Riesgo"/>
    <s v="Política de Integridad"/>
    <s v="Posibilidad de recibir o solicitar cualquier dádiva o beneficio"/>
    <s v="por parte del apoderado del proceso de la Subgerencia Jurídica al favorecer a un tercero en un proceso judicial a nombre propio o de terceros "/>
    <s v="produciendo la ausencia de objetividad en el desarrollo de la defensa judicial."/>
    <s v="Posibilidad de recibir o solicitar cualquier dádiva o beneficio por parte del apoderado del proceso de la Subgerencia Jurídica al favorecer a un tercero en un proceso judicial a nombre propio o de terceros  produciendo la ausencia de objetividad en el des"/>
    <x v="0"/>
    <s v="Talento humano"/>
    <s v="Profesional encargado de la defensa judicial"/>
    <n v="500"/>
    <s v="Media"/>
    <n v="0.6"/>
    <n v="500"/>
    <s v="Mayor"/>
    <n v="0.8"/>
    <s v="Alto"/>
    <n v="1"/>
    <s v="Designación de un profesional en cada uno de los procesos en los que la entidad es parte demandante o parte demandada o se contrata abogado externo especializado, bajo seguimiento permanente del Subgerente Jurídico."/>
    <s v="Probabilidad"/>
    <s v="Preventivo"/>
    <s v="Manual"/>
    <s v="40%"/>
    <s v="Sin documentar"/>
    <s v="Contínua"/>
    <s v="Sin registro"/>
    <m/>
    <n v="0.36"/>
    <s v="Baja"/>
    <n v="0.36"/>
    <s v="Moderado"/>
    <n v="0.6"/>
    <s v="Moderado"/>
    <s v="R - Reducirlo"/>
    <s v="Hacer seguimiento a los procesos a través de la rama judicial y SIPROJWEB mensualmente."/>
    <s v="Carlos Salcedo - Subgerente Jurídico_x000a_Fabian Carvajal - Profesional 4"/>
    <s v="Siprojweb actualizado además de revisión periódica de los procesos en la rama judicial "/>
    <s v="Semanal"/>
    <s v="1. Notificar al Oficial de Cumplimiento mediante correo electrónico. _x000a_2, Requerimiento por parte del supervisor del contrato. _x000a_3. Denuncia ante la Fiscalí General de la Nación. "/>
    <s v="Subgerente Jurídico - Carlos Salcedo _x000a_Profesional 4 - Fabian Carvajal"/>
    <m/>
    <m/>
    <m/>
    <m/>
    <m/>
    <m/>
    <m/>
  </r>
  <r>
    <n v="48"/>
    <s v="Gestión Jurídica y Contractual"/>
    <s v="Apoyo"/>
    <s v="No"/>
    <s v="Garantizar que los procesos de selección de los proveedores y las adquisiciones de bienes y servicios hechas por la Sociedad, cumplan con los principios de la contratación, las normas legales y los requisitos del Manual de Contratación. Asimismo, asesorar"/>
    <s v="Riesgo"/>
    <s v="Política de Integridad"/>
    <s v="Posibilidad de recibir o solicitar cualquier dádiva o beneficio"/>
    <s v="por parte de los colaboradores de la Subgerencia Jurídica, por no realizar la evaluación jurídica de conformidad con los criterios requeridos en el proceso contractual a título personal o de un tercero "/>
    <s v="a causa de la filtración de información confidencial y/o incumplimientos de los procesos de Debida Diligencia afectando la objetividad en la evaluación contractual.  "/>
    <s v="Posibilidad de recibir o solicitar cualquier dádiva o beneficio por parte de los colaboradores de la Subgerencia Jurídica, por no realizar la evaluación jurídica de conformidad con los criterios requeridos en el proceso contractual a título personal o de "/>
    <x v="0"/>
    <s v="Talento humano"/>
    <m/>
    <n v="500"/>
    <s v="Media"/>
    <n v="0.6"/>
    <n v="100"/>
    <s v="Moderado"/>
    <n v="0.6"/>
    <s v="Moderado"/>
    <n v="1"/>
    <s v="Diligenciamiento del documento &quot;Evaluación  jurídica &quot;  y &quot;Lista de chequeo de Contratación&quot; de conformidad con los criterios requeridos en el proceso contractual"/>
    <s v="Probabilidad"/>
    <s v="Detectivo"/>
    <s v="Manual"/>
    <s v="30%"/>
    <s v="Documentado"/>
    <s v="Contínua"/>
    <s v="Con registro"/>
    <m/>
    <n v="0.42"/>
    <s v="Media"/>
    <n v="0.42"/>
    <s v="Moderado"/>
    <n v="0.6"/>
    <s v="Moderado"/>
    <s v="R - Reducirlo"/>
    <s v="Revisar el pliego de condiciones, las respuestas a las observaciones y las adendas, para verificar los requisitos jurídicos solicitados en el proceso contractual."/>
    <s v="Carlos Salcedo - Subgerente Jurídico_x000a_Maria Del Castillo - Coordinadora de contratación "/>
    <s v="Revisar el pliego de condiciones, las respuestas a las observaciones y las adendas, para verificar los requisitos jurídicos solicitados en el proceso contractual."/>
    <s v="Semanal"/>
    <s v="1. Mesa de trabajo con el equipo evaluador para atender las observaciones que se presenten a la evaluación del proceso. _x000a_2. Presentar nuevo informe de evaluación en los casos que aplique. "/>
    <s v="Subgerente Jurídico - Carlos Salcedo_x000a_Coordinadora de Contratación - Maria Del Castillo"/>
    <m/>
    <m/>
    <m/>
    <m/>
    <m/>
    <m/>
    <m/>
  </r>
  <r>
    <n v="60"/>
    <s v="Servicio al Transportador"/>
    <s v="Misional"/>
    <s v="Sí"/>
    <s v="Garantizar a nuestros clientes, las empresas transportadoras, el uso de las áreas operacionales y acceso a los servicios conexos de las Terminales de manera eficiente, limpia, y segura; recaudando integralmente los ingresos derivados de la gestión operaci"/>
    <s v="Riesgo"/>
    <s v="Política de Integridad"/>
    <s v="Posible afectación reputacional"/>
    <s v="por habilitar convenios y/o contratos para suplir deficiencias de parque automotor en épocas de temporadas altas, sin el integral cumplimiento de los requisitos, por parte de los trabajadores encargados de verificar el cumplimiento de los documentos exigi"/>
    <s v="debido a la aceptación de dádivas o algún otro tipo de contraprestación a beneficio personal o de terceros"/>
    <s v="Posible afectación reputacional por habilitar convenios y/o contratos para suplir deficiencias de parque automotor en épocas de temporadas altas, sin el integral cumplimiento de los requisitos, por parte de los trabajadores encargados de verificar el cump"/>
    <x v="0"/>
    <s v="Talento humano"/>
    <s v="Asistente_x000a_Operario_x000a_Técnico I"/>
    <n v="500"/>
    <s v="Media"/>
    <n v="0.6"/>
    <n v="500"/>
    <s v="Mayor"/>
    <n v="0.8"/>
    <s v="Alto"/>
    <n v="1"/>
    <s v="Implementación de lista de chequeo de conformidad con los requisitos exigos, la cual suscribirá el funcionario que reciba la documentación"/>
    <s v="Probabilidad"/>
    <s v="Detectivo"/>
    <s v="Manual"/>
    <s v="30%"/>
    <s v="Documentado"/>
    <s v="Contínua"/>
    <s v="Con registro"/>
    <s v="Por definir"/>
    <n v="0.42"/>
    <s v="Media"/>
    <n v="0.42"/>
    <s v="Moderado"/>
    <n v="0.6"/>
    <s v="Moderado"/>
    <s v="R - Reducirlo"/>
    <s v="Realizar jornadas trimestrales de sensibilización con los trabajadores suceptibles a recibir dádivas._x000a__x000a_"/>
    <s v="Manuel Salgado - Director de Servicio al Transportador._x000a_"/>
    <s v="Listas de asistencia_x000a_"/>
    <s v="Trimestral"/>
    <s v="Iniciar procesos disciplinarios"/>
    <s v="Diretor de Servicio al Transportador"/>
    <m/>
    <m/>
    <m/>
    <m/>
    <m/>
    <m/>
    <s v="Sí"/>
  </r>
  <r>
    <n v="61"/>
    <s v="Gestión Prospectiva y Comercial"/>
    <s v="Apoy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afectación económica"/>
    <s v="por recibir insumos que no corresponden a los físicos dando lugar a la posibilidad de recibir u ofrecer dádivas"/>
    <s v="con el fin de obtener un beneficio propio o privado."/>
    <s v="Posibilidad de afectación económica por recibir insumos que no corresponden a los físicos dando lugar a la posibilidad de recibir u ofrecer dádivas con el fin de obtener un beneficio propio o privado."/>
    <x v="0"/>
    <s v="Talento humano"/>
    <s v="Profesional de Almacén_x000a_Auxiliar de Almacén"/>
    <n v="500"/>
    <s v="Media"/>
    <n v="0.6"/>
    <n v="501"/>
    <s v="Catastrófico"/>
    <s v="100%"/>
    <s v="Extremo"/>
    <n v="1"/>
    <s v="Aplicación estricta del procedimiento GPC-PR02. ENTRADA DE ALMACÉN"/>
    <s v="Probabilidad"/>
    <s v="Detectivo"/>
    <s v="Manual"/>
    <s v="30%"/>
    <s v="Documentado"/>
    <s v="Contínua"/>
    <s v="Con registro"/>
    <s v="GPC-PR02, ENTRADA DE ALMACEN_x000a_ENTRADAS DE ALMACEN"/>
    <n v="0.42"/>
    <s v="Media"/>
    <n v="0.42"/>
    <s v="Moderado"/>
    <n v="0.6"/>
    <s v="Moderado"/>
    <s v="R - Reducirlo"/>
    <s v="Solicitar acompañamiento del supervisor, de un trabajador delegado por este o de un trabajador con conocimiento técnico del bien para verificar la exactitud de los bienes recibidos y su correspondencia con lo contratado."/>
    <s v="Oscar Danilo Garzón - Profesional de Almacén_x000a_Sergio Bejarano - Auxiliar de Almacén_x000a_SUPERVISORES DE CONTRATOS"/>
    <s v="Remisiones de recibo de bienes firmadas_x000a_Entradas de almacén_x000a_Oferta económica_x000a_"/>
    <s v="Cuatrimestral"/>
    <s v="Notificar al Oficial de Cumplimiento del SGAS para evaluar la situación por medio de la cual se materializó el riesgo y formular un plan de mejoramiento."/>
    <s v="Rafael Camargo - Director de Recursos Físicos y Negocios"/>
    <s v="N/A"/>
    <m/>
    <m/>
    <m/>
    <m/>
    <m/>
    <s v="Sí"/>
  </r>
  <r>
    <n v="61"/>
    <s v="Gestión Prospectiva y Comercial"/>
    <s v="Apoy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afectación económica"/>
    <s v="por entregar insumos que no corresponden a los físicos dando lugar a la posibilidad de recibir u ofrecer dádivas"/>
    <s v="con el fin de obtener un beneficio propio o privado."/>
    <s v="Posibilidad de afectación económica por entregar insumos que no corresponden a los físicos dando lugar a la posibilidad de recibir u ofrecer dádivas con el fin de obtener un beneficio propio o privado."/>
    <x v="0"/>
    <s v="Talento humano"/>
    <s v="Profesional de Almacén_x000a_Auxiliar de Almacén"/>
    <n v="500"/>
    <s v="Media"/>
    <n v="0.6"/>
    <n v="501"/>
    <s v="Catastrófico"/>
    <s v="100%"/>
    <s v="Extremo"/>
    <n v="2"/>
    <s v="Aplicación estricta del procedimiento GPC-PR03. SALIDA DE ALMACÉN"/>
    <s v="Probabilidad"/>
    <s v="Detectivo"/>
    <s v="Manual"/>
    <s v="30%"/>
    <s v="Documentado"/>
    <s v="Contínua"/>
    <s v="Con registro"/>
    <s v="GPC-PR03, SALIDA DE ALMACEN_x000a_SALIDAS DE ALMACEN"/>
    <n v="0.42"/>
    <s v="Media"/>
    <n v="0.42"/>
    <s v="Moderado"/>
    <n v="0.6"/>
    <s v="Moderado"/>
    <s v="R - Reducirlo"/>
    <s v="Hacer entrega de los bienes a los trabajadores responsables de su custodia y uso con verificación de la correspondencia con la salida de almacén."/>
    <s v="Oscar Danilo Garzón - Profesional de Almacén_x000a_Sergio Bejarano - Auxiliar de Almacén_x000a_TRABAJADORES RESPONSABLES DE BIENES"/>
    <s v="Salidas de almacén firmadas"/>
    <s v="Cuatrimestral"/>
    <s v="Notificar al Oficial de Cumplimiento del SGAS para evaluar la situación por medio de la cual se materializó el riesgo y formular un plan de mejoramiento."/>
    <s v="Rafael Camargo - Director de Recursos Físicos y Negocios"/>
    <s v="N/A"/>
    <m/>
    <m/>
    <m/>
    <m/>
    <m/>
    <s v="Sí"/>
  </r>
  <r>
    <n v="62"/>
    <s v="Gestión Prospectiva y Comercial"/>
    <s v="Apoy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recibir o solicitar cualquier dádiva o beneficio"/>
    <s v="por parte de los encargados del manejo del almacén al desviar información respecto a los inventarios realizados ocultando posibles novedades a nombre propio o de terceros"/>
    <s v="con el fin de obtener un resultado esperado de acuerdo a la necesidad del encargado."/>
    <s v="Posibilidad de recibir o solicitar cualquier dádiva o beneficio por parte de los encargados del manejo del almacén al desviar información respecto a los inventarios realizados ocultando posibles novedades a nombre propio o de terceros con el fin de obtene"/>
    <x v="0"/>
    <s v="Talento humano"/>
    <s v="Profesional de Almacén_x000a_Auxiliar de Almacén"/>
    <n v="500"/>
    <s v="Media"/>
    <n v="0.6"/>
    <n v="501"/>
    <s v="Catastrófico"/>
    <s v="100%"/>
    <s v="Extremo"/>
    <n v="1"/>
    <s v="Aplicación estricta del procedimiento GPC-PR04. TOMA FÍSICA DE INVENTARIOS"/>
    <s v="Probabilidad"/>
    <s v="Detectivo"/>
    <s v="Manual"/>
    <s v="30%"/>
    <s v="Documentado"/>
    <s v="Contínua"/>
    <s v="Con registro"/>
    <s v="GPC-PR04. TOMA FÍSICA DE INVENTARIOS_x000a_GPC-FT06. TOMA FISICA DE INVENTARIO"/>
    <n v="0.42"/>
    <s v="Media"/>
    <n v="0.42"/>
    <s v="Moderado"/>
    <n v="0.6"/>
    <s v="Moderado"/>
    <s v="R - Reducirlo"/>
    <s v="Presentar ante el Comité de Inventarios el resultado de la toma física"/>
    <s v="Oscar Danilo Garzón - Profesional de Almacén_x000a_Sergio Bejarano - Auxiliar de Almacén_x000a_MIEMBROS DEL COMITÉ DE INVENTARIOS"/>
    <s v="GPC-FT06. TOMA FISICA DE INVENTARIO"/>
    <s v="Anual"/>
    <s v="Notificar al Oficial de Cumplimiento del SGAS para evaluar la situación por medio de la cual se materializó el riesgo y formular un plan de mejoramiento."/>
    <s v="Rafael Camargo - Director de Recursos Físicos y Negocios"/>
    <s v="N/A"/>
    <m/>
    <m/>
    <m/>
    <m/>
    <m/>
    <m/>
  </r>
  <r>
    <n v="63"/>
    <s v="Gestión Prospectiva y Comercial"/>
    <s v="Estratégic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recibir o solicitar cualquier dádiva o beneficio"/>
    <s v="generando pérdida de ingresos por parte de los encargados del recaudo de los parqueaderos, no registrando el uso de espacios o cupos"/>
    <s v="con el fin de obtener beneficios propios y/o de terceros."/>
    <s v="Posibilidad de recibir o solicitar cualquier dádiva o beneficio generando pérdida de ingresos por parte de los encargados del recaudo de los parqueaderos, no registrando el uso de espacios o cupos con el fin de obtener beneficios propios y/o de terceros."/>
    <x v="0"/>
    <s v="Talento humano"/>
    <s v="Operarios de parqueaderos"/>
    <n v="500"/>
    <s v="Media"/>
    <n v="0.6"/>
    <n v="501"/>
    <s v="Catastrófico"/>
    <s v="100%"/>
    <s v="Extremo"/>
    <n v="1"/>
    <s v="Aplicación estricta del procedimiento GPC-PR06. PRESTACIÓN DE SERVICIO Y OPERACIÓN EN PARQUEADEROS FUERA DE VÍA"/>
    <s v="Probabilidad"/>
    <s v="Detectivo"/>
    <s v="Manual"/>
    <s v="30%"/>
    <s v="Documentado"/>
    <s v="Contínua"/>
    <s v="Con registro"/>
    <s v="Informes del sistema WebManager"/>
    <n v="0.42"/>
    <s v="Media"/>
    <n v="0.42"/>
    <s v="Moderado"/>
    <n v="0.6"/>
    <s v="Moderado"/>
    <s v="R - Reducirlo"/>
    <s v="Verificar los informes del sistema WebManager para validar "/>
    <s v="William Camargo - Coordinador de Parqueaderos_x000a_Fredy Beltrán - Coordinador Operativo de Parqueaderos"/>
    <s v="Informes del sistema WebManager validados"/>
    <s v="Cuatrimestral"/>
    <s v="Notificar al Oficial de Cumplimiento del SGAS para evaluar la situación por medio de la cual se materializó el riesgo y formular un plan de mejoramiento."/>
    <s v="Rafael Camargo - Director de Recursos Físicos y Negocios"/>
    <s v="N/A"/>
    <m/>
    <m/>
    <m/>
    <m/>
    <m/>
    <m/>
  </r>
  <r>
    <n v="64"/>
    <s v="Gestión Prospectiva y Comercial"/>
    <s v="Estratégico"/>
    <s v="No"/>
    <s v="Estructurar las actividades para identificar, estructurar y generar nuevas fuentes de ingresos, rentables económica, social y ambientalmente; así como proveer y garantizar los recursos físicos planeando la administración, aplicación y desarrollo de los mi"/>
    <s v="Riesgo"/>
    <s v="Política de Integridad"/>
    <s v="Posibilidad de afectación económica"/>
    <s v="por parte del personal de parqueaderos, al informar un robo inexistente para recibir dádivas a cambio"/>
    <s v=" obtener beneficios propios y/o de terceros."/>
    <s v="Posibilidad de afectación económica por parte del personal de parqueaderos, al informar un robo inexistente para recibir dádivas a cambio  obtener beneficios propios y/o de terceros."/>
    <x v="0"/>
    <s v="Talento humano"/>
    <s v="Operarios de parqueaderos"/>
    <n v="500"/>
    <s v="Media"/>
    <n v="0.6"/>
    <n v="501"/>
    <s v="Catastrófico"/>
    <s v="100%"/>
    <s v="Extremo"/>
    <n v="1"/>
    <s v="Verificación de las cámaras en tiempo real para validar las novedades de hurtos presentados en los parqueaderos."/>
    <s v="Probabilidad"/>
    <s v="Detectivo"/>
    <s v="Manual"/>
    <s v="30%"/>
    <s v="Documentado"/>
    <s v="Aleatoria"/>
    <s v="Con registro"/>
    <s v="Registros de video de novedades"/>
    <n v="0.42"/>
    <s v="Media"/>
    <n v="0.42"/>
    <s v="Moderado"/>
    <n v="0.6"/>
    <s v="Moderado"/>
    <s v="R - Reducirlo"/>
    <s v="Realizar verificación de cámaras de vigilancia para confirmar o descartar la existencia de un hurto en los parqueaderos."/>
    <s v="William Camargo - Coordinador de Parqueaderos_x000a_Fredy Beltrán - Coordinador Operativo de Parqueaderos"/>
    <s v="Segmentos de video"/>
    <s v="Cuatrimestral"/>
    <s v="Notificar al Oficial de Cumplimiento del SGAS para evaluar la situación por medio de la cual se materializó el riesgo y formular un plan de mejoramiento."/>
    <s v="Rafael Camargo - Director de Recursos Físicos y Negocios"/>
    <s v="N/A"/>
    <m/>
    <m/>
    <m/>
    <m/>
    <m/>
    <m/>
  </r>
  <r>
    <n v="65"/>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recibir o solicitar cualquier dádiva o beneficio "/>
    <s v="por realizar pagos que estén fuera del PAA"/>
    <s v="debido a la falta de planeación, generando un posible detrimento económico para la Terminal y posibles investigaciones disciplinarias."/>
    <s v="Posibilidad de recibir o solicitar cualquier dádiva o beneficio  por realizar pagos que estén fuera del PAA debido a la falta de planeación, generando un posible detrimento económico para la Terminal y posibles investigaciones disciplinarias."/>
    <x v="0"/>
    <s v="Talento humano"/>
    <s v="Subgerente Corporativo"/>
    <n v="2"/>
    <s v="Muy Baja"/>
    <n v="0.2"/>
    <n v="501"/>
    <s v="Catastrófico"/>
    <s v="100%"/>
    <s v="Extremo"/>
    <n v="1"/>
    <s v="Filtros de aprobación de pagos entre las áreas y manual de supervisión de los contratos."/>
    <s v="Probabilidad"/>
    <s v="Preventivo"/>
    <s v="Manual"/>
    <s v="40%"/>
    <s v="Documentado"/>
    <s v="Contínua"/>
    <s v="Con registro"/>
    <s v="GAF-MN05 MANUAL DE CONTABILIDAD V6- GAF-MN06 PRESUPUESTO V3"/>
    <n v="0.12"/>
    <s v="Muy Baja"/>
    <n v="0.12"/>
    <s v="Leve"/>
    <n v="0.2"/>
    <s v="Bajo"/>
    <s v="R - Asumirlo"/>
    <s v="Verificar los filtros de aprobación de pagos entre las áreas y manual de supervisión de los contratos."/>
    <s v="Roberto Bermúdez Bolivar - Director Gestión Financiero"/>
    <s v="Solicitud de CDP con las firmas de aprobación."/>
    <s v="Permanente"/>
    <s v="1. Realizar reunión con equipo directivos._x000a_2. Notificar de inmediato a la Subgerencia de Planeación y Proyectos y a la Oficina de Auditoría Interna y activar la acción de contigencia._x000a_3. Notificar por correo electrónico la posible materialización de corru"/>
    <s v="Roberto Bermúdez Bolivar - Director Gestión Financiero"/>
    <m/>
    <m/>
    <m/>
    <m/>
    <m/>
    <m/>
    <m/>
  </r>
  <r>
    <n v="66"/>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recibir o solicitar cualquier dádiva o beneficio "/>
    <s v="por cambiar el valor del certificado de disponibilidad presupuestal"/>
    <s v="debido al desconocimiento del proceso e intereses personales, generando un posible detrimento económico para la Terminal, posibles investigaciones e investigaciones disciplinarias."/>
    <s v="Posibilidad de recibir o solicitar cualquier dádiva o beneficio  por cambiar el valor del certificado de disponibilidad presupuestal debido al desconocimiento del proceso e intereses personales, generando un posible detrimento económico para la Terminal, "/>
    <x v="0"/>
    <s v="Talento humano"/>
    <s v="Técnico III (Presupuesto)"/>
    <n v="2"/>
    <s v="Muy Baja"/>
    <n v="0.2"/>
    <n v="100"/>
    <s v="Moderado"/>
    <n v="0.6"/>
    <s v="Moderado"/>
    <n v="1"/>
    <s v="Verificación de la elaboración de los CDP con doble firma de aprobación, Cruce de la información con el presupuestos aprobado, Verificación del PAA. "/>
    <s v="Probabilidad"/>
    <s v="Preventivo"/>
    <s v="Manual"/>
    <s v="40%"/>
    <s v="Documentado"/>
    <s v="Contínua"/>
    <s v="Con registro"/>
    <s v="GAF-MN05 MANUAL DE CONTABILIDAD V6- GAF-MN06 PRESUPUESTO V3"/>
    <n v="0.12"/>
    <s v="Muy Baja"/>
    <n v="0.12"/>
    <s v="Leve"/>
    <n v="0.2"/>
    <s v="Bajo"/>
    <s v="R - Asumirlo"/>
    <s v="Verificar la elaboración de los CDP con doble firma de aprobación, Cruce de la información con el presupuestos aprobado, Verificación del PAA. "/>
    <s v="Roberto Bermúdez Bolivar - Director Gestión Financiero"/>
    <s v="Solicitud de CDP con las firmas de aprobación."/>
    <s v="Permanente"/>
    <s v="1. Realizar reunión con equipo directivos._x000a_2. Notificar de inmediato a la Subgerencia de Planeación y Proyectos y a la Oficina de Auditoría Interna y activar la acción de contigencia._x000a_3. Notificar por correo electrónico la posible materialización de corru"/>
    <s v="Roberto Bermúdez Bolivar - Director Gestión Financiero"/>
    <m/>
    <m/>
    <m/>
    <m/>
    <m/>
    <m/>
    <m/>
  </r>
  <r>
    <n v="67"/>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recibir o solicitar cualquier dádiva o beneficio "/>
    <s v="por crear una inversión que no sea necesaria para la Terminal y que afecte la liquidez de la empresa"/>
    <s v="debido al ofrecimiento de tasas de interés elevadas y manipulación de los oferentes."/>
    <s v="Posibilidad de recibir o solicitar cualquier dádiva o beneficio  por crear una inversión que no sea necesaria para la Terminal y que afecte la liquidez de la empresa debido al ofrecimiento de tasas de interés elevadas y manipulación de los oferentes."/>
    <x v="0"/>
    <s v="Talento humano"/>
    <s v="Subgerente Corporativo_x000a_Profesional IV (Tesorería)"/>
    <n v="2"/>
    <s v="Muy Baja"/>
    <n v="0.2"/>
    <n v="501"/>
    <s v="Catastrófico"/>
    <s v="100%"/>
    <s v="Extremo"/>
    <n v="1"/>
    <s v="Comité de inversiones, rankin emitido por la Secretaría Distrital de Hacienda, no se realizan inversiones por debajo de la DTF, Portafolio diversificado."/>
    <s v="Probabilidad"/>
    <s v="Preventivo"/>
    <s v="Manual"/>
    <s v="40%"/>
    <s v="Documentado"/>
    <s v="Contínua"/>
    <s v="Con registro"/>
    <s v="GAF-MN05 MANUAL DE CONTABILIDAD V6- GAF-PR10 TRAMITE PARA EL PAGO DE BIENES Y SERVICIOS V3"/>
    <n v="0.12"/>
    <s v="Muy Baja"/>
    <n v="0.12"/>
    <s v="Leve"/>
    <n v="0.2"/>
    <s v="Bajo"/>
    <s v="R - Asumirlo"/>
    <s v="Realizar el procedimiento de inversión expuesto en el numeral 43 de la Matriz de riesgos y oportunidades."/>
    <s v="Roberto Bemudez Bolivar - Director Gestión Financiero"/>
    <s v="Actas del Comité de Inversiones con los respectivos soportes"/>
    <s v="Cada vez que se vaya a realizar una inversión"/>
    <s v="1. Realizar reunión con equipo directivos._x000a_2. Notificar de inmediato a la Subgerencia de Planeación y Proyectos y a la Oficina de Auditoría Interna y activar la acción de contigencia._x000a_3. Notificar por correo electrónico la posible materialización de corru"/>
    <s v="Roberto Bemudez Bolivar - Director Gestión Financiero"/>
    <m/>
    <m/>
    <m/>
    <m/>
    <m/>
    <m/>
    <m/>
  </r>
  <r>
    <n v="68"/>
    <s v="Transversal a todos los Procesos"/>
    <s v="Apoyo"/>
    <s v="No"/>
    <s v="Proteger, conservar y comunicar la transparencia y ética empresarial a través del compendio y disposición de las mejores prácticas, adoptadas e implementadas por la Terminal de Transporte S.A"/>
    <s v="Riesgo"/>
    <s v="Política de Integridad"/>
    <s v="Posibilidad de ofrecer cualquier dádiva o beneficio "/>
    <s v="por parte de los colaboradores de la Terminal de Transporte a la Revisoría Fiscal o Entes de control con el fin de omitir ó revelar información sobre inconsistencias detectadas ó cierre de planes de mejora"/>
    <s v="debido a la intención de mostrar resultados diferentes a la Alta Dirección y/o Entidades de control, con el objetivo de evitar sanciones ó investigaciones de las mismas."/>
    <s v="Posibilidad de ofrecer cualquier dádiva o beneficio  por parte de los colaboradores de la Terminal de Transporte a la Revisoría Fiscal o Entes de control con el fin de omitir ó revelar información sobre inconsistencias detectadas ó cierre de planes de mej"/>
    <x v="0"/>
    <s v="Talento humano"/>
    <s v="Todos aquellos que participen en la preparación de la información"/>
    <n v="2"/>
    <s v="Muy Baja"/>
    <n v="0.2"/>
    <n v="501"/>
    <s v="Catastrófico"/>
    <s v="100%"/>
    <s v="Extremo"/>
    <n v="1"/>
    <s v="Informes a los entes de control, alta dirección y Junta directiva, conforme a la periodicidad requerida."/>
    <s v="Probabilidad"/>
    <s v="Preventivo"/>
    <s v="Manual"/>
    <s v="40%"/>
    <s v="Documentado"/>
    <s v="Contínua"/>
    <s v="Con registro"/>
    <s v="EVG-PR03 RELACIÓN CON ENTES EXTERNOS Y EVALUACIÓN DE CONTROL INTERNO CONTABLE v3_x000a_"/>
    <n v="0.12"/>
    <s v="Muy Baja"/>
    <n v="0.12"/>
    <s v="Leve"/>
    <n v="0.2"/>
    <s v="Bajo"/>
    <s v="R - Asumirlo"/>
    <s v="Cumplir con los informes a los entes de control, alta Dirección y la Junta directiva."/>
    <s v="Directivos"/>
    <s v="Actas de reunión, documentos  y entrega de los informes a entes de control, alta Dirección y la Junta directiva."/>
    <s v="Permanente"/>
    <s v="1. Realizar reunión con equipo directivos._x000a_2. Notificar de inmediato a la Subgerencia de Planeación y Proyectos y a la Oficina de Auditoría Interna y activar la acción de contigencia._x000a_3. Notificar por correo electrónico la posible materialización de corru"/>
    <s v="Directivos"/>
    <m/>
    <m/>
    <m/>
    <m/>
    <m/>
    <m/>
    <m/>
  </r>
  <r>
    <n v="69"/>
    <s v="Gestión Administrativa y Financiera"/>
    <s v="Apoyo"/>
    <s v="No"/>
    <s v="Lograr una gestión eficiente y efectiva con la administración, registro y control de los recursos financieros de La Terminal con el fin de promover la rentabilidad, eficiencia organizacional y oportunidad de la información financiera conforme a la normati"/>
    <s v="Riesgo"/>
    <s v="Política de Integridad"/>
    <s v="Posibilidad de aceptar o solicitar cualquier dádiva o beneficio "/>
    <s v="por modificar información relativa a cartera o estado de cuenta de terceros"/>
    <s v="debido a intereses personales y manipulación del sistema de información."/>
    <s v="Posibilidad de aceptar o solicitar cualquier dádiva o beneficio  por modificar información relativa a cartera o estado de cuenta de terceros debido a intereses personales y manipulación del sistema de información."/>
    <x v="0"/>
    <s v="Talento humano"/>
    <s v="Técnico III (Cartera)"/>
    <n v="2"/>
    <s v="Muy Baja"/>
    <n v="0.2"/>
    <n v="100"/>
    <s v="Moderado"/>
    <n v="0.6"/>
    <s v="Moderado"/>
    <n v="1"/>
    <s v="Comité de cartera, informes a los entes de control y controles de la política de seguridad d e la información."/>
    <s v="Probabilidad"/>
    <s v="Detectivo"/>
    <s v="Manual"/>
    <s v="30%"/>
    <s v="Documentado"/>
    <s v="Contínua"/>
    <s v="Con registro"/>
    <s v="GAF-MN05 MANUAL DE CONTABILIDAD V6 - GAF-PR09 PROCEDIMIENTO GESTION DE CARTERA V4"/>
    <n v="0.14000000000000001"/>
    <s v="Muy Baja"/>
    <n v="0.14000000000000001"/>
    <s v="Leve"/>
    <n v="0.2"/>
    <s v="Bajo"/>
    <s v="R - Asumirlo"/>
    <s v="Realizar actas del Comité de cartera y realizar presentar los acuerdos de pago con los clientes, para el visto bueno del Comité de Cartera."/>
    <s v="Roberto Bermúdez Bolivar - Director Gestión Financiero"/>
    <s v="Actas del Comité de cartera con los respectivos soportes"/>
    <s v="Permanente"/>
    <s v="1. Realizar reunión con equipo directivos._x000a_2. Notificar de inmediato a la Subgerencia de Planeación y Proyectos y a la Oficina de Auditoría Interna y activar la acción de contigencia._x000a_3. Notificar por correo electrónico la posible materialización de corru"/>
    <s v="Roberto Bermúdez Bolivar - Director Gestión Financiero"/>
    <m/>
    <m/>
    <m/>
    <m/>
    <m/>
    <m/>
    <m/>
  </r>
  <r>
    <n v="70"/>
    <s v="Comunicaciones y Posicionamiento de marca"/>
    <s v="Estratégico"/>
    <s v="No"/>
    <s v="Consolidar la comunicación como base de la cultura de la gestión organizacional y a su vez apoyar los procesos que garanticen la relación interna y externa de los actores con el fin de posicionarse claramente en la mente de los mismos, asegurando la inter"/>
    <s v="Riesgo"/>
    <s v="Política de Integridad"/>
    <s v="Posibilidad de afectación reputacional"/>
    <s v="Por recibir o solicitar sobornos para beneficiar, posicionar, destacar o elevar algún tema o entidad."/>
    <s v="Debido a Intereses personales o de terceros"/>
    <s v="Posibilidad de afectación reputacional Por recibir o solicitar sobornos para beneficiar, posicionar, destacar o elevar algún tema o entidad. Debido a Intereses personales o de terceros"/>
    <x v="0"/>
    <s v="Procesos"/>
    <m/>
    <n v="2"/>
    <s v="Muy Baja"/>
    <n v="0.2"/>
    <n v="500"/>
    <s v="Mayor"/>
    <n v="0.8"/>
    <s v="Alto"/>
    <n v="1"/>
    <s v="Monitoreo de medios de comunicación y redes sociales y al comité de comunicaciones."/>
    <s v="Probabilidad"/>
    <s v="Detectivo"/>
    <s v="Manual"/>
    <s v="30%"/>
    <s v="Documentado"/>
    <s v="Contínua"/>
    <s v="Con registro"/>
    <s v="Free Press (base de datos de seguimiento a medios de comunicación) y monitoreo constante a las redes sociales.  "/>
    <n v="0.14000000000000001"/>
    <s v="Muy Baja"/>
    <n v="0.14000000000000001"/>
    <s v="Leve"/>
    <n v="0.2"/>
    <s v="Bajo"/>
    <s v="R - Asumirlo"/>
    <s v="Llevar a cabo reuniones con las áreas de posible contacto con periodistas: Servicio al ciudadano, Seguridad, y Copropiedad."/>
    <s v="Angelo Dickens Piraján Forero_x000a_Jefe de Oficina Asesora de Comunicaciones."/>
    <s v="Informe"/>
    <s v="Diario"/>
    <s v="Realizar reunión con equipo directivos._x000a_Se debe notificar de inmediato a la Subgerencia de Planeación y Proyectos y a la Oficina de Auditoría Interna y activar la acción de contingencia"/>
    <s v="Angelo Dickens Piraján Forero_x000a_Jefe de Oficina Asesora de Comunicaciones."/>
    <m/>
    <m/>
    <m/>
    <m/>
    <m/>
    <m/>
    <m/>
  </r>
  <r>
    <n v="71"/>
    <s v="Comunicaciones y Posicionamiento de marca"/>
    <s v="Estratégico"/>
    <s v="No"/>
    <s v="Consolidar la comunicación como base de la cultura de la gestión organizacional y a su vez apoyar los procesos que garanticen la relación interna y externa de los actores con el fin de posicionarse claramente en la mente de los mismos, asegurando la inter"/>
    <s v="Riesgo"/>
    <s v="Política de Integridad"/>
    <s v="Posibilidad de afectación reputacional"/>
    <s v="Por recibir o solicitar sobornos para favorecer a algún medio de comunicación particular"/>
    <s v="Debido a Intereses personales o de terceros"/>
    <s v="Posibilidad de afectación reputacional Por recibir o solicitar sobornos para favorecer a algún medio de comunicación particular Debido a Intereses personales o de terceros"/>
    <x v="0"/>
    <s v="Procesos"/>
    <m/>
    <n v="2"/>
    <s v="Muy Baja"/>
    <n v="0.2"/>
    <n v="500"/>
    <s v="Mayor"/>
    <n v="0.8"/>
    <s v="Alto"/>
    <n v="1"/>
    <s v="Seguimiento a publicaciones en medios de comunicación y a la información que se publica externamente se valida con las diferentes áreas."/>
    <s v="Probabilidad"/>
    <s v="Detectivo"/>
    <s v="Manual"/>
    <s v="30%"/>
    <s v="Documentado"/>
    <s v="Contínua"/>
    <s v="Con registro"/>
    <s v="Indicadores de gestión "/>
    <n v="0.14000000000000001"/>
    <s v="Muy Baja"/>
    <n v="0.14000000000000001"/>
    <s v="Leve"/>
    <n v="0.2"/>
    <s v="Bajo"/>
    <s v="R - Asumirlo"/>
    <s v="Llevar a cabo reuniones con las áreas de posible contacto con periodistas: Servicio al ciudadano, Seguridad, y Copropiedad."/>
    <s v="Angelo Dickens Piraján Forero_x000a_Jefe de Oficina Asesora de Comunicaciones."/>
    <s v="Informe"/>
    <s v="Diario"/>
    <s v="Realizar reunión con equipo directivos._x000a_Se debe notificar de inmediato a la Subgerencia de Planeación y Proyectos y a la Oficina de Auditoría Interna y activar la acción de contingencia"/>
    <s v="Angelo Dickens Piraján Forero_x000a_Jefe de Oficina Asesora de Comunicaciones."/>
    <m/>
    <m/>
    <m/>
    <m/>
    <m/>
    <m/>
    <m/>
  </r>
  <r>
    <n v="72"/>
    <s v="Transversal a todos los Procesos"/>
    <s v="Apoyo"/>
    <s v="No"/>
    <s v="Proteger, conservar y comunicar la transparencia y ética empresarial a través del compendio y disposición de las mejores prácticas, adoptadas e implementadas por la Terminal de Transporte S.A"/>
    <s v="Riesgo"/>
    <s v="Política de Integridad"/>
    <s v="Posibilidad de afectación reputacional"/>
    <s v="Fallas en los controles para selección de contratistas_x000a_"/>
    <s v="Posibilidad de recibir o solicitar dádivas o beneficios para favorecer servidores o contratistas."/>
    <s v="Posibilidad de afectación reputacional Fallas en los controles para selección de contratistas_x000a_ Posibilidad de recibir o solicitar dádivas o beneficios para favorecer servidores o contratistas."/>
    <x v="0"/>
    <s v="Talento humano"/>
    <s v="Supervisores de Contratos_x000a_Subgerencia Jurídica_x000a_Subgerencia Corporativa"/>
    <n v="2"/>
    <s v="Muy Baja"/>
    <n v="0.2"/>
    <n v="100"/>
    <s v="Moderado"/>
    <n v="0.6"/>
    <s v="Moderado"/>
    <n v="1"/>
    <s v="Implementación de políticas y manuales regulatorios (Manual de Contración y Plan Anual de Adquisiciones)."/>
    <s v="Probabilidad"/>
    <s v="Preventivo"/>
    <s v="Manual"/>
    <s v="40%"/>
    <s v="Documentado"/>
    <s v="Aleatoria"/>
    <s v="Con registro"/>
    <s v="Reporte del evento por medio de correo electrónico "/>
    <n v="0.12"/>
    <s v="Muy Baja"/>
    <n v="0.12"/>
    <s v="Leve"/>
    <n v="0.2"/>
    <s v="Bajo"/>
    <s v="R - Asumirlo"/>
    <s v="* Capacitación al personal en temas de gestión antisoborno_x000a_* Generar espacios de socialización a manera de lecciones aprendidas"/>
    <s v="NO"/>
    <s v="Pendiente"/>
    <s v="Permanente"/>
    <s v="Notificar al oficial de cumplimiento."/>
    <s v="Supervisores de Contratos_x000a_Subgerencia Jurídica_x000a_Subgerencia Corporativa"/>
    <m/>
    <m/>
    <m/>
    <m/>
    <m/>
    <m/>
    <m/>
  </r>
  <r>
    <n v="73"/>
    <s v="Transversal a todos los Procesos"/>
    <s v="Apoyo"/>
    <s v="No"/>
    <s v="Proteger, conservar y comunicar la transparencia y ética empresarial a través del compendio y disposición de las mejores prácticas, adoptadas e implementadas por la Terminal de Transporte S.A"/>
    <s v="Riesgo"/>
    <s v="Política de Integridad"/>
    <s v="Posibilidad de afectación reputacional"/>
    <s v="por falta de control en la supervisión de contrato_x000a_"/>
    <s v=" para favorecerse o favorecer algún tercero acambio de recibir o solicitar dádivas o beneficios "/>
    <s v="Posibilidad de afectación reputacional por falta de control en la supervisión de contrato_x000a_  para favorecerse o favorecer algún tercero acambio de recibir o solicitar dádivas o beneficios "/>
    <x v="0"/>
    <s v="Talento humano"/>
    <s v="Supervisores de Contratos y Apoyos a la Supervisión_x000a_"/>
    <n v="2"/>
    <s v="Muy Baja"/>
    <n v="0.2"/>
    <n v="100"/>
    <s v="Moderado"/>
    <n v="0.6"/>
    <s v="Moderado"/>
    <n v="1"/>
    <s v="Informes de supervisión al contrato (Manual de Supervisión)."/>
    <s v="Probabilidad"/>
    <s v="Detectivo"/>
    <s v="Manual"/>
    <s v="30%"/>
    <s v="Documentado"/>
    <s v="Aleatoria"/>
    <s v="Con registro"/>
    <s v="Informe de supervisión del contrato"/>
    <n v="0.14000000000000001"/>
    <s v="Muy Baja"/>
    <n v="0.14000000000000001"/>
    <s v="Leve"/>
    <n v="0.2"/>
    <s v="Bajo"/>
    <s v="R - Asumirlo"/>
    <s v="* Capacitación al personal en temas de gestión antisoborno_x000a__x000a_"/>
    <s v=" * Equipo consultor, Función de cumplimiento antisoborno_x000a_ * Dirección de gestión humana, comité de ética e integridad"/>
    <s v="Pendiente"/>
    <s v="Permanente"/>
    <s v="Notificar al oficial de cumplimiento."/>
    <s v="Supervisores de Contratos_x000a_Apoyo a la Supervisión"/>
    <m/>
    <m/>
    <m/>
    <m/>
    <m/>
    <m/>
    <m/>
  </r>
  <r>
    <n v="74"/>
    <s v="Gestión del Talento Humano y SST"/>
    <s v="Apoyo"/>
    <s v="No"/>
    <s v="Desarrollar procesos para atraer, gestionar, desarrollar, motivar y retener a los trabajadores, orientados a lograr mejores resultados de negocio con la colaboración de cada uno de los empleados de manera que se logre la ejecución de la estrategia. Igualm"/>
    <s v="Riesgo"/>
    <s v="Política de Integridad"/>
    <s v="Posibilidad de afectación reputacional por inadecuada Debida Diligencia"/>
    <s v="revisión incompleta, inoportuna  y no íntegra de la documentación allegada por el candidato"/>
    <s v="Posibilidad de recibir o solicitar dádivas o benefcios para favorecerse o favorecer algún tercero con la omisión de los controles de los requisitos para ejercer los cargos "/>
    <s v="Posibilidad de afectación reputacional por inadecuada Debida Diligencia revisión incompleta, inoportuna  y no íntegra de la documentación allegada por el candidato Posibilidad de recibir o solicitar dádivas o benefcios para favorecerse o favorecer algún t"/>
    <x v="0"/>
    <s v="Talento humano"/>
    <s v="Técnico 3  _x000a_Asistente "/>
    <n v="2"/>
    <s v="Muy Baja"/>
    <n v="0.2"/>
    <n v="100"/>
    <s v="Moderado"/>
    <n v="0.6"/>
    <s v="Moderado"/>
    <n v="1"/>
    <s v=" Elaboración de listado de requisitos por cargo y diligenciamiento del check lista para vinculación de personal de planta."/>
    <s v="Probabilidad"/>
    <s v="Preventivo"/>
    <s v="Manual"/>
    <s v="40%"/>
    <s v="Documentado"/>
    <s v="Aleatoria"/>
    <s v="Con registro"/>
    <s v="GTH-FT03"/>
    <n v="0.12"/>
    <s v="Muy Baja"/>
    <n v="0.12"/>
    <s v="Leve"/>
    <n v="0.2"/>
    <s v="Bajo"/>
    <s v="R - Asumirlo"/>
    <s v="Controlar el riesgo sin definir acciones adicionales"/>
    <s v=" * Equipo consultor, Función de cumplimiento antisoborno_x000a_ * Dirección de gestión humana, comité de ética e integridad"/>
    <s v="Pendiente"/>
    <s v="Permanente"/>
    <s v="Notificar al oficial de cumplimiento."/>
    <s v="Lina Marcela Noriega - Directora de Gestión Humana"/>
    <m/>
    <m/>
    <m/>
    <m/>
    <m/>
    <m/>
    <m/>
  </r>
  <r>
    <n v="75"/>
    <s v="Gestión del Talento Humano y SST"/>
    <s v="Apoyo"/>
    <s v="No"/>
    <s v="Desarrollar procesos para atraer, gestionar, desarrollar, motivar y retener a los trabajadores, orientados a lograr mejores resultados de negocio con la colaboración de cada uno de los empleados de manera que se logre la ejecución de la estrategia. Igualm"/>
    <s v="Riesgo"/>
    <s v="Política de Integridad"/>
    <s v="Posibilidad de afectación reputacional"/>
    <s v="por alteración de las certificaciones laborales."/>
    <s v="Posibilidad de recibir o solicitar sobornos para emitir certificaciones laborales con datos diferentes a los contemplados en el manual de funciones"/>
    <s v="Posibilidad de afectación reputacional por alteración de las certificaciones laborales. Posibilidad de recibir o solicitar sobornos para emitir certificaciones laborales con datos diferentes a los contemplados en el manual de funciones"/>
    <x v="0"/>
    <s v="Talento humano"/>
    <s v="Director de Gestión Humana_x000a_Técnico 3"/>
    <n v="2"/>
    <s v="Muy Baja"/>
    <n v="0.2"/>
    <n v="100"/>
    <s v="Moderado"/>
    <n v="0.6"/>
    <s v="Moderado"/>
    <n v="1"/>
    <s v=" Verificación de historia laboral contra el manual de funciones, y la certificación se emite por el Sistema de Gestión Documental (Orfeo)"/>
    <s v="Probabilidad"/>
    <s v="Preventivo"/>
    <s v="Manual"/>
    <s v="40%"/>
    <s v="Documentado"/>
    <s v="Aleatoria"/>
    <s v="Con registro"/>
    <s v="Manual de funciones"/>
    <n v="0.12"/>
    <s v="Muy Baja"/>
    <n v="0.12"/>
    <s v="Leve"/>
    <n v="0.2"/>
    <s v="Bajo"/>
    <s v="R - Asumirlo"/>
    <s v="* Capacitación al personal en temas de gestión antisoborno_x000a_* Generar espacios de socialización a manera de lecciones aprendidas"/>
    <s v=" * Equipo consultor, Función de cumplimiento antisoborno_x000a_ * Dirección de gestión humana, comité de ética e integridad"/>
    <s v="Pendiente"/>
    <s v="Permanente"/>
    <s v="Notificar al oficial de cumplimiento."/>
    <s v="Lina Marcela Noriega - Directora de Gestión Humana"/>
    <m/>
    <m/>
    <m/>
    <m/>
    <m/>
    <m/>
    <m/>
  </r>
  <r>
    <n v="76"/>
    <s v="Gestión del Talento Humano y SST"/>
    <s v="Apoyo"/>
    <s v="No"/>
    <s v="Desarrollar procesos para atraer, gestionar, desarrollar, motivar y retener a los trabajadores, orientados a lograr mejores resultados de negocio con la colaboración de cada uno de los empleados de manera que se logre la ejecución de la estrategia. Igualm"/>
    <s v="Riesgo"/>
    <s v="Política de Integridad"/>
    <s v="Posibilidad de afectación reputacional"/>
    <s v="Falta de seguimiento y registros adicionales a los eventos de capacitaicón y formación."/>
    <s v="Posibilidad de recibir o solicitar sobornos para reportar como cumplida la asistencia a capacitaciones o formaciones"/>
    <s v="Posibilidad de afectación reputacional Falta de seguimiento y registros adicionales a los eventos de capacitaicón y formación. Posibilidad de recibir o solicitar sobornos para reportar como cumplida la asistencia a capacitaciones o formaciones"/>
    <x v="0"/>
    <s v="Talento humano"/>
    <s v="Asistente_x000a_Técnico 3 _x000a_Profesional 3"/>
    <n v="2"/>
    <s v="Muy Baja"/>
    <n v="0.2"/>
    <n v="100"/>
    <s v="Moderado"/>
    <n v="0.6"/>
    <s v="Moderado"/>
    <n v="1"/>
    <s v=" Verificación de la asistencia con el proveedor o funcionario que realice la capacitación."/>
    <s v="Probabilidad"/>
    <s v="Preventivo"/>
    <s v="Manual"/>
    <s v="40%"/>
    <s v="Documentado"/>
    <s v="Aleatoria"/>
    <s v="Con registro"/>
    <s v="Registro de asistencia a capacitación y de evaluciones (para los casos que aplique)"/>
    <n v="0.12"/>
    <s v="Muy Baja"/>
    <n v="0.12"/>
    <s v="Leve"/>
    <n v="0.2"/>
    <s v="Bajo"/>
    <s v="R - Asumirlo"/>
    <s v="* Capacitación al personal en temas de gestión antisoborno_x000a_* Generar espacios de socialización a manera de lecciones aprendidas"/>
    <s v=" * Equipo consultor, Función de cumplimiento antisoborno_x000a_ * Dirección de gestión humana, comité de ética e integridad"/>
    <s v="Pendiente"/>
    <s v="Permanente"/>
    <s v="Notificar al oficial de cumplimiento."/>
    <s v="Lina Marcela Noriega - Directora de Gestión Humana"/>
    <s v="No aplica"/>
    <m/>
    <m/>
    <m/>
    <m/>
    <m/>
    <m/>
  </r>
  <r>
    <n v="77"/>
    <s v="Gestión Jurídica y Contractual"/>
    <s v="Apoyo"/>
    <s v="No"/>
    <s v="Garantizar que los procesos de selección de los proveedores y las adquisiciones de bienes y servicios hechas por la Sociedad, cumplan con los principios de la contratación, las normas legales y los requisitos del Manual de Contratación. Asimismo, asesorar"/>
    <s v="Riesgo"/>
    <s v="Política de Integridad"/>
    <s v="Posibilidad de ofrecer cualquier dádiva o beneficio"/>
    <s v="por parte del apoderado de la empresa para que un funcionario judicial profiera un fallo a favor de la entidad"/>
    <s v="con el fin de evitar condenas o sanciones que afecten la reputación o de manera económica a la Terminal."/>
    <s v="Posibilidad de ofrecer cualquier dádiva o beneficio por parte del apoderado de la empresa para que un funcionario judicial profiera un fallo a favor de la entidad con el fin de evitar condenas o sanciones que afecten la reputación o de manera económica a "/>
    <x v="0"/>
    <s v="Talento humano"/>
    <s v="Profesional 4 de defensa Judicial y Apoderados externo de la Terminal de Transporte S.A."/>
    <n v="500"/>
    <s v="Media"/>
    <n v="0.6"/>
    <n v="100"/>
    <s v="Moderado"/>
    <n v="0.6"/>
    <s v="Moderado"/>
    <n v="1"/>
    <s v="Seguimiento mensual al histórico del proceso judicial a través de la plataforma SiprojWeb de la Secretaria Jurídica Distrital y revisión periodica de procesos en el portal web de la rama judicial. "/>
    <s v="Probabilidad"/>
    <s v="Preventivo"/>
    <s v="Sin"/>
    <n v="0.6"/>
    <s v="Sin documentar"/>
    <s v="Contínua"/>
    <s v="Sin registro"/>
    <m/>
    <n v="0.24"/>
    <s v="Baja"/>
    <n v="0.24"/>
    <s v="Moderado"/>
    <n v="0.6"/>
    <s v="Moderado"/>
    <s v="R - Reducirlo"/>
    <s v="Realizar revisiones periódicas a los procesos judiciales en las plataformas Siprojweb y Rama Judicial"/>
    <s v="Carlos Salcedo - Subgerente Jurídico_x000a_Fabian Carvajal - Profesional 4"/>
    <s v="Evidencia de revisión"/>
    <s v="Permanente"/>
    <s v="1. Notificar al Oficial de Cumplimiento mediante correo electrónico._x000a_2.  Acciones legales a las que haya lugar. "/>
    <s v="Subgerente Jurídico - Carlos Salcedo _x000a_Profesional 4 - Fabian Carvajal"/>
    <m/>
    <m/>
    <m/>
    <m/>
    <m/>
    <m/>
    <m/>
  </r>
  <r>
    <n v="78"/>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m/>
    <s v="Posibilidad de ofrecer, prometer, entregar u otorgar una ventaja indebida de cualquier  valor "/>
    <s v="por parte de los trabajadores de la Subgerencia de Planeación y Proyectos, directamente o indirectamente a las partes interesadas internas del proceso para recibir de forma extemporánea solicitudes"/>
    <s v="con el fin de evitar investigaciones, implementación de la  debida diligencia ampliada, aplicación de procesos disciplinarios según aplique, bajo nivel de impacto y eficacia en el mejoramiento de la gestión institucional o terminación anticipada de contra"/>
    <s v="Posibilidad de ofrecer, prometer, entregar u otorgar una ventaja indebida de cualquier  valor  por parte de los trabajadores de la Subgerencia de Planeación y Proyectos, directamente o indirectamente a las partes interesadas internas del proceso para reci"/>
    <x v="0"/>
    <s v="Talento humano"/>
    <s v="Subgerente de Planeación y Proyectos_x000a_Profesionales III"/>
    <n v="24"/>
    <s v="Baja"/>
    <n v="0.4"/>
    <n v="500"/>
    <s v="Mayor"/>
    <n v="0.8"/>
    <s v="Alto"/>
    <n v="1"/>
    <s v="Revisión de las fecha de reportes de posibles hechos de soborno y se haya entregado la información requerida en el plazo fijado."/>
    <s v="Probabilidad"/>
    <s v="Detectivo"/>
    <s v="Manual"/>
    <s v="30%"/>
    <s v="Documentado"/>
    <s v="Contínua"/>
    <s v="Con registro"/>
    <s v="SMC-MN02"/>
    <n v="0.28000000000000003"/>
    <s v="Baja"/>
    <n v="0.28000000000000003"/>
    <s v="Menor"/>
    <n v="0.4"/>
    <s v="Moderado"/>
    <s v="R - Reducirlo"/>
    <s v="1. Ingreso al correo del canal de denuncia para revisar las fechas de recepción de denuncias de posible shechos de soborno_x000a_2. Revisión de la aplicación de investigación de posibles casos de soborno oportunamente_x000a_3. Revisión de infformes a la Alta Direcció"/>
    <s v="Ana Lucía Nieto Gómez - Jefe de Oficina de Auditoría Interna_x000a__x000a_Adriana Estupiñán - Subgerente de Planeación y Proyectos"/>
    <s v="Reportes oportunos de casos"/>
    <s v="Semestral"/>
    <s v="1. Notificar al oficial de cumplimiento_x000a_2. Realizar reunión entre Jefe de Oficina de Auditoría Interna, Subgerencia de Planeación y Proyectos para generar el informe a la Alta Dirección"/>
    <s v="Ana Lucía Nieto Gómez - Jefe de Oficina de Auditoría Interna_x000a__x000a_Adriana Estupiñán - Subgerente de Planeación y Proyectos"/>
    <m/>
    <m/>
    <m/>
    <m/>
    <m/>
    <m/>
    <m/>
  </r>
  <r>
    <n v="79"/>
    <s v="Servicio al Ciudadano"/>
    <s v="Misional"/>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reputacional"/>
    <s v="por recibir dadivas al prestar el servicio "/>
    <s v="al poner en disposición elementos de preferencia del ciudadano, ofrecen un beneficio para satisfacer su propia necesidad. "/>
    <s v="Posibilidad de Afectación reputacional por recibir dadivas al prestar el servicio  al poner en disposición elementos de preferencia del ciudadano, ofrecen un beneficio para satisfacer su propia necesidad. "/>
    <x v="0"/>
    <s v="Talento humano"/>
    <s v="Todos los funcionarios de la Direccion de Servicio al Ciudadano"/>
    <n v="500"/>
    <s v="Media"/>
    <n v="0.6"/>
    <n v="500"/>
    <s v="Mayor"/>
    <n v="0.8"/>
    <s v="Alto"/>
    <n v="1"/>
    <s v="Cumplimiento del Reglamento Interno de Trabajo, que prohibe el favorecimiento de terceros."/>
    <s v="Probabilidad"/>
    <s v="Preventivo"/>
    <s v="Manual"/>
    <s v="40%"/>
    <s v="Documentado"/>
    <s v="Contínua"/>
    <s v="Con registro"/>
    <s v="SAC-IN02 "/>
    <n v="0.36"/>
    <s v="Baja"/>
    <n v="0.36"/>
    <s v="Moderado"/>
    <n v="0.6"/>
    <s v="Moderado"/>
    <s v="R - Reducirlo"/>
    <s v="Realizar capacitaciones con temas relacionados a mitigar el riesgo de corrupción  para los funcionarios que prestan sus servicios en atención al ciudadano"/>
    <s v="Ginna Paola Rincón / Directora Servicio al Ciudadano"/>
    <s v="listas de asistencia, actas de capacitación  y presentaciones"/>
    <s v="Mensual"/>
    <s v="Generar una mesa de trabajo y capacitación del porque no se debe recibir ningún tipo de remuneración sobre la prestación del servicio y las implicaciones que esta tiene."/>
    <s v="Ginna Paola Rincón / Directora Servicio al Ciudadano"/>
    <m/>
    <m/>
    <m/>
    <m/>
    <m/>
    <m/>
    <m/>
  </r>
  <r>
    <n v="80"/>
    <s v="Seguridad Operacional y Funcional"/>
    <s v="Apoyo"/>
    <s v="Sí"/>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reputacional"/>
    <s v="Por la vulneración de los controles de seguridad"/>
    <s v="por el incumplimiento de obligaciones de confidencialidad por parte de los contratistas de monitoreo de CCTV y controles de acceso vehícular y peatonal."/>
    <s v="Posibilidad de afectación reputacional Por la vulneración de los controles de seguridad por el incumplimiento de obligaciones de confidencialidad por parte de los contratistas de monitoreo de CCTV y controles de acceso vehícular y peatonal."/>
    <x v="0"/>
    <s v="Talento humano"/>
    <s v="Director Seguridad Operacional_x000a_Profesional III_x000a_Técnico III_x000a_Operarios y Contratista de seguridad"/>
    <n v="500"/>
    <s v="Media"/>
    <n v="0.6"/>
    <n v="100"/>
    <s v="Moderado"/>
    <n v="0.6"/>
    <s v="Moderado"/>
    <n v="1"/>
    <s v="Ejecución de controles de acceso al sistema de cámaras, monitoreo a la central de video, aplicación de poligrafía."/>
    <s v="Probabilidad"/>
    <s v="Preventivo"/>
    <s v="Manual"/>
    <s v="40%"/>
    <s v="Documentado"/>
    <s v="Contínua"/>
    <s v="Con registro"/>
    <s v="SOF-FT21 REGISTRO DE VEHÍCULOS PARTICULARES AUTORIZADOS ZO V.1_x000a_ _x000a_SOF-FT14 RECOMENDACION DE CONFIDENCIALIDAD_x000a__x000a_SOF-FT12 SOLICITUD INTERNA DE GESTIÓN DE VIDEOS_x000a__x000a_SOF-FT11 SOLICITUD DE GESTION DE VIDEOS CCTV_x000a__x000a_SOF-FT05 RESPUESTA VERFICACIÓN DE VIDEOS DEL CCTV"/>
    <n v="0.36"/>
    <s v="Baja"/>
    <n v="0.36"/>
    <s v="Moderado"/>
    <n v="0.6"/>
    <s v="Moderado"/>
    <s v="R - Reducirlo"/>
    <s v="Protocolizar documento de Control en SIG"/>
    <s v="Director de Seguridad Operacional Nicolas Franco"/>
    <s v="Documento control SIG"/>
    <s v="Anual"/>
    <s v="_x000a_Debido a la materialización del riesgo, se establece la siguiente el siguiente plan en miras de robustecer el control:_x000a__x000a_Exigir al contratista que disponga de los mecanismos propios y a su costo para verificar el cumplimiento  de las consignas de segurida"/>
    <s v="Nicolas Franco - Director de Seguridad Operacional "/>
    <m/>
    <m/>
    <m/>
    <m/>
    <m/>
    <m/>
    <s v="NO"/>
  </r>
  <r>
    <n v="81"/>
    <s v="Seguridad Operacional y Funcional"/>
    <s v="Apoyo"/>
    <s v="Sí"/>
    <s v="Garantizar la seguridad a los grupos de interés e instalaciones (ciudadanos, transportadores y usuarios en general) y bienes de propiedad de la Terminal de Transporte S.A; así como coordinar el diseño, ajuste e implementación de los planes de atención y p"/>
    <s v="Riesgo"/>
    <s v="Política de Integridad"/>
    <s v="Posibilidad de afectación económica"/>
    <s v="por la falta de recaudación de ingresos por concepto de acceso a zonas operativas"/>
    <s v="por la entrega de dádivas durante el desarrollo del trámite de ingreso de vehículos a beneficio personal y por evadir el pago de tarifa de acceso asignada para el automotor."/>
    <s v="Posibilidad de afectación económica por la falta de recaudación de ingresos por concepto de acceso a zonas operativas por la entrega de dádivas durante el desarrollo del trámite de ingreso de vehículos a beneficio personal y por evadir el pago de tarifa d"/>
    <x v="0"/>
    <s v="Talento humano"/>
    <m/>
    <n v="500"/>
    <s v="Media"/>
    <n v="0.6"/>
    <n v="100"/>
    <s v="Moderado"/>
    <n v="0.6"/>
    <s v="Moderado"/>
    <n v="1"/>
    <s v="Verificación in situ por parte de los Técnicos 2 de la Dirección de Seguridad de los vehículos particulares que se encuentran en la zona operativa y validación del pago de derechos._x000a_"/>
    <s v="Probabilidad"/>
    <s v="Preventivo"/>
    <s v="Manual"/>
    <s v="40%"/>
    <s v="Documentado"/>
    <s v="Contínua"/>
    <s v="Con registro"/>
    <s v="Registro DRIVE INGRESO VEHICULAR  ZONA OPERATIVA - 2020v2_x000a__x000a_Registro DRIVE SEGUIMIENTO DE CARNETS_x000a__x000a_Registro DRIVE CONTROL DE INGRESO PEATONAL 2022"/>
    <n v="0.36"/>
    <s v="Baja"/>
    <n v="0.36"/>
    <s v="Moderado"/>
    <n v="0.6"/>
    <s v="Moderado"/>
    <s v="R - Reducirlo"/>
    <s v="Protocolizar documento de Control en SIG"/>
    <s v="Director de Seguridad Operacional Nicolas Franco"/>
    <s v="Documento control SIG"/>
    <s v="Trimestral"/>
    <s v="Reportar a la empresa contratista la novedad y gestionar plan de mejora entre las dos partes."/>
    <s v="Nicolas Franco - Director de Seguridad Operacional "/>
    <m/>
    <m/>
    <m/>
    <m/>
    <m/>
    <m/>
    <s v="NO"/>
  </r>
  <r>
    <n v="82"/>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ofrecer o recibir soborno para no llevar a cabo protocolo de cepo"/>
    <s v="debido a obtener un beneficio privado"/>
    <s v="Posibilidad de afectación económica y reputacional por ofrecer o recibir soborno para no llevar a cabo protocolo de cepo debido a obtener un beneficio privado"/>
    <x v="0"/>
    <s v="Talento humano"/>
    <s v="Facilitador"/>
    <n v="24"/>
    <s v="Baja"/>
    <n v="0.4"/>
    <n v="100"/>
    <s v="Moderado"/>
    <n v="0.6"/>
    <s v="Moderado"/>
    <n v="1"/>
    <s v="Inspección del supervisor coordinador  (Arqueo y cámaras)"/>
    <s v="Probabilidad"/>
    <s v="Detectivo"/>
    <s v="Manual"/>
    <s v="30%"/>
    <s v="Documentado"/>
    <s v="Aleatoria"/>
    <s v="Sin registro"/>
    <s v="ZPP-PR03 INSTALACIÓN DE DISPOSITIVOS INMOVILIZADORES VEHICULARES TIPO CEPO v2_x000a__x000a_ZPP-PR04 DESINSTALACIÓN DE DISPOSITIVOS INMOVILIZADORES VEHICULARES TIPO CEPO v2_x000a__x000a_ZPP-IN05 INSTALACIÓN Y DESINSTALACIÓN DE CEPOS v1"/>
    <n v="0.28000000000000003"/>
    <s v="Baja"/>
    <n v="0.28000000000000003"/>
    <s v="Menor"/>
    <n v="0.4"/>
    <s v="Moderado"/>
    <s v="R - Asumirlo"/>
    <s v="Implementar capacitacion al personal"/>
    <s v="Leonardo Lizcano - Director implementación ZPP_x000a_Paula Alejandra Ramirez -Líder operativa _x000a_Ruber Darío González - Líder operativo"/>
    <s v="Actas de asistencia a capacitacion "/>
    <s v="Al ingresar al proyecto de ZPP"/>
    <s v="1- Se notifica al Oficial de Cumplimiento del SGAS, Oficina de Planeacion y Oficina de Auditoria Interna                                                                      2-Citar a reunion al sujeto que incurrio, para rendir descargos. Luego hacer reun"/>
    <s v="Leonardo Lizcano - Director implementación ZPP_x000a_Paula Alejandra Ramirez -Líder operativa _x000a_Ruber Darío González - Líder operativo"/>
    <m/>
    <m/>
    <m/>
    <m/>
    <m/>
    <m/>
    <m/>
  </r>
  <r>
    <n v="83"/>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ofrecer o recibir soborno para omitir protocolos operativos"/>
    <s v="debido a obtener un beneficio privado"/>
    <s v="Posibilidad de afectación económica y reputacional por ofrecer o recibir soborno para omitir protocolos operativos debido a obtener un beneficio privado"/>
    <x v="0"/>
    <s v="Talento humano"/>
    <s v="Facilitador"/>
    <n v="24"/>
    <s v="Baja"/>
    <n v="0.4"/>
    <n v="100"/>
    <s v="Moderado"/>
    <n v="0.6"/>
    <s v="Moderado"/>
    <n v="1"/>
    <s v="Inspección del supervisor coordinador  (Arqueo y cámaras)"/>
    <s v="Probabilidad"/>
    <s v="Detectivo"/>
    <s v="Manual"/>
    <s v="30%"/>
    <s v="Documentado"/>
    <s v="Aleatoria"/>
    <s v="Sin registro"/>
    <s v="ZPP-PR05 Recaudo de dinero, conciliación y cierre_x000a_"/>
    <n v="0.28000000000000003"/>
    <s v="Baja"/>
    <n v="0.28000000000000003"/>
    <s v="Menor"/>
    <n v="0.4"/>
    <s v="Moderado"/>
    <s v="R - Asumirlo"/>
    <s v="Implementar capacitacion al personal"/>
    <s v="Leonardo Lizcano - Director implementación ZPP_x000a_Paula Alejandra Ramirez -Líder operativa _x000a_Ruber Darío González - Líder operativo"/>
    <s v="Actas de asistencia a capacitacion "/>
    <s v="Al ingresar al proyecto de ZPP"/>
    <s v="1- Se notifica al Oficial de Cumplimiento del SGAS, Oficina de Planeacion y Oficina de Auditoria Interna                                                                      2-Citar a reunion al sujeto que incurrio, para rendir descargos. Luego hacer reun"/>
    <s v="Leonardo Lizcano - Director implementación ZPP_x000a_Paula Alejandra Ramirez -Líder operativa _x000a_Ruber Darío González - Líder operativo"/>
    <m/>
    <m/>
    <m/>
    <m/>
    <m/>
    <m/>
    <m/>
  </r>
  <r>
    <n v="84"/>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recibir soborno para aceptar Facturas de los proveedores sin soportes,"/>
    <s v="debido a obtener un beneficio privado"/>
    <s v="Posibilidad de afectación económica y reputacional por recibir soborno para aceptar Facturas de los proveedores sin soportes, debido a obtener un beneficio privado"/>
    <x v="0"/>
    <s v="Talento humano"/>
    <s v="Facilitador"/>
    <n v="24"/>
    <s v="Baja"/>
    <n v="0.4"/>
    <n v="100"/>
    <s v="Moderado"/>
    <n v="0.6"/>
    <s v="Moderado"/>
    <n v="1"/>
    <s v="Revisión del cumplimiento de los requisitos legales y contractuales para pago."/>
    <s v="Probabilidad"/>
    <s v="Detectivo"/>
    <s v="Manual"/>
    <s v="30%"/>
    <s v="Documentado"/>
    <s v="Aleatoria"/>
    <s v="Sin registro"/>
    <s v="GAF-PR10 TRAMITE PARA EL PAGO DE BIENES Y SERVICIOS V3"/>
    <n v="0.28000000000000003"/>
    <s v="Baja"/>
    <n v="0.28000000000000003"/>
    <s v="Menor"/>
    <n v="0.4"/>
    <s v="Moderado"/>
    <s v="R - Asumirlo"/>
    <s v="N/A"/>
    <s v="Leonardo Lizcano - Director implementacion ZPP_x000a_Gerson Lugo - Director operación ZPP_x000a_Felipe Guzmán - Director_x000a_Blanca Líevano - Líder TIC_x000a_Camilo Ortíz - Líder de estrategia de servicio al ciudadano_x000a_Cristian Gerena - Líder financiero"/>
    <s v="N/A"/>
    <s v="N/A"/>
    <s v="1- Se notifica al Oficial de Cumplimiento del SGAS, Oficina de Planeacion y Oficina de Auditoria Interna                                                                      2-Citar a reunion al sujeto que incurrio, para rendir descargos. Luego hacer reun"/>
    <s v="Leonardo Lizcano - Director implementacion ZPP_x000a_Gerson Lugo - Director operación ZPP_x000a_Felipe Guzmán - Director_x000a_Blanca Líevano - Líder TIC_x000a_Camilo Ortíz - Líder de estrategia de servicio al ciudadano_x000a_Cristian Gerena - Líder financiero"/>
    <m/>
    <m/>
    <m/>
    <m/>
    <m/>
    <m/>
    <m/>
  </r>
  <r>
    <n v="85"/>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recibir soborno para entregar Información confidencial, de parqueo y/o de la plataforma de seguimiento de parqueo "/>
    <s v="debido a obtener un beneficio privado"/>
    <s v="Posibilidad de afectación económica y reputacional por recibir soborno para entregar Información confidencial, de parqueo y/o de la plataforma de seguimiento de parqueo  debido a obtener un beneficio privado"/>
    <x v="0"/>
    <s v="Talento humano"/>
    <s v="Cargos directivos del proyecto"/>
    <n v="24"/>
    <s v="Baja"/>
    <n v="0.4"/>
    <n v="100"/>
    <s v="Moderado"/>
    <n v="0.6"/>
    <s v="Moderado"/>
    <n v="1"/>
    <s v="Controles información confidencial y política de tratamientos de datos."/>
    <s v="Probabilidad"/>
    <s v="Detectivo"/>
    <s v="Manual"/>
    <s v="30%"/>
    <s v="Documentado"/>
    <s v="Contínua"/>
    <s v="Sin registro"/>
    <s v="FTI-MN08 Política de Seguridad de la Información"/>
    <n v="0.28000000000000003"/>
    <s v="Baja"/>
    <n v="0.28000000000000003"/>
    <s v="Menor"/>
    <n v="0.4"/>
    <s v="Moderado"/>
    <s v="R - Asumirlo"/>
    <s v="N/A"/>
    <s v="Leonardo Lizcano - Director implementacion ZPP_x000a_Gerson Lugo - Director operación ZPP_x000a_Felipe Guzmán - Director_x000a_Blanca Líevano - Líder TIC_x000a_Camilo Ortíz - Líder de estrategia de servicio al ciudadano_x000a_Cristian Gerena - Líder financiero"/>
    <s v="N/A"/>
    <s v="N/A"/>
    <s v="1- Se notifica al Oficial de Cumplimiento del SGAS, Oficina de Planeacion y Oficina de Auditoria Interna                                                                      2-Citar a reunion al sujeto que incurrio, para rendir descargos. Luego hacer reun"/>
    <s v="Leonardo Lizcano - Director implementacion ZPP_x000a_Gerson Lugo - Director operación ZPP_x000a_Felipe Guzmán - Director_x000a_Blanca Líevano - Líder TIC_x000a_Camilo Ortíz - Líder de estrategia de servicio al ciudadano_x000a_Cristian Gerena - Líder financiero"/>
    <m/>
    <m/>
    <m/>
    <m/>
    <m/>
    <m/>
    <m/>
  </r>
  <r>
    <n v="86"/>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recibir soborno para informar un robo, sin existir, en las zonas de parqueo"/>
    <s v="debido a obtener un beneficio privado"/>
    <s v="Posibilidad de afectación económica y reputacional por recibir soborno para informar un robo, sin existir, en las zonas de parqueo debido a obtener un beneficio privado"/>
    <x v="0"/>
    <s v="Talento humano"/>
    <s v="Facilitador"/>
    <n v="24"/>
    <s v="Baja"/>
    <n v="0.4"/>
    <n v="100"/>
    <s v="Moderado"/>
    <n v="0.6"/>
    <s v="Moderado"/>
    <n v="1"/>
    <s v="Arqueos."/>
    <s v="Probabilidad"/>
    <s v="Detectivo"/>
    <s v="Manual"/>
    <s v="30%"/>
    <s v="Documentado"/>
    <s v="Aleatoria"/>
    <s v="Sin registro"/>
    <s v="ZPP-PR05 Recaudo de dinero, conciliación y cierre_x000a_"/>
    <n v="0.28000000000000003"/>
    <s v="Baja"/>
    <n v="0.28000000000000003"/>
    <s v="Menor"/>
    <n v="0.4"/>
    <s v="Moderado"/>
    <s v="R - Asumirlo"/>
    <s v="Implementar capacitacion al personal"/>
    <s v="Leonardo Lizcano - Director implementacion ZPP_x000a_Cristian Gerena - Líder financiero"/>
    <s v="Actas de asistencia a capacitacion "/>
    <s v="Al ingresar al proyecto de ZPP"/>
    <s v="1- Se notifica al Oficial de Cumplimiento del SGAS, Oficina de Planeacion y Oficina de Auditoria Interna                                                                      2-Citar a reunion al sujeto que incurrio, para rendir descargos. Luego hacer reun"/>
    <s v="Leonardo Lizcano - Director implementacion ZPP_x000a_Cristian Gerena - Líder financiero"/>
    <m/>
    <m/>
    <m/>
    <m/>
    <m/>
    <m/>
    <m/>
  </r>
  <r>
    <n v="87"/>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recibir soborno para alterar el procedimiento que realiza el facilitador"/>
    <s v="debido a obtener un beneficio privado"/>
    <s v="Posibilidad de afectación económica y reputacional por recibir soborno para alterar el procedimiento que realiza el facilitador debido a obtener un beneficio privado"/>
    <x v="0"/>
    <s v="Talento humano"/>
    <s v="Facilitador"/>
    <n v="24"/>
    <s v="Baja"/>
    <n v="0.4"/>
    <n v="100"/>
    <s v="Moderado"/>
    <n v="0.6"/>
    <s v="Moderado"/>
    <n v="1"/>
    <s v="Inspección del supervisor y coordinador a través de arqueo."/>
    <s v="Probabilidad"/>
    <s v="Detectivo"/>
    <s v="Manual"/>
    <s v="30%"/>
    <s v="Documentado"/>
    <s v="Aleatoria"/>
    <s v="Sin registro"/>
    <s v="ZPP-PR05 Recaudo de dinero, conciliación y cierre_x000a_"/>
    <n v="0.28000000000000003"/>
    <s v="Baja"/>
    <n v="0.28000000000000003"/>
    <s v="Menor"/>
    <n v="0.4"/>
    <s v="Moderado"/>
    <s v="R - Asumirlo"/>
    <s v="Implementar capacitacion al personal"/>
    <s v="Leonardo Lizcano - Director implementación ZPP_x000a_Paula Alejandra Ramirez -Líder operativa _x000a_Ruber Darío González - Líder operativo"/>
    <s v="Actas de asistencia a capacitacion "/>
    <m/>
    <s v="1- Se notifica al Oficial de Cumplimiento del SGAS, Oficina de Planeacion y Oficina de Auditoria Interna                                                                      2-Citar a reunion al sujeto que incurrio, para rendir descargos. Luego hacer reun"/>
    <s v="Leonardo Lizcano - Director implementación ZPP_x000a_Paula Alejandra Ramirez -Líder operativa _x000a_Ruber Darío González - Líder operativo"/>
    <m/>
    <m/>
    <m/>
    <m/>
    <m/>
    <m/>
    <m/>
  </r>
  <r>
    <n v="88"/>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recibir soborno Alterar la aplicación de seguimiento de parqueo,"/>
    <s v="debido a obtener un beneficio privado"/>
    <s v="Posibilidad de afectación económica y reputacional por recibir soborno Alterar la aplicación de seguimiento de parqueo, debido a obtener un beneficio privado"/>
    <x v="0"/>
    <s v="Talento humano"/>
    <s v="Facilitador"/>
    <n v="24"/>
    <s v="Baja"/>
    <n v="0.4"/>
    <n v="100"/>
    <s v="Moderado"/>
    <n v="0.6"/>
    <s v="Moderado"/>
    <n v="1"/>
    <s v="Historial de cambios de los parámetros de la aplicación; limitación de los accesos y fiducia control ingreso del dinero."/>
    <s v="Probabilidad"/>
    <s v="Detectivo"/>
    <s v="Manual"/>
    <s v="30%"/>
    <s v="Documentado"/>
    <s v="Aleatoria"/>
    <s v="Sin registro"/>
    <s v="FTI-MN08 Política de Seguridad de la Información"/>
    <n v="0.28000000000000003"/>
    <s v="Baja"/>
    <n v="0.28000000000000003"/>
    <s v="Menor"/>
    <n v="0.4"/>
    <s v="Moderado"/>
    <s v="R - Asumirlo"/>
    <s v="N/A"/>
    <s v="Blanca Cecilia Lievano - Lider TIC ZPP_x000a_Felipe Guzmán - Director"/>
    <s v="N/A"/>
    <s v="N/A"/>
    <s v="1- Se notifica al Oficial de Cumplimiento del SGAS, Oficina de Planeacion y Oficina de Auditoria Interna                                                                      2-Citar a reunion al sujeto que incurrio, para rendir descargos. Luego hacer reun"/>
    <s v="Blanca Cecilia Lievano - Lider TIC ZPP_x000a_Felipe Guzmán - Director"/>
    <m/>
    <m/>
    <m/>
    <m/>
    <m/>
    <m/>
    <m/>
  </r>
  <r>
    <n v="89"/>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ofrecer, prometer, entregar u otorgar una ventaja indebida de cualquier  valor directamente o indirectamente a las partes interesadas"/>
    <s v="por parte del Oficial de Cumplimiento"/>
    <s v="con el fin de desviar investigaciones, no ejecutar la  debida diligencia ampliada,  no reportar informes disciplinarios,  entre otros. "/>
    <s v="Posibilidad de ofrecer, prometer, entregar u otorgar una ventaja indebida de cualquier  valor directamente o indirectamente a las partes interesadas por parte del Oficial de Cumplimiento con el fin de desviar investigaciones, no ejecutar la  debida dilige"/>
    <x v="0"/>
    <s v="Talento humano"/>
    <s v="Oficial de Cumplimiento"/>
    <n v="24"/>
    <s v="Baja"/>
    <n v="0.4"/>
    <n v="500"/>
    <s v="Mayor"/>
    <n v="0.8"/>
    <s v="Alto"/>
    <n v="1"/>
    <s v="Cumplimiento de los Procedimiento del Sistema de Gestión Antisoborno_x000a__x000a_Rendición de Cuentas al Órgano de Gobierno_x000a__x000a_"/>
    <s v="Probabilidad"/>
    <s v="Preventivo"/>
    <s v="Manual"/>
    <s v="40%"/>
    <s v="Documentado"/>
    <s v="Contínua"/>
    <s v="Con registro"/>
    <s v="Resolución 060 de 2022_x000a_Formato EJC-TF 54"/>
    <n v="0.24"/>
    <s v="Baja"/>
    <n v="0.24"/>
    <s v="Menor"/>
    <n v="0.4"/>
    <s v="Moderado"/>
    <s v="R - Reducirlo"/>
    <s v="Aseguramiento del Proceso a través de las Auditorías Internas y de los Entes de Control_x000a_1. Ingreso al correo del canal de denuncia para revisar las fechas de recepción de denuncias de posible shechos de soborno_x000a_2. Revisión de la aplicación de investigació"/>
    <s v="Ana Lucía Gómez Nieto / Jefe de Oficina de Auditoría Interna _x000a_Maryuri Zabala / Profesional 3 Subgerencia de Planeación y Proyectos"/>
    <s v="Informes de Auditoría sobre el cumplimiento del Sistema de Gestión Antisoborno_x000a__x000a_Reportes oportunos de casos"/>
    <s v="Anual"/>
    <s v="1. Presentación de Informe al Órgano de Gobierno"/>
    <s v="Ana Lucía Gómez Nieto / Jefe de Oficina de Auditoría Interna _x000a_Maryuri Zabala / Profesional 3 Subgerencia de Planeación y Proyectos"/>
    <m/>
    <m/>
    <m/>
    <m/>
    <m/>
    <m/>
    <m/>
  </r>
  <r>
    <n v="90"/>
    <s v="Fortalecimiento de la Tecnología e Información"/>
    <s v="Estratégico"/>
    <s v="No"/>
    <s v="Aplicar las tecnologías de la información en procura de la disponibilidad, integridad y accesibilidad de la misma. Igualmente, analizar, desarrollar, implementar, mantener y gestionar la tecnología existente y asesorar en la adquisición de la nueva, que b"/>
    <s v="Riesgo"/>
    <s v="Política de Integridad"/>
    <s v="Posibilidad de ofrecer o recibir dádivas o cualquier tipo de beneficio"/>
    <s v="por parte de los colaboradores de la Dirección de Recursos Tecnológicos a nombre propio o de terceros, por compartir las bases de datos administradas por la misma dirección y en custodia de la Terminal inclumpliendo la Ley 1581 de 2012 con relación al tra"/>
    <s v="con el fin de facilitar una competencia desleal  u obtención de ganancia a título personal o de terceros."/>
    <s v="Posibilidad de ofrecer o recibir dádivas o cualquier tipo de beneficio por parte de los colaboradores de la Dirección de Recursos Tecnológicos a nombre propio o de terceros, por compartir las bases de datos administradas por la misma dirección y en custod"/>
    <x v="0"/>
    <s v="Talento humano"/>
    <s v="Director de Recursos Tecnológicos"/>
    <n v="500"/>
    <s v="Media"/>
    <n v="0.6"/>
    <n v="501"/>
    <s v="Catastrófico"/>
    <s v="100%"/>
    <s v="Extremo"/>
    <n v="1"/>
    <s v="Actualización de las credenciales de cada uno de los usuarios administradores de las bases de datos propiedad de La Terminal (conductores, Empresas, Empleados, Contratistas entre otras) y el respectivo seguimiento al log de transacciones generado en cada "/>
    <s v="Probabilidad"/>
    <s v="Preventivo"/>
    <s v="Automático"/>
    <s v="50%"/>
    <s v="N/A"/>
    <s v="Contínua"/>
    <s v="Sin registro"/>
    <m/>
    <n v="0.3"/>
    <s v="Baja"/>
    <n v="0.3"/>
    <s v="Moderado"/>
    <n v="0.6"/>
    <s v="Moderado"/>
    <s v="R - Reducirlo"/>
    <s v="1. Realizar la revisión de las bases de datos con el fin de garantizar la confidencialidad, integridad y disponibilidad_x000a_ de la información; permitiendo generar informes de seguimiento._x000a_2. Generar el documento en el SIG que evidencie el control."/>
    <s v="Julio Cesar Mosquera Santos - _x000a_ Director Recursos Tecnológicos"/>
    <s v="Control de registro y modificacion de la base de datos del Registro Nacional de las Base de Datos (RNBD) supervisador por la superintendencia de industria y comercio (SIC)"/>
    <s v="Bimestral"/>
    <s v="Formato de seguimiento a las base datos y verificacion del uso de las mismas por parte de proveedores y partes interesadas"/>
    <s v="Julio Cesar Mosquera Santos _x000a_ Director"/>
    <m/>
    <m/>
    <m/>
    <m/>
    <m/>
    <m/>
    <m/>
  </r>
  <r>
    <n v="91"/>
    <s v="Servicio al Ciudadano"/>
    <s v="Misional"/>
    <s v="No"/>
    <s v="Orientar y garantizar al ciudadano un servicio de calidad y atención conforme a sus necesidades y expectativas, ofreciendo instalaciones cómodas y seguras, contando con personal competente, con alta vocación de servicio, amabilidad y respeto, de conformid"/>
    <s v="Riesgo"/>
    <s v="Política de Integridad"/>
    <s v="Posibilidad de recibir dádivas o cualquier tipo de beneficio"/>
    <s v="en el cobro por el uso del circuito de taxis, "/>
    <s v="para favorecer o beneficiar algún taxista"/>
    <s v="Posibilidad de recibir dádivas o cualquier tipo de beneficio en el cobro por el uso del circuito de taxis,  para favorecer o beneficiar algún taxista"/>
    <x v="0"/>
    <s v="Talento humano"/>
    <s v="Operarios"/>
    <n v="5000"/>
    <s v="Alta"/>
    <n v="0.8"/>
    <n v="500"/>
    <s v="Mayor"/>
    <n v="0.8"/>
    <s v="Alto"/>
    <n v="1"/>
    <s v="Arqueos esporádicos en las cajas de las zonas de taxis._x000a__x000a_Cumplimiento del Reglamento Interno de Trabajo, que prohibe el favorecimiento de terceros._x000a_"/>
    <s v="Probabilidad"/>
    <s v="Preventivo"/>
    <s v="Manual"/>
    <s v="40%"/>
    <s v="N/A"/>
    <s v="Contínua"/>
    <s v="Sin registro"/>
    <m/>
    <n v="0.48"/>
    <s v="Media"/>
    <n v="0.48"/>
    <s v="Mayor"/>
    <n v="0.8"/>
    <s v="Alto"/>
    <s v="R - Reducirlo"/>
    <s v="1. Realizar arqueos a las cajas de recaudo._x000a__x000a_"/>
    <s v="Ginna Paola Rincón / Directora Servicio al Ciudadano"/>
    <s v="Formatos de arqueos"/>
    <s v="Bimestral"/>
    <s v="Iniciar procesos disciplinarios_x000a_Informar a la Subgerencia de Planeación y Proyectos y a la Oficina de Auditoría Interna_x000a_"/>
    <s v="Ginna Paola Rincón / Directora Servicio al Ciudadano"/>
    <s v="N/A"/>
    <m/>
    <m/>
    <m/>
    <m/>
    <m/>
    <m/>
  </r>
  <r>
    <n v="93"/>
    <s v="Seguridad Operacional y Funcional"/>
    <s v="Apoyo"/>
    <s v="No"/>
    <s v="Garantizar la seguridad a los grupos de interés e instalaciones (ciudadanos, transportadores y usuarios en general) y bienes de propiedad de la Terminal de Transporte S.A; así como coordinar el diseño, ajuste e implementación de los planes de atención y p"/>
    <s v="Riesgo"/>
    <s v="Política de Integridad"/>
    <s v="Posibilidad de afectación reputacional"/>
    <s v="Debido a la complicidad por parte del personal de seguridad para ejecutar hurtos en los parqueaderos fuera de vía que administra la Terminal de Transporte S.A."/>
    <s v="con el propósito de obtener un beneficio a título personal o de terceros."/>
    <s v="Posibilidad de afectación reputacional Debido a la complicidad por parte del personal de seguridad para ejecutar hurtos en los parqueaderos fuera de vía que administra la Terminal de Transporte S.A. con el propósito de obtener un beneficio a título person"/>
    <x v="1"/>
    <s v="Fraude externo"/>
    <s v="Guarda de Seguridad"/>
    <n v="24"/>
    <s v="Baja"/>
    <n v="0.4"/>
    <n v="500"/>
    <s v="Mayor"/>
    <n v="0.8"/>
    <s v="Alto"/>
    <n v="1"/>
    <s v="Rotación del personal periódicamente."/>
    <s v="Probabilidad"/>
    <s v="Preventivo"/>
    <s v="Manual"/>
    <s v="40%"/>
    <s v="Documentado"/>
    <s v="Contínua"/>
    <s v="Con registro"/>
    <s v="Consignas de puestos de trabajo "/>
    <n v="0.24"/>
    <s v="Baja"/>
    <n v="0.24"/>
    <s v="Menor"/>
    <n v="0.4"/>
    <s v="Moderado"/>
    <s v="R - Reducirlo"/>
    <s v="Supervisar a los guardas de seguridad por parte de la empresa contratista y envío de informe al Supervisor del contrato de seguridad (de la Terminal)."/>
    <s v="Director de Seguridad Operacional Nicolas Franco"/>
    <s v="Informe"/>
    <s v="Mensual"/>
    <s v="Reportar a la empresa contratista la novedad y gestionar plan de mejora entre las dos partes."/>
    <s v="Nicolas Franco - Director de Seguridad Operacional "/>
    <m/>
    <m/>
    <m/>
    <m/>
    <m/>
    <m/>
    <s v="NO"/>
  </r>
  <r>
    <n v="94"/>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no efectuar los recaudos a los usuarios y/o sobornarlos para cobrar tarifas diferentes"/>
    <s v="con el fin de obtener un beneficio privado."/>
    <s v="Posibilidad de afectación económica y reputacional por no efectuar los recaudos a los usuarios y/o sobornarlos para cobrar tarifas diferentes con el fin de obtener un beneficio privado."/>
    <x v="0"/>
    <s v="Talento humano"/>
    <s v="Operario"/>
    <n v="5000"/>
    <s v="Alta"/>
    <n v="0.8"/>
    <n v="501"/>
    <s v="Catastrófico"/>
    <s v="100%"/>
    <s v="Extremo"/>
    <n v="1"/>
    <s v="Limitación de acceso por tipo de usuario."/>
    <s v="Probabilidad"/>
    <s v="Preventivo"/>
    <s v="Manual"/>
    <s v="40%"/>
    <s v="Documentado"/>
    <s v="Contínua"/>
    <s v="Con registro"/>
    <s v="FTI-MN08 Política de Seguridad de la Información_x000a_(RIT) Reglamento Interno de Trabajo"/>
    <n v="0.48"/>
    <s v="Media"/>
    <n v="0.48"/>
    <s v="Mayor"/>
    <n v="0.8"/>
    <s v="Alto"/>
    <s v="R - Reducirlo"/>
    <s v="1. Solicitar al área TIC mayor control en el aplicativo._x000a_ 2. Incentivar el pago electrónico._x000a_ 3. Aumentar personal operativo de supervisión."/>
    <s v="Blanca Cecilia Lievano - Lider TIC ZPP_x000a_Felipe Guzmán - Director_x000a_Jacob Escárraga - Coordinador Social _x000a_Lina Casas - Coordinadora de Comunicaciones _x000a_"/>
    <s v="1. Mejoras en la app_x000a_ 2. Mejoras en los procesos_x000a_ 3. Mejoras en los procesos"/>
    <s v="Diario"/>
    <s v="Notificar al Oficial de Cumplimiento del SGAS, Oficina de Planeación y Oficina de Auditoría Interna. _x000a_Citar a reunión al sujeto que incurrió en la falta, para rendir descargos. _x000a_Hacer reunión con el Líder Operativo, Coordinador y Analista de Control."/>
    <s v="Blanca Cecilia Lievano - Lider TIC ZPP_x000a_Felipe Guzmán - Director_x000a_Jacob Escárraga - Coordinador Social _x000a_Lina Casas - Coordinadora de Comunicaciones _x000a_"/>
    <m/>
    <m/>
    <m/>
    <m/>
    <m/>
    <m/>
    <m/>
  </r>
  <r>
    <n v="94"/>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no efectuar los recaudos a los usuarios y/o sobornarlos para cobrar tarifas diferentes"/>
    <s v="con el fin de obtener un beneficio privado."/>
    <s v="Posibilidad de afectación económica y reputacional por no efectuar los recaudos a los usuarios y/o sobornarlos para cobrar tarifas diferentes con el fin de obtener un beneficio privado."/>
    <x v="0"/>
    <s v="Talento humano"/>
    <s v="Operario"/>
    <n v="5000"/>
    <s v="Alta"/>
    <n v="0.8"/>
    <n v="501"/>
    <s v="Catastrófico"/>
    <s v="100%"/>
    <s v="Extremo"/>
    <n v="2"/>
    <s v="Supervisión y arqueo con cada uno de los facilitadores"/>
    <s v="Probabilidad"/>
    <s v="Preventivo"/>
    <s v="Manual"/>
    <s v="40%"/>
    <s v="Documentado"/>
    <s v="Contínua"/>
    <s v="Con registro"/>
    <s v="ZPP-PR05 Recaudo de dinero, conciliación y cierre_x000a_"/>
    <n v="0.48"/>
    <s v="Media"/>
    <n v="0.48"/>
    <s v="Mayor"/>
    <n v="0.8"/>
    <s v="Alto"/>
    <s v="R - Reducirlo"/>
    <s v="1. Solicitar al área TIC mayor control en el aplicativo._x000a_ 2. Incentivar el pago electrónico._x000a_ 3. Aumentar personal operativo de supervisión."/>
    <s v="Leonardo Lizcano - Director implementación ZPP_x000a_Paula Alejandra Ramirez -Líder operativa _x000a_Ruber Darío González - Líder operativo"/>
    <s v="1. Mejoras en la app_x000a_ 2. Mejoras en los procesos_x000a_ 3. Mejoras en los procesos"/>
    <s v="Diario"/>
    <s v="Notificar al Oficial de Cumplimiento del SGAS, Oficina de Planeación y Oficina de Auditoría Interna. _x000a_Citar a reunión al sujeto que incurrió en la falta, para rendir descargos. _x000a_Hacer reunión con el Líder Operativo, Coordinador y Analista de Control."/>
    <s v="Leonardo Lizcano - Director implementación ZPP_x000a_Paula Alejandra Ramirez -Líder operativa _x000a_Ruber Darío González - Líder operativo"/>
    <m/>
    <m/>
    <m/>
    <m/>
    <m/>
    <m/>
    <m/>
  </r>
  <r>
    <n v="94"/>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no efectuar los recaudos a los usuarios y/o sobornarlos para cobrar tarifas diferentes"/>
    <s v="con el fin de obtener un beneficio privado."/>
    <s v="Posibilidad de afectación económica y reputacional por no efectuar los recaudos a los usuarios y/o sobornarlos para cobrar tarifas diferentes con el fin de obtener un beneficio privado."/>
    <x v="0"/>
    <s v="Talento humano"/>
    <s v="Operario"/>
    <n v="5000"/>
    <s v="Alta"/>
    <n v="0.8"/>
    <n v="501"/>
    <s v="Catastrófico"/>
    <s v="100%"/>
    <s v="Extremo"/>
    <n v="3"/>
    <s v=" Verificación por sistema de auditoría de pagos y cierre de facilitadores."/>
    <s v="Probabilidad"/>
    <s v="Preventivo"/>
    <s v="Manual"/>
    <s v="40%"/>
    <s v="Documentado"/>
    <s v="Contínua"/>
    <s v="Con registro"/>
    <s v="ZPP-PR05 Recaudo de dinero, conciliación y cierre_x000a_"/>
    <n v="0.48"/>
    <s v="Media"/>
    <n v="0.48"/>
    <s v="Mayor"/>
    <n v="0.8"/>
    <s v="Alto"/>
    <s v="R - Reducirlo"/>
    <s v="1. Solicitar al área TIC mayor control en el aplicativo._x000a_ 2. Incentivar el pago electrónico._x000a_ 3. Aumentar personal operativo de supervisión."/>
    <s v="Leonardo Lizcano - Director implementación ZPP_x000a_Paula Alejandra Ramirez -Líder operativa _x000a_Ruber Darío González - Líder operativo"/>
    <s v="1. Mejoras en la app_x000a_ 2. Mejoras en los procesos_x000a_ 3. Mejoras en los procesos"/>
    <s v="Diario"/>
    <s v="Notificar al Oficial de Cumplimiento del SGAS, Oficina de Planeación y Oficina de Auditoría Interna. _x000a_Citar a reunión al sujeto que incurrió en la falta, para rendir descargos. _x000a_Hacer reunión con el Líder Operativo, Coordinador y Analista de Control."/>
    <s v="Leonardo Lizcano - Director implementación ZPP_x000a_Paula Alejandra Ramirez -Líder operativa _x000a_Ruber Darío González - Líder operativo"/>
    <m/>
    <m/>
    <m/>
    <m/>
    <m/>
    <m/>
    <m/>
  </r>
  <r>
    <n v="94"/>
    <s v="Sostenibilidad y Mejora Continua"/>
    <s v="Estratégico"/>
    <s v="No"/>
    <s v="Aplicar herramientas de planificación, para definir el contexto estratégico, con criterios de sostenibilidad económica, social, ambiental y de seguridad de la información, fortaleciendo la participación de los grupos de interés, asegurando la productivida"/>
    <s v="Riesgo"/>
    <s v="Política de Integridad"/>
    <s v="Posibilidad de afectación económica y reputacional"/>
    <s v="por no efectuar los recaudos a los usuarios y/o sobornarlos para cobrar tarifas diferentes"/>
    <s v="con el fin de obtener un beneficio privado."/>
    <s v="Posibilidad de afectación económica y reputacional por no efectuar los recaudos a los usuarios y/o sobornarlos para cobrar tarifas diferentes con el fin de obtener un beneficio privado."/>
    <x v="0"/>
    <s v="Talento humano"/>
    <s v="Operario"/>
    <n v="5000"/>
    <s v="Alta"/>
    <n v="0.8"/>
    <n v="501"/>
    <s v="Catastrófico"/>
    <s v="100%"/>
    <s v="Extremo"/>
    <n v="4"/>
    <s v="Verificación de revisión de placas y ocupación de tramo."/>
    <s v="Probabilidad"/>
    <s v="Preventivo"/>
    <s v="Manual"/>
    <s v="40%"/>
    <s v="Documentado"/>
    <s v="Contínua"/>
    <s v="Con registro"/>
    <s v="ZPP-PR05 Recaudo de dinero, conciliación y cierre_x000a_"/>
    <n v="0.48"/>
    <s v="Media"/>
    <n v="0.48"/>
    <s v="Mayor"/>
    <n v="0.8"/>
    <s v="Alto"/>
    <s v="R - Reducirlo"/>
    <s v="1. Solicitar al área TIC mayor control en el aplicativo._x000a_ 2. Incentivar el pago electrónico._x000a_ 3. Aumentar personal operativo de supervisión."/>
    <s v="Leonardo Lizcano - Director implementación ZPP_x000a_Paula Alejandra Ramirez -Líder operativa _x000a_Ruber Darío González - Líder operativo"/>
    <s v="1. Mejoras en la app_x000a_ 2. Mejoras en los procesos_x000a_ 3. Mejoras en los procesos"/>
    <s v="Diario"/>
    <s v="Notificar al Oficial de Cumplimiento del SGAS, Oficina de Planeación y Oficina de Auditoría Interna. _x000a_Citar a reunión al sujeto que incurrió en la falta, para rendir descargos. _x000a_Hacer reunión con el Líder Operativo, Coordinador y Analista de Control."/>
    <s v="Leonardo Lizcano - Director implementación ZPP_x000a_Paula Alejandra Ramirez -Líder operativa _x000a_Ruber Darío González - Líder operativo"/>
    <m/>
    <m/>
    <m/>
    <m/>
    <m/>
    <m/>
    <m/>
  </r>
  <r>
    <n v="99"/>
    <s v="Servicio al Ciudadano"/>
    <s v="Misional"/>
    <s v="No"/>
    <s v="Aplicar herramientas de planificación, para definir el contexto estratégico, con criterios de sostenibilidad económica, social, ambiental y de seguridad de la información, fortaleciendo la participación de los grupos de interés, asegurando la productivida"/>
    <s v="Riesgo"/>
    <m/>
    <s v="Posibilidad de afectación reputacional"/>
    <s v="por recibir dadivas al prestar el servicio "/>
    <s v="debido a que los ciudadanos por tener preferencias en el uso de los elementos puestos para el uso de ellos, ofrecen un beneficio para satisfacer su propia necesidad. "/>
    <s v="Posibilidad de Afectación reputacional por recibir dadivas al prestar el servicio  debido a que los ciudadanos por tener preferencias en el uso de los elementos puestos para el uso de ellos, ofrecen un beneficio para satisfacer su propia necesidad. "/>
    <x v="0"/>
    <s v="Talento humano"/>
    <s v="Todos los funcionarios de la Direccion de Servicio al Ciudadano"/>
    <n v="500"/>
    <s v="Media"/>
    <n v="0.6"/>
    <n v="500"/>
    <s v="Mayor"/>
    <n v="0.8"/>
    <s v="Alto"/>
    <n v="1"/>
    <s v="Fortalecimiento de las politicas enfocadas en anticorrupción, en que no se debe recibir ningun tipo de remuneración monetaria o en especie por la prestación de nuestros servicios._x000a_"/>
    <s v="Probabilidad"/>
    <s v="Preventivo"/>
    <s v="Manual"/>
    <s v="40%"/>
    <s v="Documentado"/>
    <s v="Contínua"/>
    <s v="Con registro"/>
    <s v="SAC-IN02 "/>
    <n v="0.36"/>
    <s v="Baja"/>
    <n v="0.36"/>
    <s v="Moderado"/>
    <n v="0.6"/>
    <s v="Moderado"/>
    <s v="R - Reducirlo"/>
    <s v="Realizar capacitaciones con temas relacionados a mitigar el riesgo de corrupción  para los funcionarios que prestan sus servicios en atención al ciudadano"/>
    <s v="Ginna Paola Rincón / Directora Servicio al Ciudadano"/>
    <s v="listas de asistencia, actas de capacitación  y presentaciones"/>
    <s v="Mensual"/>
    <s v="Generar una mesa de trabajo y capacitación del porque no se debe recibir ningún tipo de remuneración sobre la prestación del servicio y las implicaciones que esta tiene."/>
    <s v="Ginna Paola Rincón / Directora Servicio al Ciudadano"/>
    <m/>
    <m/>
    <m/>
    <m/>
    <m/>
    <m/>
    <m/>
  </r>
  <r>
    <n v="100"/>
    <s v="Transversal a todos los Procesos"/>
    <s v="Estratégico"/>
    <s v="No"/>
    <s v="Proteger, conservar y comunicar la transparencia y ética empresarial a través del compendio y disposición de las mejores prácticas, adoptadas e implementadas por la Terminal de Transporte S.A"/>
    <s v="Oportunidad"/>
    <s v="Política de Integridad"/>
    <s v="Posibilidad de fortalecer la competencia técnica"/>
    <s v="para capacitar al personal"/>
    <s v="debido a que se requiere para los procesos clave en antisoborno"/>
    <s v="Posibilidad de fortalecer la competencia técnica para capacitar al personal debido a que se requiere para los procesos clave en antisoborno"/>
    <x v="0"/>
    <s v="Talento humano"/>
    <s v="Personal en los procesos clave en Antisoborno"/>
    <n v="2"/>
    <s v="Muy Baja"/>
    <n v="0.2"/>
    <n v="501"/>
    <s v="Catastrófico"/>
    <n v="1"/>
    <s v="Extremo"/>
    <n v="1"/>
    <s v="Capacitar con un ente certificador al personal clave en Antisoborno, logrando la aprobación del curso"/>
    <s v="Probabilidad"/>
    <s v="Preventivo"/>
    <s v="Manual"/>
    <s v="40%"/>
    <s v="Documentado"/>
    <s v="Aleatoria"/>
    <s v="Con registro"/>
    <s v="GTS-PL03 PLAN INSTITUCIONAL DE CAPACITACIÓN"/>
    <n v="0.12"/>
    <s v="Muy Baja"/>
    <n v="0.12"/>
    <s v="Leve"/>
    <n v="0.2"/>
    <s v="Bajo"/>
    <s v="O - Explotarlo"/>
    <s v="1. Seleccionar al personal de los procesos clave para antisoborno que participe en el curso._x000a_ 2. Inscribir al personal seleccionado ante el proveedor seleccionado. _x000a_ 3. Hacer seguimiento al cumplimiento de la asistencia al curso._x000a_ 4. Seguimiento a la pres"/>
    <s v="Maryuri Zabala / Profesional 3 Subgerencia de Planeación y Proyectos"/>
    <s v="Aprobación de los exámenes por parte de los asistentes"/>
    <s v="Por ocurrencia"/>
    <s v="Informar a Gerencia el resultado de aprobación de los participantes"/>
    <s v="Maryuri Zabala / Profesional 3 Subgerencia de Planeación y Proyectos"/>
    <s v="Se logró la formación como Auditores en Antisoborno con base en la norma NTC ISO 37001:2017 de los participantes"/>
    <m/>
    <m/>
    <m/>
    <m/>
    <m/>
    <m/>
  </r>
  <r>
    <n v="101"/>
    <s v="Transversal a todos los Procesos"/>
    <s v="Estratégico"/>
    <s v="No"/>
    <s v="Proteger, conservar y comunicar la transparencia y ética empresarial a través del compendio y disposición de las mejores prácticas, adoptadas e implementadas por la Terminal de Transporte S.A"/>
    <s v="Oportunidad"/>
    <s v="Política de Integridad"/>
    <s v="Posibilidad de fortalecer el canal para formular inquietudes y denuncias "/>
    <s v="por inquietudes sobre la política de Integridad y denuncias de soborno"/>
    <s v="debido a que se requiere proteger al denunciante y resolver las inquietudes de las partes interesadas."/>
    <s v="Posibilidad de fortalecer el canal para formular inquietudes y denuncias  por inquietudes sobre la política de Integridad y denuncias de soborno debido a que se requiere proteger al denunciante y resolver las inquietudes de las partes interesadas."/>
    <x v="0"/>
    <s v="Talento humano"/>
    <s v="Oficial de Cumplimiento"/>
    <n v="2"/>
    <s v="Muy Baja"/>
    <n v="0.2"/>
    <n v="501"/>
    <s v="Catastrófico"/>
    <n v="1"/>
    <s v="Extremo"/>
    <n v="1"/>
    <s v="Crear el canal de integridad y antisoborno que incluya las denuncias anónimas"/>
    <s v="Probabilidad"/>
    <s v="Detectivo"/>
    <s v="Automático"/>
    <s v="40%"/>
    <s v="Sin documentar"/>
    <s v="Aleatoria"/>
    <s v="Con registro"/>
    <s v="Política de Integridad_x000a__x000a_Manual de Sistema Integrado de Gestión"/>
    <n v="0.12"/>
    <s v="Muy Baja"/>
    <n v="0.12"/>
    <s v="Leve"/>
    <n v="0.2"/>
    <s v="Bajo"/>
    <s v="O - Explotarlo"/>
    <s v="1. Crear junto con comunicaciones la herramienta / formulario _x000a_2. Prueba de la herramienta_x000a_3. Crear estrategia de comunciación y promoción del canal de integridad y antisoborno _x000a_4. Implementar la estrategia"/>
    <s v="Ana Lucía Gómez Nieto / Jefe de Oficina de Auditoría Interna _x000a_Maryuri Zabala / Profesional 3 Subgerencia de Planeación y Proyectos"/>
    <s v="Disponibilidad del canal de denuncias en la página web de la Terminal de Transporte "/>
    <s v="Cuatrimestral"/>
    <s v="Informar a a los grupos de interés la disponibilidad del canal "/>
    <s v="Maryuri Zabala / Profesional 3 Subgerencia de Planeación y Proyectos"/>
    <s v="Se puso a disponilidad de los grupos de interés el canal de integridad y antisoborno de la terminal a través de la página Web de la entidad "/>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 1" cacheId="3" applyNumberFormats="0" applyBorderFormats="0" applyFontFormats="0" applyPatternFormats="0" applyAlignmentFormats="0" applyWidthHeightFormats="0" dataCaption="" updatedVersion="6" compact="0" compactData="0">
  <location ref="A1:B4" firstHeaderRow="1" firstDataRow="1" firstDataCol="1"/>
  <pivotFields count="51">
    <pivotField name="Consecutivo" compact="0" outline="0" multipleItemSelectionAllowed="1" showAll="0"/>
    <pivotField name="Proceso" compact="0" outline="0" multipleItemSelectionAllowed="1" showAll="0"/>
    <pivotField name="Tipo de proceso" dataField="1" compact="0" outline="0" multipleItemSelectionAllowed="1" showAll="0"/>
    <pivotField name="Relación con trámites u otros procedimientos administrativos (OPAs)" compact="0" outline="0" multipleItemSelectionAllowed="1" showAll="0"/>
    <pivotField name="Objetivo del proceso" compact="0" outline="0" multipleItemSelectionAllowed="1" showAll="0"/>
    <pivotField name="Naturaleza" compact="0" outline="0" multipleItemSelectionAllowed="1" showAll="0"/>
    <pivotField name="Política de Integridad"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Tipo " axis="axisRow" compact="0" outline="0" multipleItemSelectionAllowed="1" showAll="0" sortType="ascending">
      <items count="6">
        <item m="1" x="4"/>
        <item x="1"/>
        <item m="1" x="3"/>
        <item m="1" x="2"/>
        <item x="0"/>
        <item t="default"/>
      </items>
    </pivotField>
    <pivotField name="Factor del Riesgo" compact="0" outline="0" multipleItemSelectionAllowed="1" showAll="0"/>
    <pivotField name="Cargos Expuestos" compact="0" outline="0" multipleItemSelectionAllowed="1" showAll="0"/>
    <pivotField name="Frecuencia de la actividad" compact="0" outline="0" multipleItemSelectionAllowed="1" showAll="0"/>
    <pivotField name="Probabilidad Inherente" compact="0" outline="0" multipleItemSelectionAllowed="1" showAll="0"/>
    <pivotField name="%" compact="0" numFmtId="9" outline="0" multipleItemSelectionAllowed="1" showAll="0"/>
    <pivotField name="Criterios de impacto (SMLVM)" compact="0" outline="0" multipleItemSelectionAllowed="1" showAll="0"/>
    <pivotField name="Impacto inherente" compact="0" outline="0" multipleItemSelectionAllowed="1" showAll="0"/>
    <pivotField name="%2" compact="0" outline="0" multipleItemSelectionAllowed="1" showAll="0"/>
    <pivotField name="Nivel de Riesgo Inherente" compact="0" outline="0" multipleItemSelectionAllowed="1" showAll="0"/>
    <pivotField name="No. del Control" compact="0" outline="0" multipleItemSelectionAllowed="1" showAll="0"/>
    <pivotField name="Descripción del Control" compact="0" outline="0" multipleItemSelectionAllowed="1" showAll="0"/>
    <pivotField name="Afectación" compact="0" outline="0" multipleItemSelectionAllowed="1" showAll="0"/>
    <pivotField name="Atributo Tipo" compact="0" outline="0" multipleItemSelectionAllowed="1" showAll="0"/>
    <pivotField name="Implementación" compact="0" outline="0" multipleItemSelectionAllowed="1" showAll="0"/>
    <pivotField name="Calificación" compact="0"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Documento en el SIG o nombre del registro" compact="0" outline="0" multipleItemSelectionAllowed="1" showAll="0"/>
    <pivotField name="Probabilidad residual" compact="0" numFmtId="164" outline="0" multipleItemSelectionAllowed="1" showAll="0"/>
    <pivotField name="Probabilidad Residual Final" compact="0" outline="0" multipleItemSelectionAllowed="1" showAll="0"/>
    <pivotField name="%3" compact="0" numFmtId="9" outline="0" multipleItemSelectionAllowed="1" showAll="0"/>
    <pivotField name="Impacto Residual Final" compact="0" outline="0" multipleItemSelectionAllowed="1" showAll="0"/>
    <pivotField name="%4" compact="0" numFmtId="9" outline="0" multipleItemSelectionAllowed="1" showAll="0"/>
    <pivotField name="Zona de Riesgo Residual (Final)" compact="0" outline="0" multipleItemSelectionAllowed="1" showAll="0"/>
    <pivotField name="Tratamiento" compact="0" outline="0" multipleItemSelectionAllowed="1" showAll="0"/>
    <pivotField name="Plan de Acción_x000a_(Verbo en infitinivo)" compact="0" outline="0" multipleItemSelectionAllowed="1" showAll="0"/>
    <pivotField name="Responsable: Nombre  - Cargo" compact="0" outline="0" multipleItemSelectionAllowed="1" showAll="0"/>
    <pivotField name="Producto" compact="0" outline="0" multipleItemSelectionAllowed="1" showAll="0"/>
    <pivotField name="Periodicidad de seguimiento" compact="0" outline="0" multipleItemSelectionAllowed="1" showAll="0"/>
    <pivotField name="Acción de contingencia en caso de materialización" compact="0" outline="0" multipleItemSelectionAllowed="1" showAll="0"/>
    <pivotField name="responsable: nombre  - cargo2" compact="0" outline="0" multipleItemSelectionAllowed="1" showAll="0"/>
    <pivotField name="Describir &quot;CÓMO&quot; se materializó el riesgo _x000a_(Si aplica)" compact="0" outline="0" multipleItemSelectionAllowed="1" showAll="0"/>
    <pivotField name="Cuatrimestre 1" compact="0" outline="0" multipleItemSelectionAllowed="1" showAll="0"/>
    <pivotField name="Se materializó el riesgo: _x000a_SI/NO" compact="0" outline="0" multipleItemSelectionAllowed="1" showAll="0"/>
    <pivotField name="Cuatrimestre 2" compact="0" outline="0" multipleItemSelectionAllowed="1" showAll="0"/>
    <pivotField name="se materializó el riesgo: _x000a_si/no2" compact="0" outline="0" multipleItemSelectionAllowed="1" showAll="0"/>
    <pivotField name="Cuatrimestre 3" compact="0" outline="0" multipleItemSelectionAllowed="1" showAll="0"/>
    <pivotField name="se materializó el riesgo: _x000a_si/no3" compact="0" outline="0" multipleItemSelectionAllowed="1" showAll="0"/>
  </pivotFields>
  <rowFields count="1">
    <field x="11"/>
  </rowFields>
  <rowItems count="3">
    <i>
      <x v="1"/>
    </i>
    <i>
      <x v="4"/>
    </i>
    <i t="grand">
      <x/>
    </i>
  </rowItems>
  <colItems count="1">
    <i/>
  </colItems>
  <dataFields count="1">
    <dataField name="COUNTA of Tipo de proceso"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011"/>
  <sheetViews>
    <sheetView workbookViewId="0"/>
  </sheetViews>
  <sheetFormatPr baseColWidth="10" defaultColWidth="12.5703125" defaultRowHeight="15" customHeight="1" x14ac:dyDescent="0.2"/>
  <cols>
    <col min="1" max="1" width="12.42578125" customWidth="1"/>
    <col min="2" max="2" width="2.42578125" customWidth="1"/>
    <col min="3" max="3" width="16.85546875" customWidth="1"/>
    <col min="4" max="4" width="55.42578125" customWidth="1"/>
    <col min="5" max="5" width="12.42578125" customWidth="1"/>
    <col min="6" max="6" width="29.42578125" customWidth="1"/>
    <col min="7" max="7" width="12.42578125" customWidth="1"/>
    <col min="8" max="8" width="13.5703125" customWidth="1"/>
    <col min="9" max="9" width="15.42578125" customWidth="1"/>
    <col min="10" max="10" width="41.42578125" customWidth="1"/>
    <col min="11" max="11" width="3.42578125" customWidth="1"/>
    <col min="12" max="12" width="22.140625" customWidth="1"/>
    <col min="13" max="13" width="3.5703125" customWidth="1"/>
    <col min="14" max="14" width="32.42578125" customWidth="1"/>
    <col min="15" max="15" width="4.5703125" customWidth="1"/>
    <col min="16" max="16" width="22.5703125" customWidth="1"/>
    <col min="17" max="18" width="22.42578125" customWidth="1"/>
    <col min="19" max="26" width="12.42578125" customWidth="1"/>
  </cols>
  <sheetData>
    <row r="1" spans="1:18" ht="15.75" customHeight="1" x14ac:dyDescent="0.2"/>
    <row r="2" spans="1:18" ht="15.75" customHeight="1" x14ac:dyDescent="0.25">
      <c r="A2" s="1"/>
      <c r="B2" s="1"/>
      <c r="C2" s="1"/>
      <c r="D2" s="1"/>
      <c r="E2" s="1"/>
      <c r="F2" s="1"/>
      <c r="G2" s="1"/>
      <c r="H2" s="1"/>
      <c r="I2" s="1"/>
      <c r="J2" s="1"/>
      <c r="K2" s="1"/>
    </row>
    <row r="3" spans="1:18" ht="27" customHeight="1" x14ac:dyDescent="0.35">
      <c r="B3" s="2"/>
      <c r="C3" s="2"/>
      <c r="D3" s="2"/>
      <c r="E3" s="127" t="s">
        <v>0</v>
      </c>
      <c r="F3" s="128"/>
      <c r="G3" s="2"/>
      <c r="H3" s="3" t="s">
        <v>1</v>
      </c>
      <c r="I3" s="1"/>
      <c r="K3" s="1"/>
    </row>
    <row r="4" spans="1:18" ht="15.75" customHeight="1" x14ac:dyDescent="0.25">
      <c r="A4" s="1"/>
      <c r="B4" s="1"/>
      <c r="C4" s="1"/>
      <c r="D4" s="1"/>
      <c r="E4" s="1"/>
      <c r="F4" s="1"/>
      <c r="G4" s="1"/>
      <c r="H4" s="1"/>
      <c r="I4" s="1"/>
      <c r="K4" s="1"/>
      <c r="N4" s="4" t="s">
        <v>2</v>
      </c>
      <c r="P4" s="4" t="s">
        <v>3</v>
      </c>
      <c r="R4" s="4" t="s">
        <v>4</v>
      </c>
    </row>
    <row r="5" spans="1:18" ht="15.75" customHeight="1" x14ac:dyDescent="0.25">
      <c r="A5" s="5"/>
      <c r="B5" s="5"/>
      <c r="C5" s="5"/>
      <c r="E5" s="129" t="s">
        <v>5</v>
      </c>
      <c r="F5" s="6" t="s">
        <v>6</v>
      </c>
      <c r="G5" s="5"/>
      <c r="I5" s="1"/>
      <c r="K5" s="1"/>
      <c r="L5" s="6" t="s">
        <v>6</v>
      </c>
      <c r="N5" s="7" t="s">
        <v>7</v>
      </c>
      <c r="P5" s="7" t="s">
        <v>8</v>
      </c>
      <c r="Q5" s="8"/>
      <c r="R5" s="9" t="s">
        <v>9</v>
      </c>
    </row>
    <row r="6" spans="1:18" ht="15.75" customHeight="1" x14ac:dyDescent="0.25">
      <c r="A6" s="5"/>
      <c r="E6" s="130"/>
      <c r="F6" s="10" t="s">
        <v>10</v>
      </c>
      <c r="G6" s="5"/>
      <c r="I6" s="1"/>
      <c r="K6" s="1"/>
      <c r="L6" s="10" t="s">
        <v>10</v>
      </c>
      <c r="N6" s="11" t="s">
        <v>11</v>
      </c>
      <c r="P6" s="7" t="s">
        <v>12</v>
      </c>
      <c r="Q6" s="8"/>
      <c r="R6" s="9" t="s">
        <v>13</v>
      </c>
    </row>
    <row r="7" spans="1:18" ht="15.75" customHeight="1" x14ac:dyDescent="0.25">
      <c r="A7" s="5"/>
      <c r="E7" s="130"/>
      <c r="F7" s="6" t="s">
        <v>14</v>
      </c>
      <c r="G7" s="5"/>
      <c r="H7" s="12" t="s">
        <v>15</v>
      </c>
      <c r="K7" s="1"/>
      <c r="L7" s="6" t="s">
        <v>14</v>
      </c>
      <c r="N7" s="13" t="s">
        <v>16</v>
      </c>
      <c r="P7" s="7" t="s">
        <v>17</v>
      </c>
      <c r="Q7" s="8"/>
    </row>
    <row r="8" spans="1:18" ht="15.75" customHeight="1" x14ac:dyDescent="0.25">
      <c r="A8" s="5"/>
      <c r="E8" s="130"/>
      <c r="F8" s="6" t="s">
        <v>18</v>
      </c>
      <c r="G8" s="5"/>
      <c r="H8" s="14" t="s">
        <v>19</v>
      </c>
      <c r="K8" s="1"/>
      <c r="L8" s="6" t="s">
        <v>18</v>
      </c>
      <c r="N8" s="7" t="s">
        <v>20</v>
      </c>
      <c r="P8" s="7" t="s">
        <v>21</v>
      </c>
      <c r="Q8" s="8"/>
    </row>
    <row r="9" spans="1:18" ht="15.75" customHeight="1" x14ac:dyDescent="0.25">
      <c r="A9" s="1"/>
      <c r="E9" s="131"/>
      <c r="F9" s="15" t="s">
        <v>11</v>
      </c>
      <c r="G9" s="5"/>
      <c r="H9" s="16" t="s">
        <v>14</v>
      </c>
      <c r="K9" s="1"/>
      <c r="L9" s="15" t="s">
        <v>11</v>
      </c>
      <c r="N9" s="7" t="s">
        <v>22</v>
      </c>
      <c r="P9" s="7" t="s">
        <v>23</v>
      </c>
      <c r="Q9" s="8"/>
    </row>
    <row r="10" spans="1:18" ht="15.75" customHeight="1" x14ac:dyDescent="0.25">
      <c r="A10" s="1"/>
      <c r="F10" s="5"/>
      <c r="G10" s="5"/>
      <c r="H10" s="17" t="s">
        <v>10</v>
      </c>
      <c r="K10" s="1"/>
      <c r="L10" s="5"/>
      <c r="N10" s="18" t="s">
        <v>24</v>
      </c>
      <c r="P10" s="7" t="s">
        <v>25</v>
      </c>
      <c r="Q10" s="8"/>
    </row>
    <row r="11" spans="1:18" ht="15.75" customHeight="1" x14ac:dyDescent="0.25">
      <c r="A11" s="1"/>
      <c r="E11" s="129" t="s">
        <v>26</v>
      </c>
      <c r="F11" s="6" t="s">
        <v>15</v>
      </c>
      <c r="G11" s="5"/>
      <c r="H11" s="14" t="s">
        <v>21</v>
      </c>
      <c r="K11" s="1"/>
      <c r="L11" s="6" t="s">
        <v>15</v>
      </c>
      <c r="P11" s="7" t="s">
        <v>27</v>
      </c>
      <c r="Q11" s="8"/>
    </row>
    <row r="12" spans="1:18" ht="15.75" customHeight="1" x14ac:dyDescent="0.25">
      <c r="A12" s="1"/>
      <c r="E12" s="130"/>
      <c r="F12" s="6" t="s">
        <v>19</v>
      </c>
      <c r="G12" s="1"/>
      <c r="H12" s="19" t="s">
        <v>28</v>
      </c>
      <c r="K12" s="1"/>
      <c r="L12" s="6" t="s">
        <v>19</v>
      </c>
      <c r="P12" s="7" t="s">
        <v>29</v>
      </c>
      <c r="Q12" s="8"/>
    </row>
    <row r="13" spans="1:18" ht="15.75" customHeight="1" x14ac:dyDescent="0.25">
      <c r="A13" s="1"/>
      <c r="E13" s="130"/>
      <c r="F13" s="6" t="s">
        <v>14</v>
      </c>
      <c r="G13" s="1"/>
      <c r="H13" s="20" t="s">
        <v>11</v>
      </c>
      <c r="K13" s="1"/>
      <c r="L13" s="6" t="s">
        <v>14</v>
      </c>
      <c r="N13" s="21" t="s">
        <v>30</v>
      </c>
      <c r="P13" s="7" t="s">
        <v>31</v>
      </c>
      <c r="Q13" s="8"/>
    </row>
    <row r="14" spans="1:18" ht="15.75" customHeight="1" x14ac:dyDescent="0.25">
      <c r="A14" s="1"/>
      <c r="E14" s="130"/>
      <c r="F14" s="6" t="s">
        <v>21</v>
      </c>
      <c r="G14" s="1"/>
      <c r="H14" s="14" t="s">
        <v>32</v>
      </c>
      <c r="K14" s="1"/>
      <c r="L14" s="6" t="s">
        <v>21</v>
      </c>
      <c r="N14" s="22" t="s">
        <v>33</v>
      </c>
      <c r="P14" s="7" t="s">
        <v>34</v>
      </c>
      <c r="Q14" s="8"/>
    </row>
    <row r="15" spans="1:18" ht="15.75" customHeight="1" x14ac:dyDescent="0.25">
      <c r="A15" s="1"/>
      <c r="E15" s="130"/>
      <c r="F15" s="10" t="s">
        <v>35</v>
      </c>
      <c r="G15" s="1"/>
      <c r="H15" s="23" t="s">
        <v>36</v>
      </c>
      <c r="I15" s="1"/>
      <c r="K15" s="1"/>
      <c r="L15" s="10" t="s">
        <v>35</v>
      </c>
      <c r="P15" s="24" t="s">
        <v>37</v>
      </c>
      <c r="Q15" s="8"/>
    </row>
    <row r="16" spans="1:18" ht="15.75" customHeight="1" x14ac:dyDescent="0.25">
      <c r="A16" s="1"/>
      <c r="E16" s="131"/>
      <c r="F16" s="25" t="s">
        <v>38</v>
      </c>
      <c r="G16" s="1"/>
      <c r="H16" s="26" t="s">
        <v>39</v>
      </c>
      <c r="I16" s="1"/>
      <c r="K16" s="1"/>
      <c r="L16" s="25" t="s">
        <v>38</v>
      </c>
      <c r="Q16" s="8"/>
    </row>
    <row r="17" spans="1:17" ht="15.75" customHeight="1" x14ac:dyDescent="0.25">
      <c r="A17" s="1"/>
      <c r="F17" s="5"/>
      <c r="G17" s="1"/>
      <c r="H17" s="14" t="s">
        <v>40</v>
      </c>
      <c r="I17" s="1"/>
      <c r="K17" s="1"/>
      <c r="L17" s="5"/>
      <c r="P17" s="125" t="s">
        <v>41</v>
      </c>
      <c r="Q17" s="126"/>
    </row>
    <row r="18" spans="1:17" ht="15.75" customHeight="1" x14ac:dyDescent="0.25">
      <c r="A18" s="1"/>
      <c r="E18" s="129" t="s">
        <v>42</v>
      </c>
      <c r="F18" s="15" t="s">
        <v>43</v>
      </c>
      <c r="G18" s="1"/>
      <c r="H18" s="14" t="s">
        <v>44</v>
      </c>
      <c r="I18" s="1"/>
      <c r="K18" s="1"/>
      <c r="L18" s="15" t="s">
        <v>43</v>
      </c>
      <c r="P18" s="27" t="s">
        <v>45</v>
      </c>
      <c r="Q18" s="27">
        <v>2</v>
      </c>
    </row>
    <row r="19" spans="1:17" ht="15.75" customHeight="1" x14ac:dyDescent="0.25">
      <c r="A19" s="1"/>
      <c r="E19" s="130"/>
      <c r="F19" s="15" t="s">
        <v>46</v>
      </c>
      <c r="G19" s="1"/>
      <c r="H19" s="28" t="s">
        <v>47</v>
      </c>
      <c r="I19" s="1"/>
      <c r="K19" s="1"/>
      <c r="L19" s="15" t="s">
        <v>46</v>
      </c>
      <c r="P19" s="27" t="s">
        <v>48</v>
      </c>
      <c r="Q19" s="27">
        <v>24</v>
      </c>
    </row>
    <row r="20" spans="1:17" ht="15.75" customHeight="1" x14ac:dyDescent="0.25">
      <c r="A20" s="1"/>
      <c r="B20" s="1"/>
      <c r="C20" s="1"/>
      <c r="E20" s="130"/>
      <c r="F20" s="29" t="s">
        <v>49</v>
      </c>
      <c r="G20" s="1"/>
      <c r="H20" s="30" t="s">
        <v>50</v>
      </c>
      <c r="I20" s="1"/>
      <c r="K20" s="1"/>
      <c r="L20" s="29" t="s">
        <v>49</v>
      </c>
      <c r="P20" s="27" t="s">
        <v>51</v>
      </c>
      <c r="Q20" s="27">
        <v>500</v>
      </c>
    </row>
    <row r="21" spans="1:17" ht="15.75" customHeight="1" x14ac:dyDescent="0.25">
      <c r="A21" s="1"/>
      <c r="B21" s="1"/>
      <c r="C21" s="1"/>
      <c r="E21" s="130"/>
      <c r="F21" s="6" t="s">
        <v>52</v>
      </c>
      <c r="G21" s="1"/>
      <c r="H21" s="30" t="s">
        <v>53</v>
      </c>
      <c r="I21" s="1"/>
      <c r="K21" s="1"/>
      <c r="L21" s="6" t="s">
        <v>52</v>
      </c>
      <c r="P21" s="27" t="s">
        <v>54</v>
      </c>
      <c r="Q21" s="27">
        <v>5000</v>
      </c>
    </row>
    <row r="22" spans="1:17" ht="15.75" customHeight="1" x14ac:dyDescent="0.25">
      <c r="A22" s="1"/>
      <c r="B22" s="1"/>
      <c r="C22" s="1"/>
      <c r="E22" s="130"/>
      <c r="F22" s="29" t="s">
        <v>55</v>
      </c>
      <c r="G22" s="1"/>
      <c r="H22" s="1"/>
      <c r="I22" s="1"/>
      <c r="K22" s="1"/>
      <c r="L22" s="29" t="s">
        <v>55</v>
      </c>
      <c r="P22" s="27" t="s">
        <v>56</v>
      </c>
      <c r="Q22" s="27">
        <v>5001</v>
      </c>
    </row>
    <row r="23" spans="1:17" ht="15.75" customHeight="1" x14ac:dyDescent="0.25">
      <c r="A23" s="1"/>
      <c r="B23" s="1"/>
      <c r="C23" s="1"/>
      <c r="E23" s="130"/>
      <c r="F23" s="25" t="s">
        <v>57</v>
      </c>
      <c r="G23" s="1"/>
      <c r="H23" s="1"/>
      <c r="I23" s="1"/>
      <c r="K23" s="1"/>
      <c r="L23" s="25" t="s">
        <v>57</v>
      </c>
    </row>
    <row r="24" spans="1:17" ht="29.25" customHeight="1" x14ac:dyDescent="0.25">
      <c r="A24" s="1"/>
      <c r="B24" s="1"/>
      <c r="C24" s="1"/>
      <c r="E24" s="131"/>
      <c r="F24" s="31" t="s">
        <v>58</v>
      </c>
      <c r="G24" s="1"/>
      <c r="H24" s="1"/>
      <c r="I24" s="1"/>
      <c r="K24" s="1"/>
      <c r="L24" s="31" t="s">
        <v>58</v>
      </c>
    </row>
    <row r="25" spans="1:17" ht="15.75" customHeight="1" x14ac:dyDescent="0.25">
      <c r="A25" s="1"/>
      <c r="B25" s="1"/>
      <c r="C25" s="1"/>
      <c r="D25" s="1"/>
      <c r="E25" s="1"/>
      <c r="F25" s="1"/>
      <c r="G25" s="1"/>
      <c r="H25" s="1"/>
      <c r="I25" s="1"/>
      <c r="J25" s="1"/>
      <c r="K25" s="1"/>
    </row>
    <row r="26" spans="1:17" ht="15.75" customHeight="1" x14ac:dyDescent="0.25">
      <c r="A26" s="1"/>
      <c r="B26" s="1"/>
      <c r="C26" s="1"/>
      <c r="D26" s="1"/>
      <c r="E26" s="1"/>
      <c r="F26" s="1"/>
      <c r="G26" s="1"/>
      <c r="H26" s="1"/>
      <c r="I26" s="1"/>
      <c r="J26" s="1"/>
      <c r="K26" s="1"/>
    </row>
    <row r="27" spans="1:17" ht="15.75" customHeight="1" x14ac:dyDescent="0.25">
      <c r="A27" s="1"/>
      <c r="B27" s="1"/>
      <c r="C27" s="1"/>
      <c r="D27" s="125" t="s">
        <v>59</v>
      </c>
      <c r="E27" s="126"/>
      <c r="F27" s="1"/>
      <c r="G27" s="125" t="s">
        <v>60</v>
      </c>
      <c r="H27" s="132"/>
      <c r="I27" s="132"/>
      <c r="J27" s="126"/>
      <c r="K27" s="1"/>
    </row>
    <row r="28" spans="1:17" ht="41.25" customHeight="1" x14ac:dyDescent="0.25">
      <c r="A28" s="1"/>
      <c r="B28" s="1"/>
      <c r="C28" s="1"/>
      <c r="D28" s="32" t="s">
        <v>45</v>
      </c>
      <c r="E28" s="33">
        <v>0.2</v>
      </c>
      <c r="F28" s="1">
        <v>10</v>
      </c>
      <c r="G28" s="7" t="s">
        <v>61</v>
      </c>
      <c r="H28" s="34">
        <v>0.2</v>
      </c>
      <c r="I28" s="9">
        <v>10</v>
      </c>
      <c r="J28" s="35" t="s">
        <v>62</v>
      </c>
      <c r="K28" s="1"/>
    </row>
    <row r="29" spans="1:17" ht="41.25" customHeight="1" x14ac:dyDescent="0.25">
      <c r="A29" s="1"/>
      <c r="B29" s="1"/>
      <c r="C29" s="1"/>
      <c r="D29" s="32" t="s">
        <v>48</v>
      </c>
      <c r="E29" s="36">
        <v>0.4</v>
      </c>
      <c r="F29" s="1"/>
      <c r="G29" s="7" t="s">
        <v>63</v>
      </c>
      <c r="H29" s="34">
        <v>0.4</v>
      </c>
      <c r="I29" s="9">
        <v>50</v>
      </c>
      <c r="J29" s="35" t="s">
        <v>64</v>
      </c>
      <c r="K29" s="1"/>
    </row>
    <row r="30" spans="1:17" ht="41.25" customHeight="1" x14ac:dyDescent="0.25">
      <c r="A30" s="1"/>
      <c r="B30" s="1"/>
      <c r="C30" s="1"/>
      <c r="D30" s="32" t="s">
        <v>51</v>
      </c>
      <c r="E30" s="36">
        <v>0.6</v>
      </c>
      <c r="F30" s="1"/>
      <c r="G30" s="7" t="s">
        <v>65</v>
      </c>
      <c r="H30" s="34">
        <v>0.6</v>
      </c>
      <c r="I30" s="9">
        <v>100</v>
      </c>
      <c r="J30" s="35" t="s">
        <v>66</v>
      </c>
      <c r="K30" s="1"/>
    </row>
    <row r="31" spans="1:17" ht="41.25" customHeight="1" x14ac:dyDescent="0.25">
      <c r="A31" s="1"/>
      <c r="B31" s="1"/>
      <c r="C31" s="1"/>
      <c r="D31" s="32" t="s">
        <v>54</v>
      </c>
      <c r="E31" s="36">
        <v>0.8</v>
      </c>
      <c r="F31" s="1"/>
      <c r="G31" s="7" t="s">
        <v>67</v>
      </c>
      <c r="H31" s="34">
        <v>0.8</v>
      </c>
      <c r="I31" s="9">
        <v>500</v>
      </c>
      <c r="J31" s="35" t="s">
        <v>68</v>
      </c>
      <c r="K31" s="1"/>
    </row>
    <row r="32" spans="1:17" ht="41.25" customHeight="1" x14ac:dyDescent="0.25">
      <c r="A32" s="1"/>
      <c r="B32" s="1"/>
      <c r="C32" s="1"/>
      <c r="D32" s="32" t="s">
        <v>56</v>
      </c>
      <c r="E32" s="36">
        <v>1</v>
      </c>
      <c r="F32" s="1"/>
      <c r="G32" s="7" t="s">
        <v>69</v>
      </c>
      <c r="H32" s="34">
        <v>1</v>
      </c>
      <c r="I32" s="9">
        <v>501</v>
      </c>
      <c r="J32" s="35" t="s">
        <v>70</v>
      </c>
      <c r="K32" s="1"/>
    </row>
    <row r="33" spans="1:20" ht="15.75" customHeight="1" x14ac:dyDescent="0.25">
      <c r="A33" s="1"/>
      <c r="B33" s="1"/>
      <c r="C33" s="1"/>
      <c r="D33" s="1"/>
      <c r="E33" s="1"/>
      <c r="F33" s="1"/>
      <c r="G33" s="1"/>
      <c r="H33" s="1"/>
      <c r="I33" s="1"/>
      <c r="J33" s="37"/>
      <c r="K33" s="1"/>
    </row>
    <row r="34" spans="1:20" ht="15.75" customHeight="1" x14ac:dyDescent="0.25">
      <c r="A34" s="1"/>
      <c r="B34" s="1"/>
      <c r="C34" s="1"/>
      <c r="D34" s="1"/>
      <c r="E34" s="1"/>
      <c r="F34" s="1"/>
      <c r="G34" s="1"/>
      <c r="H34" s="1"/>
      <c r="I34" s="1"/>
      <c r="J34" s="1"/>
      <c r="K34" s="1"/>
    </row>
    <row r="35" spans="1:20" ht="15.75" customHeight="1" x14ac:dyDescent="0.25">
      <c r="A35" s="1"/>
      <c r="B35" s="1"/>
      <c r="C35" s="1"/>
      <c r="D35" s="1" t="s">
        <v>71</v>
      </c>
      <c r="E35" s="1"/>
      <c r="F35" s="1"/>
      <c r="G35" s="1"/>
      <c r="H35" s="38"/>
      <c r="I35" s="38"/>
      <c r="J35" s="38"/>
      <c r="K35" s="38"/>
    </row>
    <row r="36" spans="1:20" ht="15.75" customHeight="1" x14ac:dyDescent="0.25">
      <c r="A36" s="4" t="s">
        <v>72</v>
      </c>
      <c r="B36" s="1"/>
      <c r="C36" s="7"/>
      <c r="D36" s="4" t="s">
        <v>73</v>
      </c>
      <c r="E36" s="4" t="s">
        <v>74</v>
      </c>
      <c r="F36" s="1"/>
      <c r="G36" s="4" t="s">
        <v>75</v>
      </c>
      <c r="H36" s="4" t="s">
        <v>76</v>
      </c>
      <c r="I36" s="4" t="s">
        <v>77</v>
      </c>
      <c r="K36" s="39"/>
      <c r="L36" s="40" t="s">
        <v>78</v>
      </c>
      <c r="N36" s="40" t="s">
        <v>79</v>
      </c>
      <c r="P36" s="41" t="s">
        <v>80</v>
      </c>
      <c r="Q36" s="42" t="s">
        <v>81</v>
      </c>
      <c r="R36" s="42" t="s">
        <v>82</v>
      </c>
    </row>
    <row r="37" spans="1:20" ht="15.75" customHeight="1" x14ac:dyDescent="0.25">
      <c r="A37" s="32" t="s">
        <v>19</v>
      </c>
      <c r="B37" s="1"/>
      <c r="C37" s="32" t="s">
        <v>83</v>
      </c>
      <c r="D37" s="32" t="s">
        <v>84</v>
      </c>
      <c r="E37" s="36">
        <v>0.2</v>
      </c>
      <c r="F37" s="1">
        <v>1</v>
      </c>
      <c r="G37" s="36">
        <v>0.2</v>
      </c>
      <c r="H37" s="43" t="s">
        <v>85</v>
      </c>
      <c r="I37" s="32" t="s">
        <v>85</v>
      </c>
      <c r="K37" s="39"/>
      <c r="L37" s="32" t="s">
        <v>86</v>
      </c>
      <c r="N37" s="44" t="s">
        <v>87</v>
      </c>
      <c r="Q37" s="9" t="s">
        <v>88</v>
      </c>
      <c r="R37" s="9" t="s">
        <v>88</v>
      </c>
      <c r="S37" s="8"/>
    </row>
    <row r="38" spans="1:20" ht="15.75" customHeight="1" x14ac:dyDescent="0.25">
      <c r="A38" s="32" t="s">
        <v>89</v>
      </c>
      <c r="B38" s="1"/>
      <c r="C38" s="32" t="s">
        <v>90</v>
      </c>
      <c r="D38" s="32" t="s">
        <v>91</v>
      </c>
      <c r="E38" s="36">
        <v>0.4</v>
      </c>
      <c r="F38" s="1">
        <v>2</v>
      </c>
      <c r="G38" s="36">
        <v>0.4</v>
      </c>
      <c r="H38" s="43" t="s">
        <v>92</v>
      </c>
      <c r="I38" s="32" t="s">
        <v>92</v>
      </c>
      <c r="K38" s="39"/>
      <c r="L38" s="32" t="s">
        <v>93</v>
      </c>
      <c r="N38" s="44" t="s">
        <v>94</v>
      </c>
      <c r="P38" s="45"/>
      <c r="Q38" s="9" t="s">
        <v>95</v>
      </c>
      <c r="R38" s="9" t="s">
        <v>96</v>
      </c>
    </row>
    <row r="39" spans="1:20" ht="15.75" customHeight="1" x14ac:dyDescent="0.25">
      <c r="A39" s="32" t="s">
        <v>97</v>
      </c>
      <c r="B39" s="1"/>
      <c r="C39" s="32" t="s">
        <v>98</v>
      </c>
      <c r="D39" s="32" t="s">
        <v>99</v>
      </c>
      <c r="E39" s="36">
        <v>0.6</v>
      </c>
      <c r="F39" s="1">
        <v>3</v>
      </c>
      <c r="G39" s="36">
        <v>0.6</v>
      </c>
      <c r="H39" s="43" t="s">
        <v>100</v>
      </c>
      <c r="I39" s="32" t="s">
        <v>100</v>
      </c>
      <c r="K39" s="39"/>
      <c r="N39" s="44" t="s">
        <v>31</v>
      </c>
      <c r="P39" s="45"/>
      <c r="Q39" s="9" t="s">
        <v>101</v>
      </c>
      <c r="R39" s="9" t="s">
        <v>102</v>
      </c>
    </row>
    <row r="40" spans="1:20" ht="15.75" customHeight="1" x14ac:dyDescent="0.25">
      <c r="A40" s="32" t="s">
        <v>103</v>
      </c>
      <c r="B40" s="1"/>
      <c r="C40" s="32" t="s">
        <v>104</v>
      </c>
      <c r="D40" s="32" t="s">
        <v>105</v>
      </c>
      <c r="E40" s="36">
        <v>0.8</v>
      </c>
      <c r="F40" s="1">
        <v>4</v>
      </c>
      <c r="G40" s="36">
        <v>0.8</v>
      </c>
      <c r="H40" s="43" t="s">
        <v>106</v>
      </c>
      <c r="I40" s="46" t="s">
        <v>106</v>
      </c>
      <c r="K40" s="39"/>
      <c r="L40" s="4" t="s">
        <v>107</v>
      </c>
      <c r="N40" s="44" t="s">
        <v>108</v>
      </c>
      <c r="P40" s="45"/>
      <c r="Q40" s="9" t="s">
        <v>109</v>
      </c>
      <c r="R40" s="9" t="s">
        <v>110</v>
      </c>
    </row>
    <row r="41" spans="1:20" ht="15.75" customHeight="1" x14ac:dyDescent="0.25">
      <c r="A41" s="1"/>
      <c r="B41" s="1"/>
      <c r="C41" s="32" t="s">
        <v>111</v>
      </c>
      <c r="D41" s="32" t="s">
        <v>112</v>
      </c>
      <c r="E41" s="36">
        <v>1</v>
      </c>
      <c r="F41" s="1">
        <v>5</v>
      </c>
      <c r="G41" s="36">
        <v>1</v>
      </c>
      <c r="H41" s="47" t="s">
        <v>113</v>
      </c>
      <c r="I41" s="27" t="s">
        <v>114</v>
      </c>
      <c r="J41" s="1"/>
      <c r="K41" s="39"/>
      <c r="L41" s="32" t="s">
        <v>115</v>
      </c>
      <c r="N41" s="48" t="s">
        <v>116</v>
      </c>
      <c r="P41" s="45"/>
    </row>
    <row r="42" spans="1:20" ht="15.75" customHeight="1" x14ac:dyDescent="0.25">
      <c r="A42" s="1"/>
      <c r="B42" s="1"/>
      <c r="C42" s="1"/>
      <c r="D42" s="1"/>
      <c r="E42" s="1"/>
      <c r="F42" s="1"/>
      <c r="G42" s="5"/>
      <c r="H42" s="38"/>
      <c r="I42" s="38"/>
      <c r="J42" s="38"/>
      <c r="K42" s="38"/>
      <c r="L42" s="32" t="s">
        <v>117</v>
      </c>
      <c r="N42" s="48" t="s">
        <v>118</v>
      </c>
      <c r="P42" s="45"/>
      <c r="T42" s="49"/>
    </row>
    <row r="43" spans="1:20" ht="15.75" customHeight="1" x14ac:dyDescent="0.25">
      <c r="A43" s="1"/>
      <c r="B43" s="1"/>
      <c r="C43" s="1"/>
      <c r="D43" s="1"/>
      <c r="E43" s="1"/>
      <c r="F43" s="1"/>
      <c r="G43" s="1"/>
      <c r="H43" s="38"/>
      <c r="I43" s="38"/>
      <c r="J43" s="38"/>
      <c r="K43" s="38"/>
      <c r="N43" s="48" t="s">
        <v>119</v>
      </c>
      <c r="P43" s="45"/>
    </row>
    <row r="44" spans="1:20" ht="15.75" customHeight="1" x14ac:dyDescent="0.3">
      <c r="A44" s="1"/>
      <c r="B44" s="1"/>
      <c r="C44" s="1"/>
      <c r="D44" s="133" t="s">
        <v>120</v>
      </c>
      <c r="E44" s="134"/>
      <c r="F44" s="134"/>
      <c r="G44" s="134"/>
      <c r="H44" s="134"/>
      <c r="I44" s="134"/>
      <c r="J44" s="134"/>
      <c r="K44" s="38"/>
      <c r="N44" s="48" t="s">
        <v>121</v>
      </c>
      <c r="P44" s="45"/>
    </row>
    <row r="45" spans="1:20" ht="15.75" customHeight="1" x14ac:dyDescent="0.25">
      <c r="A45" s="1"/>
      <c r="B45" s="1"/>
      <c r="C45" s="1"/>
      <c r="D45" s="1"/>
      <c r="E45" s="38"/>
      <c r="F45" s="38"/>
      <c r="G45" s="38"/>
      <c r="H45" s="38"/>
      <c r="I45" s="38"/>
      <c r="J45" s="38"/>
      <c r="K45" s="1"/>
      <c r="N45" s="48" t="s">
        <v>122</v>
      </c>
    </row>
    <row r="46" spans="1:20" ht="15.75" customHeight="1" x14ac:dyDescent="0.25">
      <c r="A46" s="1"/>
      <c r="B46" s="1"/>
      <c r="C46" s="1"/>
      <c r="D46" s="50" t="s">
        <v>123</v>
      </c>
      <c r="E46" s="51" t="s">
        <v>124</v>
      </c>
      <c r="F46" s="51" t="s">
        <v>125</v>
      </c>
      <c r="G46" s="51" t="s">
        <v>124</v>
      </c>
      <c r="H46" s="51" t="s">
        <v>126</v>
      </c>
      <c r="I46" s="51" t="s">
        <v>127</v>
      </c>
      <c r="J46" s="52" t="s">
        <v>128</v>
      </c>
      <c r="K46" s="1"/>
      <c r="N46" s="48" t="s">
        <v>129</v>
      </c>
    </row>
    <row r="47" spans="1:20" ht="15.75" customHeight="1" x14ac:dyDescent="0.25">
      <c r="A47" s="1"/>
      <c r="B47" s="1"/>
      <c r="C47" s="1"/>
      <c r="D47" s="53" t="s">
        <v>130</v>
      </c>
      <c r="E47" s="43">
        <v>4</v>
      </c>
      <c r="F47" s="43" t="s">
        <v>131</v>
      </c>
      <c r="G47" s="43">
        <v>3</v>
      </c>
      <c r="H47" s="43">
        <v>12</v>
      </c>
      <c r="I47" s="54" t="s">
        <v>54</v>
      </c>
      <c r="J47" s="55">
        <v>4</v>
      </c>
      <c r="K47" s="1"/>
      <c r="N47" s="48" t="s">
        <v>132</v>
      </c>
    </row>
    <row r="48" spans="1:20" ht="15.75" customHeight="1" x14ac:dyDescent="0.25">
      <c r="A48" s="1"/>
      <c r="B48" s="1"/>
      <c r="C48" s="1"/>
      <c r="D48" s="53" t="s">
        <v>130</v>
      </c>
      <c r="E48" s="43">
        <v>4</v>
      </c>
      <c r="F48" s="43" t="s">
        <v>133</v>
      </c>
      <c r="G48" s="43">
        <v>2</v>
      </c>
      <c r="H48" s="43">
        <v>8</v>
      </c>
      <c r="I48" s="56" t="s">
        <v>51</v>
      </c>
      <c r="J48" s="55">
        <v>3</v>
      </c>
      <c r="K48" s="1"/>
      <c r="N48" s="48" t="s">
        <v>134</v>
      </c>
    </row>
    <row r="49" spans="1:14" ht="15.75" customHeight="1" x14ac:dyDescent="0.25">
      <c r="A49" s="1"/>
      <c r="B49" s="1"/>
      <c r="C49" s="1"/>
      <c r="D49" s="53" t="s">
        <v>130</v>
      </c>
      <c r="E49" s="43">
        <v>4</v>
      </c>
      <c r="F49" s="43" t="s">
        <v>135</v>
      </c>
      <c r="G49" s="43">
        <v>1</v>
      </c>
      <c r="H49" s="43">
        <v>4</v>
      </c>
      <c r="I49" s="57" t="s">
        <v>48</v>
      </c>
      <c r="J49" s="55">
        <v>2</v>
      </c>
      <c r="K49" s="1"/>
      <c r="N49" s="48" t="s">
        <v>136</v>
      </c>
    </row>
    <row r="50" spans="1:14" ht="15.75" customHeight="1" x14ac:dyDescent="0.25">
      <c r="A50" s="1"/>
      <c r="B50" s="1"/>
      <c r="C50" s="1"/>
      <c r="D50" s="58" t="s">
        <v>137</v>
      </c>
      <c r="E50" s="43">
        <v>3</v>
      </c>
      <c r="F50" s="43" t="s">
        <v>131</v>
      </c>
      <c r="G50" s="43">
        <v>3</v>
      </c>
      <c r="H50" s="43">
        <v>9</v>
      </c>
      <c r="I50" s="54" t="s">
        <v>54</v>
      </c>
      <c r="J50" s="55">
        <v>4</v>
      </c>
      <c r="K50" s="1"/>
      <c r="N50" s="48" t="s">
        <v>138</v>
      </c>
    </row>
    <row r="51" spans="1:14" ht="15.75" customHeight="1" x14ac:dyDescent="0.25">
      <c r="A51" s="1"/>
      <c r="B51" s="1"/>
      <c r="C51" s="1"/>
      <c r="D51" s="58" t="s">
        <v>137</v>
      </c>
      <c r="E51" s="43">
        <v>3</v>
      </c>
      <c r="F51" s="43" t="s">
        <v>133</v>
      </c>
      <c r="G51" s="43">
        <v>2</v>
      </c>
      <c r="H51" s="43">
        <v>6</v>
      </c>
      <c r="I51" s="56" t="s">
        <v>51</v>
      </c>
      <c r="J51" s="55">
        <v>3</v>
      </c>
      <c r="K51" s="1"/>
    </row>
    <row r="52" spans="1:14" ht="15.75" customHeight="1" x14ac:dyDescent="0.25">
      <c r="A52" s="1"/>
      <c r="B52" s="1"/>
      <c r="C52" s="1"/>
      <c r="D52" s="58" t="s">
        <v>137</v>
      </c>
      <c r="E52" s="43">
        <v>3</v>
      </c>
      <c r="F52" s="43" t="s">
        <v>135</v>
      </c>
      <c r="G52" s="43">
        <v>1</v>
      </c>
      <c r="H52" s="43">
        <v>3</v>
      </c>
      <c r="I52" s="57" t="s">
        <v>48</v>
      </c>
      <c r="J52" s="55">
        <v>2</v>
      </c>
      <c r="K52" s="1"/>
    </row>
    <row r="53" spans="1:14" ht="15.75" customHeight="1" x14ac:dyDescent="0.25">
      <c r="A53" s="1"/>
      <c r="B53" s="1"/>
      <c r="C53" s="1"/>
      <c r="D53" s="59" t="s">
        <v>139</v>
      </c>
      <c r="E53" s="43">
        <v>2</v>
      </c>
      <c r="F53" s="43" t="s">
        <v>131</v>
      </c>
      <c r="G53" s="43">
        <v>3</v>
      </c>
      <c r="H53" s="43">
        <v>6</v>
      </c>
      <c r="I53" s="56" t="s">
        <v>51</v>
      </c>
      <c r="J53" s="55">
        <v>3</v>
      </c>
      <c r="K53" s="1"/>
      <c r="N53" s="4" t="s">
        <v>79</v>
      </c>
    </row>
    <row r="54" spans="1:14" ht="15.75" customHeight="1" x14ac:dyDescent="0.25">
      <c r="A54" s="1"/>
      <c r="B54" s="1"/>
      <c r="C54" s="1"/>
      <c r="D54" s="59" t="s">
        <v>139</v>
      </c>
      <c r="E54" s="43">
        <v>2</v>
      </c>
      <c r="F54" s="43" t="s">
        <v>133</v>
      </c>
      <c r="G54" s="43">
        <v>2</v>
      </c>
      <c r="H54" s="43">
        <v>4</v>
      </c>
      <c r="I54" s="57" t="s">
        <v>48</v>
      </c>
      <c r="J54" s="55">
        <v>2</v>
      </c>
      <c r="K54" s="1"/>
      <c r="N54" s="60" t="s">
        <v>140</v>
      </c>
    </row>
    <row r="55" spans="1:14" ht="15.75" customHeight="1" x14ac:dyDescent="0.25">
      <c r="A55" s="1"/>
      <c r="B55" s="1"/>
      <c r="C55" s="1"/>
      <c r="D55" s="59" t="s">
        <v>139</v>
      </c>
      <c r="E55" s="43">
        <v>2</v>
      </c>
      <c r="F55" s="43" t="s">
        <v>135</v>
      </c>
      <c r="G55" s="43">
        <v>1</v>
      </c>
      <c r="H55" s="43">
        <v>2</v>
      </c>
      <c r="I55" s="57" t="s">
        <v>48</v>
      </c>
      <c r="J55" s="55">
        <v>2</v>
      </c>
      <c r="K55" s="1"/>
      <c r="N55" s="60" t="s">
        <v>141</v>
      </c>
    </row>
    <row r="56" spans="1:14" ht="15.75" customHeight="1" x14ac:dyDescent="0.25">
      <c r="A56" s="1"/>
      <c r="B56" s="1"/>
      <c r="C56" s="1"/>
      <c r="D56" s="61" t="s">
        <v>142</v>
      </c>
      <c r="E56" s="43">
        <v>1</v>
      </c>
      <c r="F56" s="43" t="s">
        <v>143</v>
      </c>
      <c r="G56" s="43"/>
      <c r="H56" s="43">
        <v>1</v>
      </c>
      <c r="I56" s="62" t="s">
        <v>142</v>
      </c>
      <c r="J56" s="55">
        <v>1</v>
      </c>
      <c r="K56" s="1"/>
      <c r="N56" s="60" t="s">
        <v>144</v>
      </c>
    </row>
    <row r="57" spans="1:14" ht="15.75" customHeight="1" x14ac:dyDescent="0.25">
      <c r="A57" s="1"/>
      <c r="B57" s="1"/>
      <c r="C57" s="1"/>
      <c r="D57" s="1"/>
      <c r="E57" s="38"/>
      <c r="F57" s="38"/>
      <c r="G57" s="38"/>
      <c r="H57" s="38"/>
      <c r="I57" s="38"/>
      <c r="J57" s="38"/>
      <c r="K57" s="1"/>
      <c r="N57" s="60" t="s">
        <v>145</v>
      </c>
    </row>
    <row r="58" spans="1:14" ht="15.75" customHeight="1" x14ac:dyDescent="0.25">
      <c r="A58" s="1"/>
      <c r="B58" s="1"/>
      <c r="C58" s="1"/>
      <c r="D58" s="4" t="s">
        <v>146</v>
      </c>
      <c r="E58" s="51" t="s">
        <v>124</v>
      </c>
      <c r="F58" s="51" t="s">
        <v>125</v>
      </c>
      <c r="G58" s="51" t="s">
        <v>124</v>
      </c>
      <c r="H58" s="38"/>
      <c r="I58" s="38"/>
      <c r="J58" s="38"/>
      <c r="K58" s="1"/>
      <c r="N58" s="60" t="s">
        <v>147</v>
      </c>
    </row>
    <row r="59" spans="1:14" ht="39" customHeight="1" x14ac:dyDescent="0.25">
      <c r="A59" s="1"/>
      <c r="B59" s="1"/>
      <c r="C59" s="1"/>
      <c r="D59" s="53" t="s">
        <v>148</v>
      </c>
      <c r="E59" s="43">
        <v>4</v>
      </c>
      <c r="F59" s="43" t="s">
        <v>149</v>
      </c>
      <c r="G59" s="43">
        <v>3</v>
      </c>
      <c r="H59" s="38"/>
      <c r="I59" s="63" t="s">
        <v>150</v>
      </c>
      <c r="J59" s="38"/>
      <c r="K59" s="1"/>
      <c r="N59" s="60" t="s">
        <v>151</v>
      </c>
    </row>
    <row r="60" spans="1:14" ht="15.75" customHeight="1" x14ac:dyDescent="0.25">
      <c r="A60" s="1"/>
      <c r="B60" s="1"/>
      <c r="C60" s="1"/>
      <c r="D60" s="58" t="s">
        <v>152</v>
      </c>
      <c r="E60" s="43">
        <v>3</v>
      </c>
      <c r="F60" s="43" t="s">
        <v>153</v>
      </c>
      <c r="G60" s="43">
        <v>2</v>
      </c>
      <c r="H60" s="38"/>
      <c r="I60" s="27" t="s">
        <v>9</v>
      </c>
      <c r="J60" s="38"/>
      <c r="K60" s="1"/>
      <c r="N60" s="60" t="s">
        <v>154</v>
      </c>
    </row>
    <row r="61" spans="1:14" ht="15.75" customHeight="1" x14ac:dyDescent="0.25">
      <c r="A61" s="1"/>
      <c r="B61" s="1"/>
      <c r="C61" s="1"/>
      <c r="D61" s="59" t="s">
        <v>155</v>
      </c>
      <c r="E61" s="43">
        <v>2</v>
      </c>
      <c r="F61" s="43" t="s">
        <v>156</v>
      </c>
      <c r="G61" s="43">
        <v>1</v>
      </c>
      <c r="H61" s="38"/>
      <c r="I61" s="27" t="s">
        <v>13</v>
      </c>
      <c r="J61" s="38"/>
      <c r="K61" s="1"/>
      <c r="N61" s="60" t="s">
        <v>157</v>
      </c>
    </row>
    <row r="62" spans="1:14" ht="15.75" customHeight="1" x14ac:dyDescent="0.25">
      <c r="A62" s="1"/>
      <c r="B62" s="1"/>
      <c r="C62" s="1"/>
      <c r="D62" s="61" t="s">
        <v>158</v>
      </c>
      <c r="E62" s="43">
        <v>1</v>
      </c>
      <c r="F62" s="38"/>
      <c r="G62" s="38"/>
      <c r="H62" s="38"/>
      <c r="I62" s="38"/>
      <c r="J62" s="38"/>
      <c r="K62" s="1"/>
      <c r="N62" s="60" t="s">
        <v>159</v>
      </c>
    </row>
    <row r="63" spans="1:14" ht="15.75" customHeight="1" x14ac:dyDescent="0.25">
      <c r="A63" s="1"/>
      <c r="B63" s="1"/>
      <c r="C63" s="1"/>
      <c r="D63" s="1"/>
      <c r="E63" s="1"/>
      <c r="F63" s="1"/>
      <c r="G63" s="1"/>
      <c r="H63" s="1"/>
      <c r="I63" s="1"/>
      <c r="J63" s="1"/>
      <c r="K63" s="1"/>
      <c r="N63" s="60" t="s">
        <v>160</v>
      </c>
    </row>
    <row r="64" spans="1:14" ht="15.75" customHeight="1" x14ac:dyDescent="0.25">
      <c r="A64" s="1"/>
      <c r="B64" s="1"/>
      <c r="C64" s="1"/>
      <c r="D64" s="1"/>
      <c r="E64" s="1"/>
      <c r="F64" s="1"/>
      <c r="G64" s="1"/>
      <c r="H64" s="1"/>
      <c r="I64" s="1"/>
      <c r="J64" s="1"/>
      <c r="K64" s="1"/>
      <c r="N64" s="64" t="s">
        <v>161</v>
      </c>
    </row>
    <row r="65" spans="1:14" ht="15.75" customHeight="1" x14ac:dyDescent="0.25">
      <c r="A65" s="1"/>
      <c r="B65" s="1"/>
      <c r="C65" s="1"/>
      <c r="D65" s="1"/>
      <c r="E65" s="1"/>
      <c r="F65" s="1"/>
      <c r="G65" s="1"/>
      <c r="H65" s="38"/>
      <c r="I65" s="38"/>
      <c r="J65" s="38"/>
      <c r="K65" s="38"/>
      <c r="N65" s="60" t="s">
        <v>162</v>
      </c>
    </row>
    <row r="66" spans="1:14" ht="15.75" customHeight="1" x14ac:dyDescent="0.25">
      <c r="A66" s="1"/>
      <c r="B66" s="1"/>
      <c r="C66" s="1"/>
      <c r="D66" s="1"/>
      <c r="E66" s="1"/>
      <c r="F66" s="1"/>
      <c r="G66" s="1"/>
      <c r="H66" s="38"/>
      <c r="I66" s="38"/>
      <c r="J66" s="38"/>
      <c r="K66" s="38"/>
      <c r="N66" s="60" t="s">
        <v>87</v>
      </c>
    </row>
    <row r="67" spans="1:14" ht="15.75" customHeight="1" x14ac:dyDescent="0.25">
      <c r="A67" s="1"/>
      <c r="B67" s="1"/>
      <c r="C67" s="1"/>
      <c r="D67" s="4" t="s">
        <v>163</v>
      </c>
      <c r="E67" s="1"/>
      <c r="F67" s="125" t="s">
        <v>164</v>
      </c>
      <c r="G67" s="126"/>
      <c r="H67" s="38"/>
      <c r="N67" s="60" t="s">
        <v>94</v>
      </c>
    </row>
    <row r="68" spans="1:14" ht="15.75" customHeight="1" x14ac:dyDescent="0.2">
      <c r="D68" s="27" t="s">
        <v>165</v>
      </c>
      <c r="F68" s="27" t="s">
        <v>166</v>
      </c>
      <c r="G68" s="60">
        <v>4</v>
      </c>
      <c r="N68" s="60" t="s">
        <v>167</v>
      </c>
    </row>
    <row r="69" spans="1:14" ht="15.75" customHeight="1" x14ac:dyDescent="0.2">
      <c r="D69" s="27" t="s">
        <v>168</v>
      </c>
      <c r="F69" s="27" t="s">
        <v>169</v>
      </c>
      <c r="G69" s="60">
        <v>2</v>
      </c>
    </row>
    <row r="70" spans="1:14" ht="15.75" customHeight="1" x14ac:dyDescent="0.2">
      <c r="D70" s="27" t="s">
        <v>170</v>
      </c>
      <c r="F70" s="27" t="s">
        <v>171</v>
      </c>
      <c r="G70" s="60">
        <v>0</v>
      </c>
    </row>
    <row r="71" spans="1:14" ht="15.75" customHeight="1" x14ac:dyDescent="0.2">
      <c r="D71" s="27" t="s">
        <v>172</v>
      </c>
    </row>
    <row r="72" spans="1:14" ht="15.75" customHeight="1" x14ac:dyDescent="0.2">
      <c r="D72" s="27" t="s">
        <v>173</v>
      </c>
      <c r="F72" s="4" t="s">
        <v>174</v>
      </c>
      <c r="H72" s="41" t="s">
        <v>80</v>
      </c>
      <c r="I72" s="42" t="s">
        <v>81</v>
      </c>
      <c r="J72" s="42" t="s">
        <v>82</v>
      </c>
    </row>
    <row r="73" spans="1:14" ht="15.75" customHeight="1" x14ac:dyDescent="0.25">
      <c r="D73" s="27" t="s">
        <v>175</v>
      </c>
      <c r="F73" s="27" t="s">
        <v>176</v>
      </c>
      <c r="I73" s="9" t="s">
        <v>177</v>
      </c>
      <c r="J73" s="9" t="s">
        <v>88</v>
      </c>
    </row>
    <row r="74" spans="1:14" ht="15.75" customHeight="1" x14ac:dyDescent="0.25">
      <c r="D74" s="1"/>
      <c r="F74" s="27" t="s">
        <v>178</v>
      </c>
      <c r="H74" s="45"/>
      <c r="I74" s="9" t="s">
        <v>179</v>
      </c>
      <c r="J74" s="9" t="s">
        <v>96</v>
      </c>
    </row>
    <row r="75" spans="1:14" ht="15.75" customHeight="1" x14ac:dyDescent="0.25">
      <c r="D75" s="4" t="s">
        <v>180</v>
      </c>
      <c r="F75" s="27" t="s">
        <v>181</v>
      </c>
      <c r="H75" s="45"/>
      <c r="I75" s="9" t="s">
        <v>182</v>
      </c>
      <c r="J75" s="9" t="s">
        <v>102</v>
      </c>
    </row>
    <row r="76" spans="1:14" ht="15.75" customHeight="1" x14ac:dyDescent="0.25">
      <c r="D76" s="27" t="s">
        <v>183</v>
      </c>
      <c r="H76" s="45"/>
      <c r="I76" s="9" t="s">
        <v>184</v>
      </c>
      <c r="J76" s="9" t="s">
        <v>110</v>
      </c>
    </row>
    <row r="77" spans="1:14" ht="15.75" customHeight="1" x14ac:dyDescent="0.25">
      <c r="D77" s="27" t="s">
        <v>185</v>
      </c>
      <c r="F77" s="4" t="s">
        <v>186</v>
      </c>
      <c r="I77" s="65" t="s">
        <v>187</v>
      </c>
    </row>
    <row r="78" spans="1:14" ht="15.75" customHeight="1" x14ac:dyDescent="0.25">
      <c r="F78" s="27" t="s">
        <v>188</v>
      </c>
      <c r="I78" s="9" t="s">
        <v>189</v>
      </c>
    </row>
    <row r="79" spans="1:14" ht="15.75" customHeight="1" x14ac:dyDescent="0.25">
      <c r="F79" s="27" t="s">
        <v>190</v>
      </c>
      <c r="I79" s="9" t="s">
        <v>191</v>
      </c>
    </row>
    <row r="80" spans="1:14" ht="15.75" customHeight="1" x14ac:dyDescent="0.25">
      <c r="F80" s="66" t="s">
        <v>181</v>
      </c>
      <c r="I80" s="9" t="s">
        <v>192</v>
      </c>
    </row>
    <row r="81" spans="3:4" ht="15.75" customHeight="1" x14ac:dyDescent="0.2"/>
    <row r="82" spans="3:4" ht="15.75" customHeight="1" x14ac:dyDescent="0.2"/>
    <row r="83" spans="3:4" ht="15.75" customHeight="1" x14ac:dyDescent="0.2"/>
    <row r="84" spans="3:4" ht="15.75" customHeight="1" x14ac:dyDescent="0.2"/>
    <row r="85" spans="3:4" ht="15.75" customHeight="1" x14ac:dyDescent="0.2">
      <c r="C85" s="67" t="s">
        <v>79</v>
      </c>
      <c r="D85" s="4" t="s">
        <v>193</v>
      </c>
    </row>
    <row r="86" spans="3:4" ht="76.5" x14ac:dyDescent="0.2">
      <c r="C86" s="68" t="s">
        <v>194</v>
      </c>
      <c r="D86" s="69" t="s">
        <v>195</v>
      </c>
    </row>
    <row r="87" spans="3:4" ht="51" x14ac:dyDescent="0.2">
      <c r="C87" s="70" t="s">
        <v>161</v>
      </c>
      <c r="D87" s="71" t="s">
        <v>196</v>
      </c>
    </row>
    <row r="88" spans="3:4" ht="89.25" x14ac:dyDescent="0.2">
      <c r="C88" s="68" t="s">
        <v>197</v>
      </c>
      <c r="D88" s="69" t="s">
        <v>198</v>
      </c>
    </row>
    <row r="89" spans="3:4" ht="63.75" x14ac:dyDescent="0.2">
      <c r="C89" s="68" t="s">
        <v>199</v>
      </c>
      <c r="D89" s="69" t="s">
        <v>200</v>
      </c>
    </row>
    <row r="90" spans="3:4" ht="76.5" x14ac:dyDescent="0.2">
      <c r="C90" s="68" t="s">
        <v>201</v>
      </c>
      <c r="D90" s="69" t="s">
        <v>202</v>
      </c>
    </row>
    <row r="91" spans="3:4" ht="102" x14ac:dyDescent="0.2">
      <c r="C91" s="68" t="s">
        <v>203</v>
      </c>
      <c r="D91" s="69" t="s">
        <v>204</v>
      </c>
    </row>
    <row r="92" spans="3:4" ht="76.5" x14ac:dyDescent="0.2">
      <c r="C92" s="68" t="s">
        <v>205</v>
      </c>
      <c r="D92" s="69" t="s">
        <v>206</v>
      </c>
    </row>
    <row r="93" spans="3:4" ht="76.5" x14ac:dyDescent="0.2">
      <c r="C93" s="68" t="s">
        <v>207</v>
      </c>
      <c r="D93" s="69" t="s">
        <v>208</v>
      </c>
    </row>
    <row r="94" spans="3:4" ht="63.75" x14ac:dyDescent="0.2">
      <c r="C94" s="68" t="s">
        <v>209</v>
      </c>
      <c r="D94" s="69" t="s">
        <v>210</v>
      </c>
    </row>
    <row r="95" spans="3:4" ht="102" x14ac:dyDescent="0.2">
      <c r="C95" s="68" t="s">
        <v>211</v>
      </c>
      <c r="D95" s="69" t="s">
        <v>212</v>
      </c>
    </row>
    <row r="96" spans="3:4" ht="76.5" x14ac:dyDescent="0.2">
      <c r="C96" s="68" t="s">
        <v>213</v>
      </c>
      <c r="D96" s="69" t="s">
        <v>214</v>
      </c>
    </row>
    <row r="97" spans="3:4" ht="140.25" x14ac:dyDescent="0.2">
      <c r="C97" s="68" t="s">
        <v>215</v>
      </c>
      <c r="D97" s="69" t="s">
        <v>216</v>
      </c>
    </row>
    <row r="98" spans="3:4" ht="76.5" x14ac:dyDescent="0.2">
      <c r="C98" s="68" t="s">
        <v>217</v>
      </c>
      <c r="D98" s="69" t="s">
        <v>218</v>
      </c>
    </row>
    <row r="99" spans="3:4" ht="102" x14ac:dyDescent="0.2">
      <c r="C99" s="68" t="s">
        <v>219</v>
      </c>
      <c r="D99" s="69" t="s">
        <v>220</v>
      </c>
    </row>
    <row r="100" spans="3:4" ht="63.75" x14ac:dyDescent="0.2">
      <c r="C100" s="68" t="s">
        <v>221</v>
      </c>
      <c r="D100" s="69" t="s">
        <v>222</v>
      </c>
    </row>
    <row r="101" spans="3:4" ht="15.75" customHeight="1" x14ac:dyDescent="0.2"/>
    <row r="102" spans="3:4" ht="15.75" customHeight="1" x14ac:dyDescent="0.2"/>
    <row r="103" spans="3:4" ht="15.75" customHeight="1" x14ac:dyDescent="0.2"/>
    <row r="104" spans="3:4" ht="15.75" customHeight="1" x14ac:dyDescent="0.2"/>
    <row r="105" spans="3:4" ht="15.75" customHeight="1" x14ac:dyDescent="0.2"/>
    <row r="106" spans="3:4" ht="15.75" customHeight="1" x14ac:dyDescent="0.2"/>
    <row r="107" spans="3:4" ht="15.75" customHeight="1" x14ac:dyDescent="0.2"/>
    <row r="108" spans="3:4" ht="15.75" customHeight="1" x14ac:dyDescent="0.2"/>
    <row r="109" spans="3:4" ht="15.75" customHeight="1" x14ac:dyDescent="0.2"/>
    <row r="110" spans="3:4" ht="15.75" customHeight="1" x14ac:dyDescent="0.2"/>
    <row r="111" spans="3:4" ht="15.75" customHeight="1" x14ac:dyDescent="0.2"/>
    <row r="112" spans="3: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9">
    <mergeCell ref="F67:G67"/>
    <mergeCell ref="E3:F3"/>
    <mergeCell ref="E5:E9"/>
    <mergeCell ref="E11:E16"/>
    <mergeCell ref="P17:Q17"/>
    <mergeCell ref="D27:E27"/>
    <mergeCell ref="G27:J27"/>
    <mergeCell ref="D44:J44"/>
    <mergeCell ref="E18:E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F1CC"/>
    <outlinePr summaryBelow="0" summaryRight="0"/>
  </sheetPr>
  <dimension ref="A1:BE877"/>
  <sheetViews>
    <sheetView tabSelected="1" topLeftCell="A5" workbookViewId="0">
      <pane ySplit="2" topLeftCell="A7" activePane="bottomLeft" state="frozen"/>
      <selection activeCell="A5" sqref="A5"/>
      <selection pane="bottomLeft" activeCell="A8" sqref="A8"/>
    </sheetView>
  </sheetViews>
  <sheetFormatPr baseColWidth="10" defaultColWidth="12.5703125" defaultRowHeight="15" customHeight="1" x14ac:dyDescent="0.2"/>
  <cols>
    <col min="1" max="1" width="9.28515625" style="161" customWidth="1"/>
    <col min="2" max="2" width="12.140625" style="161" customWidth="1"/>
    <col min="3" max="3" width="9.5703125" style="161" customWidth="1"/>
    <col min="4" max="4" width="17.42578125" style="161" customWidth="1"/>
    <col min="5" max="5" width="46.42578125" style="161" hidden="1" customWidth="1"/>
    <col min="6" max="6" width="12.5703125" style="161"/>
    <col min="7" max="7" width="19" style="161" customWidth="1"/>
    <col min="8" max="8" width="15.42578125" style="161" customWidth="1"/>
    <col min="9" max="9" width="22" style="161" customWidth="1"/>
    <col min="10" max="10" width="24.28515625" style="161" customWidth="1"/>
    <col min="11" max="11" width="40.28515625" style="161" customWidth="1"/>
    <col min="12" max="12" width="12.85546875" style="161" customWidth="1"/>
    <col min="13" max="13" width="10" style="161" customWidth="1"/>
    <col min="14" max="14" width="16.140625" style="161" customWidth="1"/>
    <col min="15" max="15" width="14.28515625" style="161" customWidth="1"/>
    <col min="16" max="16" width="15.85546875" style="161" customWidth="1"/>
    <col min="17" max="17" width="8.42578125" style="161" customWidth="1"/>
    <col min="18" max="18" width="14.5703125" style="161" customWidth="1"/>
    <col min="19" max="19" width="14.42578125" style="161" customWidth="1"/>
    <col min="20" max="20" width="11.42578125" style="161" customWidth="1"/>
    <col min="21" max="21" width="13.42578125" style="161" customWidth="1"/>
    <col min="22" max="22" width="10.85546875" style="161" customWidth="1"/>
    <col min="23" max="23" width="20.5703125" style="197" customWidth="1"/>
    <col min="24" max="24" width="11.42578125" style="161" customWidth="1"/>
    <col min="25" max="25" width="12.28515625" style="161" customWidth="1"/>
    <col min="26" max="26" width="13.140625" style="161" customWidth="1"/>
    <col min="27" max="27" width="8.140625" style="161" customWidth="1"/>
    <col min="28" max="28" width="15.140625" style="161" customWidth="1"/>
    <col min="29" max="29" width="12.7109375" style="161" customWidth="1"/>
    <col min="30" max="30" width="12.42578125" style="161" customWidth="1"/>
    <col min="31" max="31" width="28.85546875" style="161" customWidth="1"/>
    <col min="32" max="35" width="10.5703125" style="161" customWidth="1"/>
    <col min="36" max="37" width="9.85546875" style="161" customWidth="1"/>
    <col min="38" max="38" width="19.42578125" style="161" customWidth="1"/>
    <col min="39" max="39" width="30.140625" style="161" customWidth="1"/>
    <col min="40" max="40" width="21.5703125" style="161" customWidth="1"/>
    <col min="41" max="41" width="19.140625" style="161" customWidth="1"/>
    <col min="42" max="42" width="14.140625" style="161" customWidth="1"/>
    <col min="43" max="43" width="22.85546875" style="161" customWidth="1"/>
    <col min="44" max="45" width="18.28515625" style="161" customWidth="1"/>
    <col min="46" max="46" width="44.5703125" style="161" hidden="1" customWidth="1"/>
    <col min="47" max="47" width="13.5703125" style="161" hidden="1" customWidth="1"/>
    <col min="48" max="48" width="45.85546875" style="161" hidden="1" customWidth="1"/>
    <col min="49" max="49" width="12.140625" style="161" hidden="1" customWidth="1"/>
    <col min="50" max="50" width="27.7109375" style="161" hidden="1" customWidth="1"/>
    <col min="51" max="51" width="13.5703125" style="161" hidden="1" customWidth="1"/>
    <col min="52" max="57" width="12.42578125" style="161" hidden="1" customWidth="1"/>
    <col min="58" max="16384" width="12.5703125" style="161"/>
  </cols>
  <sheetData>
    <row r="1" spans="1:57" ht="45.75" hidden="1" customHeight="1" x14ac:dyDescent="0.2">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7" t="s">
        <v>223</v>
      </c>
      <c r="AN1" s="158"/>
      <c r="AO1" s="158"/>
      <c r="AP1" s="158"/>
      <c r="AQ1" s="158"/>
      <c r="AR1" s="158"/>
      <c r="AS1" s="159"/>
      <c r="AT1" s="160"/>
      <c r="AU1" s="160"/>
      <c r="AV1" s="160"/>
      <c r="AW1" s="160"/>
      <c r="AX1" s="160"/>
      <c r="AY1" s="160"/>
      <c r="AZ1" s="160"/>
      <c r="BA1" s="160"/>
      <c r="BB1" s="160"/>
      <c r="BC1" s="160"/>
      <c r="BD1" s="160"/>
      <c r="BE1" s="160"/>
    </row>
    <row r="2" spans="1:57" ht="45.75" hidden="1" customHeight="1" x14ac:dyDescent="0.2">
      <c r="A2" s="162" t="s">
        <v>224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57" t="s">
        <v>225</v>
      </c>
      <c r="AN2" s="158"/>
      <c r="AO2" s="158"/>
      <c r="AP2" s="158"/>
      <c r="AQ2" s="158"/>
      <c r="AR2" s="158"/>
      <c r="AS2" s="159"/>
      <c r="AT2" s="164" t="s">
        <v>226</v>
      </c>
      <c r="AU2" s="163"/>
      <c r="AV2" s="163"/>
      <c r="AW2" s="163"/>
      <c r="AX2" s="163"/>
      <c r="AY2" s="163"/>
      <c r="AZ2" s="163"/>
      <c r="BA2" s="163"/>
      <c r="BB2" s="163"/>
      <c r="BC2" s="163"/>
      <c r="BD2" s="163"/>
      <c r="BE2" s="165"/>
    </row>
    <row r="3" spans="1:57" ht="25.5" hidden="1" customHeight="1" x14ac:dyDescent="0.2">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57" t="s">
        <v>227</v>
      </c>
      <c r="AN3" s="158"/>
      <c r="AO3" s="158"/>
      <c r="AP3" s="158"/>
      <c r="AQ3" s="158"/>
      <c r="AR3" s="158"/>
      <c r="AS3" s="159"/>
      <c r="AT3" s="166"/>
      <c r="AU3" s="167"/>
      <c r="AV3" s="167"/>
      <c r="AW3" s="167"/>
      <c r="AX3" s="167"/>
      <c r="AY3" s="167"/>
      <c r="AZ3" s="167"/>
      <c r="BA3" s="167"/>
      <c r="BB3" s="167"/>
      <c r="BC3" s="167"/>
      <c r="BD3" s="167"/>
      <c r="BE3" s="168"/>
    </row>
    <row r="4" spans="1:57" ht="36" hidden="1" customHeight="1" x14ac:dyDescent="0.2">
      <c r="A4" s="169" t="s">
        <v>228</v>
      </c>
      <c r="B4" s="163"/>
      <c r="C4" s="163"/>
      <c r="D4" s="163"/>
      <c r="E4" s="163"/>
      <c r="F4" s="163"/>
      <c r="G4" s="163"/>
      <c r="H4" s="163"/>
      <c r="I4" s="163"/>
      <c r="J4" s="163"/>
      <c r="K4" s="163"/>
      <c r="L4" s="163"/>
      <c r="M4" s="163"/>
      <c r="N4" s="165"/>
      <c r="O4" s="169" t="s">
        <v>229</v>
      </c>
      <c r="P4" s="163"/>
      <c r="Q4" s="163"/>
      <c r="R4" s="163"/>
      <c r="S4" s="163"/>
      <c r="T4" s="163"/>
      <c r="U4" s="165"/>
      <c r="V4" s="169" t="s">
        <v>230</v>
      </c>
      <c r="W4" s="163"/>
      <c r="X4" s="163"/>
      <c r="Y4" s="163"/>
      <c r="Z4" s="163"/>
      <c r="AA4" s="163"/>
      <c r="AB4" s="163"/>
      <c r="AC4" s="163"/>
      <c r="AD4" s="163"/>
      <c r="AE4" s="163"/>
      <c r="AF4" s="163"/>
      <c r="AG4" s="170" t="s">
        <v>231</v>
      </c>
      <c r="AH4" s="163"/>
      <c r="AI4" s="163"/>
      <c r="AJ4" s="163"/>
      <c r="AK4" s="163"/>
      <c r="AL4" s="165"/>
      <c r="AM4" s="171" t="s">
        <v>232</v>
      </c>
      <c r="AN4" s="172"/>
      <c r="AO4" s="172"/>
      <c r="AP4" s="172"/>
      <c r="AQ4" s="169" t="s">
        <v>233</v>
      </c>
      <c r="AR4" s="163"/>
      <c r="AS4" s="165"/>
      <c r="AT4" s="173" t="s">
        <v>234</v>
      </c>
      <c r="AU4" s="158"/>
      <c r="AV4" s="158"/>
      <c r="AW4" s="158"/>
      <c r="AX4" s="158"/>
      <c r="AY4" s="158"/>
      <c r="AZ4" s="158"/>
      <c r="BA4" s="158"/>
      <c r="BB4" s="158"/>
      <c r="BC4" s="158"/>
      <c r="BD4" s="158"/>
      <c r="BE4" s="159"/>
    </row>
    <row r="5" spans="1:57" ht="39" customHeight="1" x14ac:dyDescent="0.2">
      <c r="A5" s="174"/>
      <c r="B5" s="230"/>
      <c r="C5" s="230"/>
      <c r="D5" s="230"/>
      <c r="E5" s="230"/>
      <c r="F5" s="230"/>
      <c r="G5" s="230"/>
      <c r="H5" s="230"/>
      <c r="I5" s="230"/>
      <c r="J5" s="230"/>
      <c r="K5" s="230"/>
      <c r="L5" s="230"/>
      <c r="M5" s="230"/>
      <c r="N5" s="231"/>
      <c r="O5" s="174"/>
      <c r="P5" s="230"/>
      <c r="Q5" s="230"/>
      <c r="R5" s="230"/>
      <c r="S5" s="230"/>
      <c r="T5" s="230"/>
      <c r="U5" s="231"/>
      <c r="V5" s="174"/>
      <c r="W5" s="230"/>
      <c r="X5" s="230"/>
      <c r="Y5" s="230"/>
      <c r="Z5" s="230"/>
      <c r="AA5" s="230"/>
      <c r="AB5" s="230"/>
      <c r="AC5" s="230"/>
      <c r="AD5" s="230"/>
      <c r="AE5" s="230"/>
      <c r="AF5" s="230"/>
      <c r="AG5" s="230"/>
      <c r="AH5" s="230"/>
      <c r="AI5" s="230"/>
      <c r="AJ5" s="230"/>
      <c r="AK5" s="230"/>
      <c r="AL5" s="231"/>
      <c r="AM5" s="230"/>
      <c r="AN5" s="230"/>
      <c r="AO5" s="230"/>
      <c r="AP5" s="230"/>
      <c r="AQ5" s="174"/>
      <c r="AR5" s="232"/>
      <c r="AS5" s="168"/>
      <c r="AT5" s="175" t="s">
        <v>235</v>
      </c>
      <c r="AU5" s="158"/>
      <c r="AV5" s="158"/>
      <c r="AW5" s="158"/>
      <c r="AX5" s="158"/>
      <c r="AY5" s="159"/>
      <c r="AZ5" s="175" t="s">
        <v>236</v>
      </c>
      <c r="BA5" s="158"/>
      <c r="BB5" s="158"/>
      <c r="BC5" s="158"/>
      <c r="BD5" s="158"/>
      <c r="BE5" s="159"/>
    </row>
    <row r="6" spans="1:57" ht="62.25" customHeight="1" x14ac:dyDescent="0.2">
      <c r="A6" s="225" t="s">
        <v>237</v>
      </c>
      <c r="B6" s="225" t="s">
        <v>79</v>
      </c>
      <c r="C6" s="225" t="s">
        <v>238</v>
      </c>
      <c r="D6" s="226" t="s">
        <v>150</v>
      </c>
      <c r="E6" s="225" t="s">
        <v>239</v>
      </c>
      <c r="F6" s="225" t="s">
        <v>240</v>
      </c>
      <c r="G6" s="227" t="s">
        <v>241</v>
      </c>
      <c r="H6" s="228" t="s">
        <v>242</v>
      </c>
      <c r="I6" s="228" t="s">
        <v>243</v>
      </c>
      <c r="J6" s="228" t="s">
        <v>244</v>
      </c>
      <c r="K6" s="229" t="s">
        <v>245</v>
      </c>
      <c r="L6" s="225" t="s">
        <v>246</v>
      </c>
      <c r="M6" s="225" t="s">
        <v>247</v>
      </c>
      <c r="N6" s="225" t="s">
        <v>248</v>
      </c>
      <c r="O6" s="228" t="s">
        <v>249</v>
      </c>
      <c r="P6" s="228" t="s">
        <v>250</v>
      </c>
      <c r="Q6" s="228" t="s">
        <v>251</v>
      </c>
      <c r="R6" s="228" t="s">
        <v>252</v>
      </c>
      <c r="S6" s="228" t="s">
        <v>253</v>
      </c>
      <c r="T6" s="228" t="s">
        <v>251</v>
      </c>
      <c r="U6" s="228" t="s">
        <v>254</v>
      </c>
      <c r="V6" s="228" t="s">
        <v>255</v>
      </c>
      <c r="W6" s="228" t="s">
        <v>256</v>
      </c>
      <c r="X6" s="228" t="s">
        <v>257</v>
      </c>
      <c r="Y6" s="233" t="s">
        <v>258</v>
      </c>
      <c r="Z6" s="233" t="s">
        <v>164</v>
      </c>
      <c r="AA6" s="228" t="s">
        <v>259</v>
      </c>
      <c r="AB6" s="228" t="s">
        <v>174</v>
      </c>
      <c r="AC6" s="228" t="s">
        <v>186</v>
      </c>
      <c r="AD6" s="228" t="s">
        <v>180</v>
      </c>
      <c r="AE6" s="228" t="s">
        <v>260</v>
      </c>
      <c r="AF6" s="228" t="s">
        <v>261</v>
      </c>
      <c r="AG6" s="228" t="s">
        <v>262</v>
      </c>
      <c r="AH6" s="228" t="s">
        <v>251</v>
      </c>
      <c r="AI6" s="228" t="s">
        <v>263</v>
      </c>
      <c r="AJ6" s="228" t="s">
        <v>251</v>
      </c>
      <c r="AK6" s="228" t="s">
        <v>264</v>
      </c>
      <c r="AL6" s="228" t="s">
        <v>265</v>
      </c>
      <c r="AM6" s="228" t="s">
        <v>266</v>
      </c>
      <c r="AN6" s="228" t="s">
        <v>267</v>
      </c>
      <c r="AO6" s="228" t="s">
        <v>268</v>
      </c>
      <c r="AP6" s="228" t="s">
        <v>269</v>
      </c>
      <c r="AQ6" s="228" t="s">
        <v>270</v>
      </c>
      <c r="AR6" s="228" t="s">
        <v>267</v>
      </c>
      <c r="AS6" s="224" t="s">
        <v>271</v>
      </c>
      <c r="AT6" s="176" t="s">
        <v>272</v>
      </c>
      <c r="AU6" s="177" t="s">
        <v>273</v>
      </c>
      <c r="AV6" s="176" t="s">
        <v>274</v>
      </c>
      <c r="AW6" s="177" t="s">
        <v>273</v>
      </c>
      <c r="AX6" s="176" t="s">
        <v>275</v>
      </c>
      <c r="AY6" s="177" t="s">
        <v>273</v>
      </c>
      <c r="AZ6" s="178" t="s">
        <v>272</v>
      </c>
      <c r="BA6" s="177" t="s">
        <v>273</v>
      </c>
      <c r="BB6" s="176" t="s">
        <v>274</v>
      </c>
      <c r="BC6" s="177" t="s">
        <v>273</v>
      </c>
      <c r="BD6" s="176" t="s">
        <v>275</v>
      </c>
      <c r="BE6" s="177" t="s">
        <v>273</v>
      </c>
    </row>
    <row r="7" spans="1:57" ht="129.75" customHeight="1" x14ac:dyDescent="0.2">
      <c r="A7" s="199">
        <v>3</v>
      </c>
      <c r="B7" s="199" t="s">
        <v>94</v>
      </c>
      <c r="C7" s="199" t="s">
        <v>89</v>
      </c>
      <c r="D7" s="199" t="s">
        <v>13</v>
      </c>
      <c r="E7" s="200" t="s">
        <v>281</v>
      </c>
      <c r="F7" s="201" t="s">
        <v>115</v>
      </c>
      <c r="G7" s="200" t="s">
        <v>241</v>
      </c>
      <c r="H7" s="200" t="s">
        <v>282</v>
      </c>
      <c r="I7" s="199" t="s">
        <v>283</v>
      </c>
      <c r="J7" s="199" t="s">
        <v>284</v>
      </c>
      <c r="K7" s="199" t="str">
        <f t="shared" ref="K7:K62" si="0">CONCATENATE(H7," ",I7," ",J7)</f>
        <v>Posibilidad de afectación económica   por no reportar las novedades del no pago integral de la tasa de uso por parte de los funcionarios que efectúan controles a los vehículos debido a la aceptación de dádivas o algún otro tipo de contraprestación a beneficio personal o de terceros</v>
      </c>
      <c r="L7" s="201" t="s">
        <v>16</v>
      </c>
      <c r="M7" s="201" t="s">
        <v>29</v>
      </c>
      <c r="N7" s="202" t="s">
        <v>285</v>
      </c>
      <c r="O7" s="202">
        <v>5000</v>
      </c>
      <c r="P7" s="203" t="str">
        <f t="shared" ref="P7:P59" si="1">IF(O7&lt;=0,"",IF(O7&lt;=2,"Muy Baja",IF(O7&lt;=24,"Baja",IF(O7&lt;=500,"Media",IF(O7&lt;=5000,"Alta","Muy Alta")))))</f>
        <v>Alta</v>
      </c>
      <c r="Q7" s="204">
        <f t="shared" ref="Q7:Q59" si="2">IF(P7="","",IF(P7="Muy Baja",0.2,IF(P7="Baja",0.4,IF(P7="Media",0.6,IF(P7="Alta",0.8,IF(P7="Muy Alta",1,))))))</f>
        <v>0.8</v>
      </c>
      <c r="R7" s="202">
        <v>100</v>
      </c>
      <c r="S7" s="203" t="str">
        <f t="shared" ref="S7:S59" si="3">IF(R7&lt;=10,"Leve",IF(R7&lt;=50,"Menor",IF(R7&lt;=100,"Moderado",IF(R7&lt;=500,"Mayor",IF(R7&gt;500,"Catastrófico")))))</f>
        <v>Moderado</v>
      </c>
      <c r="T7" s="204">
        <f t="shared" ref="T7:T59" si="4">IF(S7="Leve","20%",IF(S7="Menor",0.4,IF(S7="Moderado",0.6,IF(S7="Mayor",0.8,IF(S7="Catastrófico","100%")))))</f>
        <v>0.6</v>
      </c>
      <c r="U7" s="203" t="str">
        <f t="shared" ref="U7:U59" si="5">IF(OR(AND(P7="Muy Baja",S7="Leve"),AND(P7="Muy Baja",S7="Menor"),AND(P7="Baja",S7="Leve")),"Bajo",IF(OR(AND(P7="Muy baja",S7="Moderado"),AND(P7="Baja",S7="Menor"),AND(P7="Baja",S7="Moderado"),AND(P7="Media",S7="Leve"),AND(P7="Media",S7="Menor"),AND(P7="Media",S7="Moderado"),AND(P7="Alta",S7="Leve"),AND(P7="Alta",S7="Menor")),"Moderado",IF(OR(AND(P7="Muy Baja",S7="Mayor"),AND(P7="Baja",S7="Mayor"),AND(P7="Media",S7="Mayor"),AND(P7="Alta",S7="Moderado"),AND(P7="Alta",S7="Mayor"),AND(P7="Muy Alta",S7="Leve"),AND(P7="Muy Alta",S7="Menor"),AND(P7="Muy Alta",S7="Moderado"),AND(P7="Muy Alta",S7="Mayor")),"Alto",IF(OR(AND(P7="Muy Baja",S7="Catastrófico"),AND(P7="Baja",S7="Catastrófico"),AND(P7="Media",S7="Catastrófico"),AND(P7="Alta",S7="Catastrófico"),AND(P7="Muy Alta",S7="Catastrófico")),"Extremo",""))))</f>
        <v>Alto</v>
      </c>
      <c r="V7" s="201">
        <v>1</v>
      </c>
      <c r="W7" s="201" t="s">
        <v>286</v>
      </c>
      <c r="X7" s="201" t="str">
        <f t="shared" ref="X7" si="6">IF(OR(Y7="Preventivo",Y7="Detectivo"),"Probabilidad",IF(Y7="Correctivo","Impacto",""))</f>
        <v>Probabilidad</v>
      </c>
      <c r="Y7" s="201" t="s">
        <v>148</v>
      </c>
      <c r="Z7" s="201" t="s">
        <v>169</v>
      </c>
      <c r="AA7" s="201" t="str">
        <f t="shared" ref="AA7" si="7">IF(AND(Y7="Inexistente",Z7="Sin"),"0%",IF(AND(Y7="Preventivo",Z7="Automático"),"50%",IF(AND(Y7="Preventivo",Z7="Manual"),"40%",IF(AND(Y7="Detectivo",Z7="Automático"),"40%",IF(AND(Y7="Detectivo",Z7="Manual"),"30%",IF(AND(Y7="Correctivo",Z7="Automático"),"35%",IF(AND(Y7="Correctivo",Z7="Manual"),"25%","")))))))</f>
        <v>40%</v>
      </c>
      <c r="AB7" s="201" t="s">
        <v>178</v>
      </c>
      <c r="AC7" s="201" t="s">
        <v>188</v>
      </c>
      <c r="AD7" s="201" t="s">
        <v>183</v>
      </c>
      <c r="AE7" s="201" t="s">
        <v>287</v>
      </c>
      <c r="AF7" s="205">
        <f t="shared" ref="AF7:AF61" si="8">IFERROR(IF(X7="Probabilidad",(Q7-(+Q7*AA7)),IF(X7="Impacto",Q7,"")),"")</f>
        <v>0.48</v>
      </c>
      <c r="AG7" s="203" t="str">
        <f t="shared" ref="AG7:AG61" si="9">IFERROR(IF(AF7="","",IF(AF7&lt;=0.2,"Muy Baja",IF(AF7&lt;=0.4,"Baja",IF(AF7&lt;=0.6,"Media",IF(AF7&lt;=0.8,"Alta","Muy Alta"))))),"")</f>
        <v>Media</v>
      </c>
      <c r="AH7" s="204">
        <f t="shared" ref="AH7:AH61" si="10">+AF7</f>
        <v>0.48</v>
      </c>
      <c r="AI7" s="203" t="str">
        <f t="shared" ref="AI7:AI61" si="11">IFERROR(IF(AJ7="","",IF(AJ7&lt;=0.2,"Leve",IF(AJ7&lt;=0.4,"Menor",IF(AJ7&lt;=0.6,"Moderado",IF(AJ7&lt;=0.8,"Mayor","Catastrófico"))))),"")</f>
        <v>Mayor</v>
      </c>
      <c r="AJ7" s="204">
        <f t="shared" ref="AJ7:AJ61" si="12">IFERROR(IF(X7="Impacto",(T7-(+T7*AA7)),IF(X7="Probabilidad",Q7,"")),"")</f>
        <v>0.8</v>
      </c>
      <c r="AK7" s="203" t="str">
        <f t="shared" ref="AK7:AK61" si="13">IFERROR(IF(OR(AND(AG7="Muy Baja",AI7="Leve"),AND(AG7="Muy Baja",AI7="Menor"),AND(AG7="Baja",AI7="Leve")),"Bajo",IF(OR(AND(AG7="Muy baja",AI7="Moderado"),AND(AG7="Baja",AI7="Menor"),AND(AG7="Baja",AI7="Moderado"),AND(AG7="Media",AI7="Leve"),AND(AG7="Media",AI7="Menor"),AND(AG7="Media",AI7="Moderado"),AND(AG7="Alta",AI7="Leve"),AND(AG7="Alta",AI7="Menor")),"Moderado",IF(OR(AND(AG7="Muy Baja",AI7="Mayor"),AND(AG7="Baja",AI7="Mayor"),AND(AG7="Media",AI7="Mayor"),AND(AG7="Alta",AI7="Moderado"),AND(AG7="Alta",AI7="Mayor"),AND(AG7="Muy Alta",AI7="Leve"),AND(AG7="Muy Alta",AI7="Menor"),AND(AG7="Muy Alta",AI7="Moderado"),AND(AG7="Muy Alta",AI7="Mayor")),"Alto",IF(OR(AND(AG7="Muy Baja",AI7="Catastrófico"),AND(AG7="Baja",AI7="Catastrófico"),AND(AG7="Media",AI7="Catastrófico"),AND(AG7="Alta",AI7="Catastrófico"),AND(AG7="Muy Alta",AI7="Catastrófico")),"Extremo","")))),"")</f>
        <v>Alto</v>
      </c>
      <c r="AL7" s="202" t="s">
        <v>179</v>
      </c>
      <c r="AM7" s="201" t="s">
        <v>288</v>
      </c>
      <c r="AN7" s="201" t="s">
        <v>289</v>
      </c>
      <c r="AO7" s="201" t="s">
        <v>290</v>
      </c>
      <c r="AP7" s="201" t="s">
        <v>279</v>
      </c>
      <c r="AQ7" s="201" t="s">
        <v>291</v>
      </c>
      <c r="AR7" s="201" t="s">
        <v>289</v>
      </c>
      <c r="AS7" s="201"/>
      <c r="AT7" s="198"/>
      <c r="AU7" s="179"/>
      <c r="AV7" s="182"/>
      <c r="AW7" s="179"/>
      <c r="AX7" s="180"/>
      <c r="AY7" s="183" t="s">
        <v>9</v>
      </c>
      <c r="AZ7" s="180"/>
      <c r="BA7" s="183" t="s">
        <v>9</v>
      </c>
      <c r="BB7" s="180"/>
      <c r="BC7" s="183" t="s">
        <v>9</v>
      </c>
      <c r="BD7" s="180"/>
      <c r="BE7" s="183" t="s">
        <v>9</v>
      </c>
    </row>
    <row r="8" spans="1:57" ht="100.5" customHeight="1" x14ac:dyDescent="0.2">
      <c r="A8" s="199">
        <v>25</v>
      </c>
      <c r="B8" s="200" t="s">
        <v>147</v>
      </c>
      <c r="C8" s="199" t="s">
        <v>19</v>
      </c>
      <c r="D8" s="199" t="s">
        <v>13</v>
      </c>
      <c r="E8" s="200" t="s">
        <v>299</v>
      </c>
      <c r="F8" s="201" t="s">
        <v>115</v>
      </c>
      <c r="G8" s="200" t="s">
        <v>241</v>
      </c>
      <c r="H8" s="200" t="s">
        <v>298</v>
      </c>
      <c r="I8" s="200" t="s">
        <v>303</v>
      </c>
      <c r="J8" s="200" t="s">
        <v>304</v>
      </c>
      <c r="K8" s="199" t="str">
        <f t="shared" si="0"/>
        <v>Posibilidad de afectación económica por no realizar el cobro íntegro del servicio bajo la responsabilidad de los operadores encargados del recaudo en los parqueaderos  generando pérdidas en los ingresos, para obtener beneficio propio y/o de terceros.</v>
      </c>
      <c r="L8" s="201" t="s">
        <v>11</v>
      </c>
      <c r="M8" s="201" t="s">
        <v>12</v>
      </c>
      <c r="N8" s="201" t="s">
        <v>305</v>
      </c>
      <c r="O8" s="202">
        <v>5000</v>
      </c>
      <c r="P8" s="203" t="str">
        <f t="shared" si="1"/>
        <v>Alta</v>
      </c>
      <c r="Q8" s="204">
        <f t="shared" si="2"/>
        <v>0.8</v>
      </c>
      <c r="R8" s="202">
        <v>501</v>
      </c>
      <c r="S8" s="203" t="str">
        <f t="shared" si="3"/>
        <v>Catastrófico</v>
      </c>
      <c r="T8" s="204" t="str">
        <f t="shared" si="4"/>
        <v>100%</v>
      </c>
      <c r="U8" s="203" t="str">
        <f t="shared" si="5"/>
        <v>Extremo</v>
      </c>
      <c r="V8" s="201">
        <v>1</v>
      </c>
      <c r="W8" s="199" t="s">
        <v>306</v>
      </c>
      <c r="X8" s="202" t="str">
        <f t="shared" ref="X8:X51" si="14">IF(OR(Y8="Preventivo",Y8="Detectivo"),"Probabilidad",IF(Y8="Correctivo","Impacto",""))</f>
        <v>Probabilidad</v>
      </c>
      <c r="Y8" s="201" t="s">
        <v>152</v>
      </c>
      <c r="Z8" s="201" t="s">
        <v>169</v>
      </c>
      <c r="AA8" s="201" t="str">
        <f t="shared" ref="AA8" si="15">IF(AND(Y8="Preventivo",Z8="Automático"),"50%",IF(AND(Y8="Preventivo",Z8="Manual"),"40%",IF(AND(Y8="Detectivo",Z8="Automático"),"40%",IF(AND(Y8="Detectivo",Z8="Manual"),"30%",IF(AND(Y8="Correctivo",Z8="Automático"),"35%",IF(AND(Y8="Correctivo",Z8="Manual"),"25%",""))))))</f>
        <v>30%</v>
      </c>
      <c r="AB8" s="201" t="s">
        <v>176</v>
      </c>
      <c r="AC8" s="201" t="s">
        <v>190</v>
      </c>
      <c r="AD8" s="201" t="s">
        <v>183</v>
      </c>
      <c r="AE8" s="201" t="s">
        <v>307</v>
      </c>
      <c r="AF8" s="205">
        <f t="shared" si="8"/>
        <v>0.56000000000000005</v>
      </c>
      <c r="AG8" s="203" t="str">
        <f t="shared" si="9"/>
        <v>Media</v>
      </c>
      <c r="AH8" s="204">
        <f t="shared" si="10"/>
        <v>0.56000000000000005</v>
      </c>
      <c r="AI8" s="203" t="str">
        <f t="shared" si="11"/>
        <v>Mayor</v>
      </c>
      <c r="AJ8" s="204">
        <f t="shared" si="12"/>
        <v>0.8</v>
      </c>
      <c r="AK8" s="203" t="str">
        <f t="shared" si="13"/>
        <v>Alto</v>
      </c>
      <c r="AL8" s="202" t="s">
        <v>179</v>
      </c>
      <c r="AM8" s="202" t="s">
        <v>308</v>
      </c>
      <c r="AN8" s="202" t="s">
        <v>309</v>
      </c>
      <c r="AO8" s="202" t="s">
        <v>307</v>
      </c>
      <c r="AP8" s="202" t="s">
        <v>172</v>
      </c>
      <c r="AQ8" s="202" t="s">
        <v>300</v>
      </c>
      <c r="AR8" s="201" t="s">
        <v>301</v>
      </c>
      <c r="AS8" s="201" t="s">
        <v>181</v>
      </c>
      <c r="AT8" s="198"/>
      <c r="AU8" s="179"/>
      <c r="AV8" s="179"/>
      <c r="AW8" s="179"/>
      <c r="AX8" s="180"/>
      <c r="AY8" s="183" t="s">
        <v>9</v>
      </c>
      <c r="AZ8" s="180"/>
      <c r="BA8" s="180"/>
      <c r="BB8" s="180"/>
      <c r="BC8" s="180"/>
      <c r="BD8" s="180"/>
      <c r="BE8" s="180"/>
    </row>
    <row r="9" spans="1:57" ht="120.75" customHeight="1" x14ac:dyDescent="0.2">
      <c r="A9" s="199">
        <v>27</v>
      </c>
      <c r="B9" s="199" t="s">
        <v>140</v>
      </c>
      <c r="C9" s="199" t="s">
        <v>19</v>
      </c>
      <c r="D9" s="199" t="s">
        <v>13</v>
      </c>
      <c r="E9" s="200" t="s">
        <v>310</v>
      </c>
      <c r="F9" s="201" t="s">
        <v>115</v>
      </c>
      <c r="G9" s="200" t="s">
        <v>241</v>
      </c>
      <c r="H9" s="199" t="s">
        <v>277</v>
      </c>
      <c r="I9" s="199" t="s">
        <v>314</v>
      </c>
      <c r="J9" s="199" t="s">
        <v>315</v>
      </c>
      <c r="K9" s="199" t="str">
        <f t="shared" si="0"/>
        <v>Posibilidad de afectación reputacional Por una fuga de información de la Terminal de Transporte S.A. Debido a la Información negativa de la Terminal a los medios de comunicación que afectan la Imagen y la reputación Institucional.</v>
      </c>
      <c r="L9" s="201" t="s">
        <v>16</v>
      </c>
      <c r="M9" s="201" t="s">
        <v>8</v>
      </c>
      <c r="N9" s="206"/>
      <c r="O9" s="202">
        <v>24</v>
      </c>
      <c r="P9" s="203" t="str">
        <f t="shared" si="1"/>
        <v>Baja</v>
      </c>
      <c r="Q9" s="204">
        <f t="shared" si="2"/>
        <v>0.4</v>
      </c>
      <c r="R9" s="202">
        <v>100</v>
      </c>
      <c r="S9" s="203" t="str">
        <f t="shared" si="3"/>
        <v>Moderado</v>
      </c>
      <c r="T9" s="204">
        <f t="shared" si="4"/>
        <v>0.6</v>
      </c>
      <c r="U9" s="203" t="str">
        <f t="shared" si="5"/>
        <v>Moderado</v>
      </c>
      <c r="V9" s="201">
        <v>1</v>
      </c>
      <c r="W9" s="199" t="s">
        <v>316</v>
      </c>
      <c r="X9" s="201" t="str">
        <f t="shared" si="14"/>
        <v>Probabilidad</v>
      </c>
      <c r="Y9" s="201" t="s">
        <v>152</v>
      </c>
      <c r="Z9" s="201" t="s">
        <v>169</v>
      </c>
      <c r="AA9" s="201" t="str">
        <f t="shared" ref="AA9:AA11" si="16">IF(AND(Y9="Inexistente",Z9="Sin"),"0%",IF(AND(Y9="Preventivo",Z9="Automático"),"50%",IF(AND(Y9="Preventivo",Z9="Manual"),"40%",IF(AND(Y9="Detectivo",Z9="Automático"),"40%",IF(AND(Y9="Detectivo",Z9="Manual"),"30%",IF(AND(Y9="Correctivo",Z9="Automático"),"35%",IF(AND(Y9="Correctivo",Z9="Manual"),"25%","")))))))</f>
        <v>30%</v>
      </c>
      <c r="AB9" s="201" t="s">
        <v>176</v>
      </c>
      <c r="AC9" s="201" t="s">
        <v>188</v>
      </c>
      <c r="AD9" s="201" t="s">
        <v>185</v>
      </c>
      <c r="AE9" s="201"/>
      <c r="AF9" s="205">
        <f t="shared" si="8"/>
        <v>0.28000000000000003</v>
      </c>
      <c r="AG9" s="203" t="str">
        <f t="shared" si="9"/>
        <v>Baja</v>
      </c>
      <c r="AH9" s="204">
        <f t="shared" si="10"/>
        <v>0.28000000000000003</v>
      </c>
      <c r="AI9" s="203" t="str">
        <f t="shared" si="11"/>
        <v>Menor</v>
      </c>
      <c r="AJ9" s="204">
        <f t="shared" si="12"/>
        <v>0.4</v>
      </c>
      <c r="AK9" s="203" t="str">
        <f t="shared" si="13"/>
        <v>Moderado</v>
      </c>
      <c r="AL9" s="202" t="s">
        <v>179</v>
      </c>
      <c r="AM9" s="201" t="s">
        <v>317</v>
      </c>
      <c r="AN9" s="201" t="s">
        <v>312</v>
      </c>
      <c r="AO9" s="201" t="s">
        <v>318</v>
      </c>
      <c r="AP9" s="201" t="s">
        <v>165</v>
      </c>
      <c r="AQ9" s="201" t="e">
        <f>#REF!</f>
        <v>#REF!</v>
      </c>
      <c r="AR9" s="201" t="s">
        <v>312</v>
      </c>
      <c r="AS9" s="201"/>
      <c r="AT9" s="198"/>
      <c r="AU9" s="179"/>
      <c r="AV9" s="179"/>
      <c r="AW9" s="179"/>
      <c r="AX9" s="180"/>
      <c r="AY9" s="183" t="s">
        <v>9</v>
      </c>
      <c r="AZ9" s="180"/>
      <c r="BA9" s="183" t="s">
        <v>9</v>
      </c>
      <c r="BB9" s="180"/>
      <c r="BC9" s="183" t="s">
        <v>9</v>
      </c>
      <c r="BD9" s="180"/>
      <c r="BE9" s="183" t="s">
        <v>9</v>
      </c>
    </row>
    <row r="10" spans="1:57" ht="78" customHeight="1" x14ac:dyDescent="0.2">
      <c r="A10" s="199">
        <v>31</v>
      </c>
      <c r="B10" s="199" t="s">
        <v>144</v>
      </c>
      <c r="C10" s="199" t="s">
        <v>97</v>
      </c>
      <c r="D10" s="199" t="s">
        <v>13</v>
      </c>
      <c r="E10" s="200" t="s">
        <v>319</v>
      </c>
      <c r="F10" s="201" t="s">
        <v>115</v>
      </c>
      <c r="G10" s="200" t="s">
        <v>241</v>
      </c>
      <c r="H10" s="199" t="s">
        <v>323</v>
      </c>
      <c r="I10" s="199" t="s">
        <v>324</v>
      </c>
      <c r="J10" s="199" t="s">
        <v>325</v>
      </c>
      <c r="K10" s="199" t="str">
        <f t="shared" si="0"/>
        <v>Posibilidad de recibir o solicitar cualquier dádiva o beneficio  para realizar pagos por parte de los servidores o contratistas de la Dirección de Gestión Financiera a nombre del beneficiario del pago,  sin cumplir los requisitos contractuales y legales con el fin de un beneficio propio o de un tercero.</v>
      </c>
      <c r="L10" s="201" t="s">
        <v>16</v>
      </c>
      <c r="M10" s="201" t="s">
        <v>29</v>
      </c>
      <c r="N10" s="201" t="s">
        <v>326</v>
      </c>
      <c r="O10" s="202">
        <v>5000</v>
      </c>
      <c r="P10" s="203" t="str">
        <f t="shared" si="1"/>
        <v>Alta</v>
      </c>
      <c r="Q10" s="204">
        <f t="shared" si="2"/>
        <v>0.8</v>
      </c>
      <c r="R10" s="202">
        <v>501</v>
      </c>
      <c r="S10" s="203" t="str">
        <f t="shared" si="3"/>
        <v>Catastrófico</v>
      </c>
      <c r="T10" s="204" t="str">
        <f t="shared" si="4"/>
        <v>100%</v>
      </c>
      <c r="U10" s="203" t="str">
        <f t="shared" si="5"/>
        <v>Extremo</v>
      </c>
      <c r="V10" s="201">
        <v>1</v>
      </c>
      <c r="W10" s="199" t="s">
        <v>327</v>
      </c>
      <c r="X10" s="201" t="str">
        <f t="shared" si="14"/>
        <v>Probabilidad</v>
      </c>
      <c r="Y10" s="201" t="s">
        <v>152</v>
      </c>
      <c r="Z10" s="201" t="s">
        <v>169</v>
      </c>
      <c r="AA10" s="201" t="str">
        <f t="shared" si="16"/>
        <v>30%</v>
      </c>
      <c r="AB10" s="201" t="s">
        <v>176</v>
      </c>
      <c r="AC10" s="201" t="s">
        <v>188</v>
      </c>
      <c r="AD10" s="201" t="s">
        <v>183</v>
      </c>
      <c r="AE10" s="201" t="s">
        <v>328</v>
      </c>
      <c r="AF10" s="205">
        <f t="shared" si="8"/>
        <v>0.56000000000000005</v>
      </c>
      <c r="AG10" s="203" t="str">
        <f t="shared" si="9"/>
        <v>Media</v>
      </c>
      <c r="AH10" s="204">
        <f t="shared" si="10"/>
        <v>0.56000000000000005</v>
      </c>
      <c r="AI10" s="203" t="str">
        <f t="shared" si="11"/>
        <v>Mayor</v>
      </c>
      <c r="AJ10" s="204">
        <f t="shared" si="12"/>
        <v>0.8</v>
      </c>
      <c r="AK10" s="203" t="str">
        <f t="shared" si="13"/>
        <v>Alto</v>
      </c>
      <c r="AL10" s="202" t="s">
        <v>179</v>
      </c>
      <c r="AM10" s="201" t="s">
        <v>329</v>
      </c>
      <c r="AN10" s="201" t="s">
        <v>330</v>
      </c>
      <c r="AO10" s="201" t="s">
        <v>331</v>
      </c>
      <c r="AP10" s="201" t="s">
        <v>332</v>
      </c>
      <c r="AQ10" s="201" t="s">
        <v>333</v>
      </c>
      <c r="AR10" s="201" t="s">
        <v>330</v>
      </c>
      <c r="AS10" s="201"/>
      <c r="AT10" s="198"/>
      <c r="AU10" s="179"/>
      <c r="AV10" s="179"/>
      <c r="AW10" s="179"/>
      <c r="AX10" s="180"/>
      <c r="AY10" s="183"/>
      <c r="AZ10" s="180"/>
      <c r="BA10" s="180"/>
      <c r="BB10" s="180"/>
      <c r="BC10" s="180"/>
      <c r="BD10" s="180"/>
      <c r="BE10" s="180"/>
    </row>
    <row r="11" spans="1:57" ht="70.5" customHeight="1" x14ac:dyDescent="0.2">
      <c r="A11" s="199">
        <v>32</v>
      </c>
      <c r="B11" s="199" t="s">
        <v>144</v>
      </c>
      <c r="C11" s="199" t="s">
        <v>97</v>
      </c>
      <c r="D11" s="199" t="s">
        <v>13</v>
      </c>
      <c r="E11" s="200" t="s">
        <v>319</v>
      </c>
      <c r="F11" s="201" t="s">
        <v>115</v>
      </c>
      <c r="G11" s="200" t="s">
        <v>241</v>
      </c>
      <c r="H11" s="199" t="s">
        <v>298</v>
      </c>
      <c r="I11" s="199" t="s">
        <v>334</v>
      </c>
      <c r="J11" s="199" t="s">
        <v>335</v>
      </c>
      <c r="K11" s="199" t="str">
        <f t="shared" si="0"/>
        <v>Posibilidad de afectación económica por realizar la inclusión de gastos no autorizados debido a la falta de cumplimiento legal, control y seguimiento en los gastos presupuestales autorizados en la resolución de la caja menor.</v>
      </c>
      <c r="L11" s="201" t="s">
        <v>11</v>
      </c>
      <c r="M11" s="201" t="s">
        <v>29</v>
      </c>
      <c r="N11" s="201" t="s">
        <v>326</v>
      </c>
      <c r="O11" s="202">
        <v>500</v>
      </c>
      <c r="P11" s="203" t="str">
        <f t="shared" si="1"/>
        <v>Media</v>
      </c>
      <c r="Q11" s="204">
        <f t="shared" si="2"/>
        <v>0.6</v>
      </c>
      <c r="R11" s="202">
        <v>501</v>
      </c>
      <c r="S11" s="203" t="str">
        <f t="shared" si="3"/>
        <v>Catastrófico</v>
      </c>
      <c r="T11" s="204" t="str">
        <f t="shared" si="4"/>
        <v>100%</v>
      </c>
      <c r="U11" s="203" t="str">
        <f t="shared" si="5"/>
        <v>Extremo</v>
      </c>
      <c r="V11" s="201">
        <v>1</v>
      </c>
      <c r="W11" s="199" t="s">
        <v>336</v>
      </c>
      <c r="X11" s="201" t="str">
        <f t="shared" si="14"/>
        <v>Probabilidad</v>
      </c>
      <c r="Y11" s="201" t="s">
        <v>152</v>
      </c>
      <c r="Z11" s="201" t="s">
        <v>169</v>
      </c>
      <c r="AA11" s="201" t="str">
        <f t="shared" si="16"/>
        <v>30%</v>
      </c>
      <c r="AB11" s="201" t="s">
        <v>176</v>
      </c>
      <c r="AC11" s="201" t="s">
        <v>188</v>
      </c>
      <c r="AD11" s="201" t="s">
        <v>183</v>
      </c>
      <c r="AE11" s="201" t="s">
        <v>337</v>
      </c>
      <c r="AF11" s="205">
        <f t="shared" si="8"/>
        <v>0.42</v>
      </c>
      <c r="AG11" s="203" t="str">
        <f t="shared" si="9"/>
        <v>Media</v>
      </c>
      <c r="AH11" s="204">
        <f t="shared" si="10"/>
        <v>0.42</v>
      </c>
      <c r="AI11" s="203" t="str">
        <f t="shared" si="11"/>
        <v>Moderado</v>
      </c>
      <c r="AJ11" s="204">
        <f t="shared" si="12"/>
        <v>0.6</v>
      </c>
      <c r="AK11" s="203" t="str">
        <f t="shared" si="13"/>
        <v>Moderado</v>
      </c>
      <c r="AL11" s="202" t="s">
        <v>179</v>
      </c>
      <c r="AM11" s="201" t="s">
        <v>338</v>
      </c>
      <c r="AN11" s="201" t="s">
        <v>322</v>
      </c>
      <c r="AO11" s="201" t="s">
        <v>339</v>
      </c>
      <c r="AP11" s="201" t="s">
        <v>340</v>
      </c>
      <c r="AQ11" s="201" t="s">
        <v>333</v>
      </c>
      <c r="AR11" s="201" t="s">
        <v>322</v>
      </c>
      <c r="AS11" s="201"/>
      <c r="AT11" s="198"/>
      <c r="AU11" s="179"/>
      <c r="AV11" s="179"/>
      <c r="AW11" s="179"/>
      <c r="AX11" s="180"/>
      <c r="AY11" s="183"/>
      <c r="AZ11" s="180"/>
      <c r="BA11" s="180"/>
      <c r="BB11" s="180"/>
      <c r="BC11" s="180"/>
      <c r="BD11" s="180"/>
      <c r="BE11" s="180"/>
    </row>
    <row r="12" spans="1:57" ht="94.5" customHeight="1" x14ac:dyDescent="0.2">
      <c r="A12" s="199">
        <v>36</v>
      </c>
      <c r="B12" s="199" t="s">
        <v>144</v>
      </c>
      <c r="C12" s="199" t="s">
        <v>97</v>
      </c>
      <c r="D12" s="199" t="s">
        <v>13</v>
      </c>
      <c r="E12" s="200" t="s">
        <v>319</v>
      </c>
      <c r="F12" s="201" t="s">
        <v>115</v>
      </c>
      <c r="G12" s="200" t="s">
        <v>241</v>
      </c>
      <c r="H12" s="199" t="s">
        <v>298</v>
      </c>
      <c r="I12" s="199" t="s">
        <v>345</v>
      </c>
      <c r="J12" s="199" t="s">
        <v>346</v>
      </c>
      <c r="K12" s="199" t="str">
        <f t="shared" si="0"/>
        <v>Posibilidad de afectación económica por Incumplimiento en los plazos de respuesta a las demandas contra la entidad  por manipulación del archivo con el fin de beneficiar a  los servidores, contratistas y/o a nombre propio.</v>
      </c>
      <c r="L12" s="201" t="s">
        <v>11</v>
      </c>
      <c r="M12" s="201" t="s">
        <v>8</v>
      </c>
      <c r="N12" s="201"/>
      <c r="O12" s="202">
        <v>500</v>
      </c>
      <c r="P12" s="203" t="str">
        <f t="shared" si="1"/>
        <v>Media</v>
      </c>
      <c r="Q12" s="204">
        <f t="shared" si="2"/>
        <v>0.6</v>
      </c>
      <c r="R12" s="202">
        <v>100</v>
      </c>
      <c r="S12" s="203" t="str">
        <f t="shared" si="3"/>
        <v>Moderado</v>
      </c>
      <c r="T12" s="204">
        <f t="shared" si="4"/>
        <v>0.6</v>
      </c>
      <c r="U12" s="203" t="str">
        <f t="shared" si="5"/>
        <v>Moderado</v>
      </c>
      <c r="V12" s="201">
        <v>1</v>
      </c>
      <c r="W12" s="200" t="s">
        <v>347</v>
      </c>
      <c r="X12" s="201" t="str">
        <f t="shared" si="14"/>
        <v>Probabilidad</v>
      </c>
      <c r="Y12" s="201" t="s">
        <v>148</v>
      </c>
      <c r="Z12" s="201" t="s">
        <v>169</v>
      </c>
      <c r="AA12" s="201" t="str">
        <f t="shared" ref="AA12:AA14" si="17">IF(AND(Y12="Inexistente",Z12="Sin"),"0%",IF(AND(Y12="Preventivo",Z12="Automático"),"50%",IF(AND(Y12="Preventivo",Z12="Manual"),"40%",IF(AND(Y12="Detectivo",Z12="Automático"),"40%",IF(AND(Y12="Detectivo",Z12="Manual"),"30%",IF(AND(Y12="Correctivo",Z12="Automático"),"35%",IF(AND(Y12="Correctivo",Z12="Manual"),"25%","")))))))</f>
        <v>40%</v>
      </c>
      <c r="AB12" s="201" t="s">
        <v>176</v>
      </c>
      <c r="AC12" s="201" t="s">
        <v>188</v>
      </c>
      <c r="AD12" s="201" t="s">
        <v>183</v>
      </c>
      <c r="AE12" s="201" t="s">
        <v>348</v>
      </c>
      <c r="AF12" s="205">
        <f t="shared" si="8"/>
        <v>0.36</v>
      </c>
      <c r="AG12" s="203" t="str">
        <f t="shared" si="9"/>
        <v>Baja</v>
      </c>
      <c r="AH12" s="204">
        <f t="shared" si="10"/>
        <v>0.36</v>
      </c>
      <c r="AI12" s="203" t="str">
        <f t="shared" si="11"/>
        <v>Moderado</v>
      </c>
      <c r="AJ12" s="204">
        <f t="shared" si="12"/>
        <v>0.6</v>
      </c>
      <c r="AK12" s="203" t="str">
        <f t="shared" si="13"/>
        <v>Moderado</v>
      </c>
      <c r="AL12" s="202" t="s">
        <v>179</v>
      </c>
      <c r="AM12" s="201" t="s">
        <v>349</v>
      </c>
      <c r="AN12" s="201" t="s">
        <v>350</v>
      </c>
      <c r="AO12" s="201" t="s">
        <v>351</v>
      </c>
      <c r="AP12" s="201" t="s">
        <v>172</v>
      </c>
      <c r="AQ12" s="201" t="s">
        <v>352</v>
      </c>
      <c r="AR12" s="201" t="s">
        <v>353</v>
      </c>
      <c r="AS12" s="201"/>
      <c r="AT12" s="198"/>
      <c r="AU12" s="179"/>
      <c r="AV12" s="179"/>
      <c r="AW12" s="179"/>
      <c r="AX12" s="180"/>
      <c r="AY12" s="183"/>
      <c r="AZ12" s="180"/>
      <c r="BA12" s="180"/>
      <c r="BB12" s="180"/>
      <c r="BC12" s="180"/>
      <c r="BD12" s="180"/>
      <c r="BE12" s="180"/>
    </row>
    <row r="13" spans="1:57" ht="68.25" customHeight="1" x14ac:dyDescent="0.2">
      <c r="A13" s="199">
        <v>38</v>
      </c>
      <c r="B13" s="199" t="s">
        <v>160</v>
      </c>
      <c r="C13" s="199" t="s">
        <v>97</v>
      </c>
      <c r="D13" s="199" t="s">
        <v>9</v>
      </c>
      <c r="E13" s="200" t="s">
        <v>362</v>
      </c>
      <c r="F13" s="201" t="s">
        <v>115</v>
      </c>
      <c r="G13" s="200" t="s">
        <v>241</v>
      </c>
      <c r="H13" s="200" t="s">
        <v>277</v>
      </c>
      <c r="I13" s="199" t="s">
        <v>355</v>
      </c>
      <c r="J13" s="199" t="s">
        <v>363</v>
      </c>
      <c r="K13" s="199" t="str">
        <f t="shared" si="0"/>
        <v>Posibilidad de afectación reputacional Por la entrega de registros videográficos con información protegida o datos privados y sensibles, sin autorización Con el fin de recibir dádivas a beneficio propio o de un tercero.</v>
      </c>
      <c r="L13" s="201" t="s">
        <v>16</v>
      </c>
      <c r="M13" s="201" t="s">
        <v>29</v>
      </c>
      <c r="N13" s="201" t="s">
        <v>356</v>
      </c>
      <c r="O13" s="202">
        <v>500</v>
      </c>
      <c r="P13" s="203" t="str">
        <f t="shared" si="1"/>
        <v>Media</v>
      </c>
      <c r="Q13" s="204">
        <f t="shared" si="2"/>
        <v>0.6</v>
      </c>
      <c r="R13" s="202">
        <v>501</v>
      </c>
      <c r="S13" s="203" t="str">
        <f t="shared" si="3"/>
        <v>Catastrófico</v>
      </c>
      <c r="T13" s="204" t="str">
        <f t="shared" si="4"/>
        <v>100%</v>
      </c>
      <c r="U13" s="203" t="str">
        <f t="shared" si="5"/>
        <v>Extremo</v>
      </c>
      <c r="V13" s="201">
        <v>1</v>
      </c>
      <c r="W13" s="199" t="s">
        <v>364</v>
      </c>
      <c r="X13" s="201" t="str">
        <f t="shared" si="14"/>
        <v>Impacto</v>
      </c>
      <c r="Y13" s="201" t="s">
        <v>155</v>
      </c>
      <c r="Z13" s="201" t="s">
        <v>169</v>
      </c>
      <c r="AA13" s="201" t="str">
        <f t="shared" si="17"/>
        <v>25%</v>
      </c>
      <c r="AB13" s="201" t="s">
        <v>181</v>
      </c>
      <c r="AC13" s="201" t="s">
        <v>188</v>
      </c>
      <c r="AD13" s="201" t="s">
        <v>185</v>
      </c>
      <c r="AE13" s="201" t="s">
        <v>365</v>
      </c>
      <c r="AF13" s="205">
        <f t="shared" si="8"/>
        <v>0.6</v>
      </c>
      <c r="AG13" s="203" t="str">
        <f t="shared" si="9"/>
        <v>Media</v>
      </c>
      <c r="AH13" s="204">
        <f t="shared" si="10"/>
        <v>0.6</v>
      </c>
      <c r="AI13" s="203" t="str">
        <f t="shared" si="11"/>
        <v>Mayor</v>
      </c>
      <c r="AJ13" s="204">
        <f t="shared" si="12"/>
        <v>0.75</v>
      </c>
      <c r="AK13" s="203" t="str">
        <f t="shared" si="13"/>
        <v>Alto</v>
      </c>
      <c r="AL13" s="202" t="s">
        <v>179</v>
      </c>
      <c r="AM13" s="201" t="s">
        <v>366</v>
      </c>
      <c r="AN13" s="201" t="s">
        <v>358</v>
      </c>
      <c r="AO13" s="201" t="s">
        <v>367</v>
      </c>
      <c r="AP13" s="201" t="s">
        <v>170</v>
      </c>
      <c r="AQ13" s="201" t="s">
        <v>360</v>
      </c>
      <c r="AR13" s="201" t="s">
        <v>361</v>
      </c>
      <c r="AS13" s="201"/>
      <c r="AT13" s="198"/>
      <c r="AU13" s="179"/>
      <c r="AV13" s="179"/>
      <c r="AW13" s="179"/>
      <c r="AX13" s="180"/>
      <c r="AY13" s="180" t="s">
        <v>302</v>
      </c>
      <c r="AZ13" s="180"/>
      <c r="BA13" s="183"/>
      <c r="BB13" s="180"/>
      <c r="BC13" s="183"/>
      <c r="BD13" s="180"/>
      <c r="BE13" s="183"/>
    </row>
    <row r="14" spans="1:57" ht="66" customHeight="1" x14ac:dyDescent="0.2">
      <c r="A14" s="199">
        <v>38</v>
      </c>
      <c r="B14" s="199" t="s">
        <v>160</v>
      </c>
      <c r="C14" s="199" t="s">
        <v>97</v>
      </c>
      <c r="D14" s="199" t="s">
        <v>9</v>
      </c>
      <c r="E14" s="200" t="s">
        <v>354</v>
      </c>
      <c r="F14" s="201" t="s">
        <v>115</v>
      </c>
      <c r="G14" s="200" t="s">
        <v>241</v>
      </c>
      <c r="H14" s="200" t="s">
        <v>277</v>
      </c>
      <c r="I14" s="199" t="s">
        <v>355</v>
      </c>
      <c r="J14" s="199" t="s">
        <v>363</v>
      </c>
      <c r="K14" s="199" t="str">
        <f t="shared" si="0"/>
        <v>Posibilidad de afectación reputacional Por la entrega de registros videográficos con información protegida o datos privados y sensibles, sin autorización Con el fin de recibir dádivas a beneficio propio o de un tercero.</v>
      </c>
      <c r="L14" s="201" t="s">
        <v>16</v>
      </c>
      <c r="M14" s="201" t="s">
        <v>29</v>
      </c>
      <c r="N14" s="201" t="s">
        <v>356</v>
      </c>
      <c r="O14" s="202">
        <v>500</v>
      </c>
      <c r="P14" s="203" t="str">
        <f t="shared" si="1"/>
        <v>Media</v>
      </c>
      <c r="Q14" s="204">
        <f t="shared" si="2"/>
        <v>0.6</v>
      </c>
      <c r="R14" s="202">
        <v>501</v>
      </c>
      <c r="S14" s="203" t="str">
        <f t="shared" si="3"/>
        <v>Catastrófico</v>
      </c>
      <c r="T14" s="204" t="str">
        <f t="shared" si="4"/>
        <v>100%</v>
      </c>
      <c r="U14" s="203" t="str">
        <f t="shared" si="5"/>
        <v>Extremo</v>
      </c>
      <c r="V14" s="201">
        <v>2</v>
      </c>
      <c r="W14" s="199" t="s">
        <v>368</v>
      </c>
      <c r="X14" s="201" t="str">
        <f t="shared" si="14"/>
        <v>Impacto</v>
      </c>
      <c r="Y14" s="201" t="s">
        <v>155</v>
      </c>
      <c r="Z14" s="201" t="s">
        <v>169</v>
      </c>
      <c r="AA14" s="201" t="str">
        <f t="shared" si="17"/>
        <v>25%</v>
      </c>
      <c r="AB14" s="201" t="s">
        <v>176</v>
      </c>
      <c r="AC14" s="201" t="s">
        <v>188</v>
      </c>
      <c r="AD14" s="201" t="s">
        <v>183</v>
      </c>
      <c r="AE14" s="199" t="s">
        <v>369</v>
      </c>
      <c r="AF14" s="205">
        <f t="shared" si="8"/>
        <v>0.6</v>
      </c>
      <c r="AG14" s="203" t="str">
        <f t="shared" si="9"/>
        <v>Media</v>
      </c>
      <c r="AH14" s="204">
        <f t="shared" si="10"/>
        <v>0.6</v>
      </c>
      <c r="AI14" s="203" t="str">
        <f t="shared" si="11"/>
        <v>Mayor</v>
      </c>
      <c r="AJ14" s="204">
        <f t="shared" si="12"/>
        <v>0.75</v>
      </c>
      <c r="AK14" s="203" t="str">
        <f t="shared" si="13"/>
        <v>Alto</v>
      </c>
      <c r="AL14" s="202" t="s">
        <v>179</v>
      </c>
      <c r="AM14" s="201" t="s">
        <v>357</v>
      </c>
      <c r="AN14" s="201" t="s">
        <v>358</v>
      </c>
      <c r="AO14" s="201" t="s">
        <v>359</v>
      </c>
      <c r="AP14" s="201" t="s">
        <v>172</v>
      </c>
      <c r="AQ14" s="201" t="s">
        <v>370</v>
      </c>
      <c r="AR14" s="201" t="s">
        <v>361</v>
      </c>
      <c r="AS14" s="201"/>
      <c r="AT14" s="198"/>
      <c r="AU14" s="179"/>
      <c r="AV14" s="179"/>
      <c r="AW14" s="179"/>
      <c r="AX14" s="180"/>
      <c r="AY14" s="180" t="s">
        <v>302</v>
      </c>
      <c r="AZ14" s="180"/>
      <c r="BA14" s="183"/>
      <c r="BB14" s="180"/>
      <c r="BC14" s="183"/>
      <c r="BD14" s="180"/>
      <c r="BE14" s="183"/>
    </row>
    <row r="15" spans="1:57" ht="73.5" customHeight="1" x14ac:dyDescent="0.2">
      <c r="A15" s="199">
        <v>43</v>
      </c>
      <c r="B15" s="199" t="s">
        <v>162</v>
      </c>
      <c r="C15" s="199" t="s">
        <v>97</v>
      </c>
      <c r="D15" s="199" t="s">
        <v>13</v>
      </c>
      <c r="E15" s="200" t="s">
        <v>374</v>
      </c>
      <c r="F15" s="201" t="s">
        <v>115</v>
      </c>
      <c r="G15" s="200" t="s">
        <v>241</v>
      </c>
      <c r="H15" s="199" t="s">
        <v>277</v>
      </c>
      <c r="I15" s="199" t="s">
        <v>375</v>
      </c>
      <c r="J15" s="199" t="s">
        <v>376</v>
      </c>
      <c r="K15" s="199" t="str">
        <f t="shared" si="0"/>
        <v>Posibilidad de afectación reputacional por incurrir en conductas en contra del reglamento interno de trabajo  por ausencia de controles asociadas a la naturaleza de la labor y con el fin de recibir dádivas a beneficio propio o de terceros.</v>
      </c>
      <c r="L15" s="201" t="s">
        <v>16</v>
      </c>
      <c r="M15" s="201" t="s">
        <v>29</v>
      </c>
      <c r="N15" s="201" t="s">
        <v>377</v>
      </c>
      <c r="O15" s="202">
        <v>500</v>
      </c>
      <c r="P15" s="203" t="str">
        <f t="shared" si="1"/>
        <v>Media</v>
      </c>
      <c r="Q15" s="204">
        <f t="shared" si="2"/>
        <v>0.6</v>
      </c>
      <c r="R15" s="202">
        <v>500</v>
      </c>
      <c r="S15" s="203" t="str">
        <f t="shared" si="3"/>
        <v>Mayor</v>
      </c>
      <c r="T15" s="204">
        <f t="shared" si="4"/>
        <v>0.8</v>
      </c>
      <c r="U15" s="203" t="str">
        <f t="shared" si="5"/>
        <v>Alto</v>
      </c>
      <c r="V15" s="201">
        <v>1</v>
      </c>
      <c r="W15" s="199" t="s">
        <v>378</v>
      </c>
      <c r="X15" s="201" t="str">
        <f t="shared" si="14"/>
        <v>Impacto</v>
      </c>
      <c r="Y15" s="201" t="s">
        <v>155</v>
      </c>
      <c r="Z15" s="201" t="s">
        <v>169</v>
      </c>
      <c r="AA15" s="201" t="str">
        <f t="shared" ref="AA15:AA20" si="18">IF(AND(Y15="Preventivo",Z15="Automático"),"50%",IF(AND(Y15="Preventivo",Z15="Manual"),"40%",IF(AND(Y15="Detectivo",Z15="Automático"),"40%",IF(AND(Y15="Detectivo",Z15="Manual"),"30%",IF(AND(Y15="Correctivo",Z15="Automático"),"35%",IF(AND(Y15="Correctivo",Z15="Manual"),"25%",""))))))</f>
        <v>25%</v>
      </c>
      <c r="AB15" s="201" t="s">
        <v>176</v>
      </c>
      <c r="AC15" s="201" t="s">
        <v>188</v>
      </c>
      <c r="AD15" s="201" t="s">
        <v>183</v>
      </c>
      <c r="AE15" s="201" t="s">
        <v>379</v>
      </c>
      <c r="AF15" s="205">
        <f t="shared" si="8"/>
        <v>0.6</v>
      </c>
      <c r="AG15" s="203" t="str">
        <f t="shared" si="9"/>
        <v>Media</v>
      </c>
      <c r="AH15" s="204">
        <f t="shared" si="10"/>
        <v>0.6</v>
      </c>
      <c r="AI15" s="203" t="str">
        <f t="shared" si="11"/>
        <v>Moderado</v>
      </c>
      <c r="AJ15" s="204">
        <f t="shared" si="12"/>
        <v>0.60000000000000009</v>
      </c>
      <c r="AK15" s="203" t="str">
        <f t="shared" si="13"/>
        <v>Moderado</v>
      </c>
      <c r="AL15" s="202" t="s">
        <v>179</v>
      </c>
      <c r="AM15" s="201" t="s">
        <v>380</v>
      </c>
      <c r="AN15" s="201" t="s">
        <v>381</v>
      </c>
      <c r="AO15" s="201" t="s">
        <v>382</v>
      </c>
      <c r="AP15" s="201" t="s">
        <v>170</v>
      </c>
      <c r="AQ15" s="201" t="s">
        <v>383</v>
      </c>
      <c r="AR15" s="201" t="s">
        <v>384</v>
      </c>
      <c r="AS15" s="201"/>
      <c r="AT15" s="198"/>
      <c r="AU15" s="179"/>
      <c r="AV15" s="179"/>
      <c r="AW15" s="179"/>
      <c r="AX15" s="180"/>
      <c r="AY15" s="181"/>
      <c r="AZ15" s="180"/>
      <c r="BA15" s="180"/>
      <c r="BB15" s="180"/>
      <c r="BC15" s="180"/>
      <c r="BD15" s="180"/>
      <c r="BE15" s="180"/>
    </row>
    <row r="16" spans="1:57" ht="128.25" customHeight="1" x14ac:dyDescent="0.2">
      <c r="A16" s="199">
        <v>44</v>
      </c>
      <c r="B16" s="199" t="s">
        <v>145</v>
      </c>
      <c r="C16" s="199" t="s">
        <v>97</v>
      </c>
      <c r="D16" s="199" t="s">
        <v>13</v>
      </c>
      <c r="E16" s="200" t="s">
        <v>385</v>
      </c>
      <c r="F16" s="201" t="s">
        <v>115</v>
      </c>
      <c r="G16" s="200" t="s">
        <v>241</v>
      </c>
      <c r="H16" s="199" t="s">
        <v>386</v>
      </c>
      <c r="I16" s="199" t="s">
        <v>387</v>
      </c>
      <c r="J16" s="199" t="s">
        <v>388</v>
      </c>
      <c r="K16" s="199" t="str">
        <f t="shared" si="0"/>
        <v>Posibilidad de afectación Reputacional Por la alteración y/o pérdida de documentos de las historias laborales para encubrir y/o ocultar información sensible de algún trabajador. 
 Debido a intereses personales con la finalidad de favorecer a terceros con el ocultamiento de información sensible y/o recibir dádivas por los mismos hechos.</v>
      </c>
      <c r="L16" s="201" t="s">
        <v>16</v>
      </c>
      <c r="M16" s="201" t="s">
        <v>29</v>
      </c>
      <c r="N16" s="201" t="s">
        <v>389</v>
      </c>
      <c r="O16" s="202">
        <v>24</v>
      </c>
      <c r="P16" s="203" t="str">
        <f t="shared" si="1"/>
        <v>Baja</v>
      </c>
      <c r="Q16" s="204">
        <f t="shared" si="2"/>
        <v>0.4</v>
      </c>
      <c r="R16" s="202">
        <v>100</v>
      </c>
      <c r="S16" s="203" t="str">
        <f t="shared" si="3"/>
        <v>Moderado</v>
      </c>
      <c r="T16" s="204">
        <f t="shared" si="4"/>
        <v>0.6</v>
      </c>
      <c r="U16" s="203" t="str">
        <f t="shared" si="5"/>
        <v>Moderado</v>
      </c>
      <c r="V16" s="201">
        <v>1</v>
      </c>
      <c r="W16" s="199" t="s">
        <v>390</v>
      </c>
      <c r="X16" s="201" t="str">
        <f t="shared" si="14"/>
        <v>Impacto</v>
      </c>
      <c r="Y16" s="201" t="s">
        <v>155</v>
      </c>
      <c r="Z16" s="201" t="s">
        <v>169</v>
      </c>
      <c r="AA16" s="201" t="str">
        <f t="shared" si="18"/>
        <v>25%</v>
      </c>
      <c r="AB16" s="201" t="s">
        <v>181</v>
      </c>
      <c r="AC16" s="201"/>
      <c r="AD16" s="201" t="s">
        <v>185</v>
      </c>
      <c r="AE16" s="201"/>
      <c r="AF16" s="205">
        <f t="shared" si="8"/>
        <v>0.4</v>
      </c>
      <c r="AG16" s="203" t="str">
        <f t="shared" si="9"/>
        <v>Baja</v>
      </c>
      <c r="AH16" s="204">
        <f t="shared" si="10"/>
        <v>0.4</v>
      </c>
      <c r="AI16" s="203" t="str">
        <f t="shared" si="11"/>
        <v>Moderado</v>
      </c>
      <c r="AJ16" s="204">
        <f t="shared" si="12"/>
        <v>0.44999999999999996</v>
      </c>
      <c r="AK16" s="203" t="str">
        <f t="shared" si="13"/>
        <v>Moderado</v>
      </c>
      <c r="AL16" s="202" t="s">
        <v>179</v>
      </c>
      <c r="AM16" s="201" t="s">
        <v>391</v>
      </c>
      <c r="AN16" s="201" t="s">
        <v>392</v>
      </c>
      <c r="AO16" s="201" t="s">
        <v>393</v>
      </c>
      <c r="AP16" s="201" t="s">
        <v>149</v>
      </c>
      <c r="AQ16" s="201" t="s">
        <v>394</v>
      </c>
      <c r="AR16" s="201" t="s">
        <v>384</v>
      </c>
      <c r="AS16" s="201"/>
      <c r="AT16" s="198"/>
      <c r="AU16" s="179"/>
      <c r="AV16" s="179"/>
      <c r="AW16" s="179"/>
      <c r="AY16" s="181"/>
      <c r="AZ16" s="180"/>
      <c r="BA16" s="180"/>
      <c r="BB16" s="180"/>
      <c r="BC16" s="180"/>
      <c r="BD16" s="180"/>
      <c r="BE16" s="180"/>
    </row>
    <row r="17" spans="1:57" ht="59.25" customHeight="1" x14ac:dyDescent="0.2">
      <c r="A17" s="199">
        <v>45</v>
      </c>
      <c r="B17" s="199" t="s">
        <v>162</v>
      </c>
      <c r="C17" s="199" t="s">
        <v>97</v>
      </c>
      <c r="D17" s="199" t="s">
        <v>13</v>
      </c>
      <c r="E17" s="200" t="s">
        <v>374</v>
      </c>
      <c r="F17" s="201" t="s">
        <v>115</v>
      </c>
      <c r="G17" s="200" t="s">
        <v>241</v>
      </c>
      <c r="H17" s="199" t="s">
        <v>395</v>
      </c>
      <c r="I17" s="199" t="s">
        <v>396</v>
      </c>
      <c r="J17" s="199" t="s">
        <v>397</v>
      </c>
      <c r="K17" s="199" t="str">
        <f t="shared" si="0"/>
        <v>Posibilidad de recibir o solicitar cualquier dádiva o beneficio por favorecer la decisión de un proceso disciplinario por parte de las personas encargadas del manejo de la actuación a nombre propio o de terceros con el fin de beneficiar al investigado o evitar la terminación de un contrato.</v>
      </c>
      <c r="L17" s="201" t="s">
        <v>16</v>
      </c>
      <c r="M17" s="201" t="s">
        <v>29</v>
      </c>
      <c r="N17" s="201" t="s">
        <v>398</v>
      </c>
      <c r="O17" s="202">
        <v>24</v>
      </c>
      <c r="P17" s="203" t="str">
        <f t="shared" si="1"/>
        <v>Baja</v>
      </c>
      <c r="Q17" s="204">
        <f t="shared" si="2"/>
        <v>0.4</v>
      </c>
      <c r="R17" s="202">
        <v>500</v>
      </c>
      <c r="S17" s="203" t="str">
        <f t="shared" si="3"/>
        <v>Mayor</v>
      </c>
      <c r="T17" s="204">
        <f t="shared" si="4"/>
        <v>0.8</v>
      </c>
      <c r="U17" s="203" t="str">
        <f t="shared" si="5"/>
        <v>Alto</v>
      </c>
      <c r="V17" s="201">
        <v>1</v>
      </c>
      <c r="W17" s="199" t="s">
        <v>399</v>
      </c>
      <c r="X17" s="201" t="str">
        <f t="shared" si="14"/>
        <v>Probabilidad</v>
      </c>
      <c r="Y17" s="201" t="s">
        <v>148</v>
      </c>
      <c r="Z17" s="201" t="s">
        <v>169</v>
      </c>
      <c r="AA17" s="201" t="str">
        <f t="shared" si="18"/>
        <v>40%</v>
      </c>
      <c r="AB17" s="201" t="s">
        <v>176</v>
      </c>
      <c r="AC17" s="201" t="s">
        <v>188</v>
      </c>
      <c r="AD17" s="201" t="s">
        <v>183</v>
      </c>
      <c r="AE17" s="201" t="s">
        <v>400</v>
      </c>
      <c r="AF17" s="205">
        <f t="shared" si="8"/>
        <v>0.24</v>
      </c>
      <c r="AG17" s="203" t="str">
        <f t="shared" si="9"/>
        <v>Baja</v>
      </c>
      <c r="AH17" s="204">
        <f t="shared" si="10"/>
        <v>0.24</v>
      </c>
      <c r="AI17" s="203" t="str">
        <f t="shared" si="11"/>
        <v>Menor</v>
      </c>
      <c r="AJ17" s="204">
        <f t="shared" si="12"/>
        <v>0.4</v>
      </c>
      <c r="AK17" s="203" t="str">
        <f t="shared" si="13"/>
        <v>Moderado</v>
      </c>
      <c r="AL17" s="202" t="s">
        <v>179</v>
      </c>
      <c r="AM17" s="201" t="s">
        <v>401</v>
      </c>
      <c r="AN17" s="201" t="s">
        <v>402</v>
      </c>
      <c r="AO17" s="201" t="s">
        <v>403</v>
      </c>
      <c r="AP17" s="201" t="s">
        <v>149</v>
      </c>
      <c r="AQ17" s="201" t="s">
        <v>404</v>
      </c>
      <c r="AR17" s="201" t="s">
        <v>384</v>
      </c>
      <c r="AS17" s="201"/>
      <c r="AT17" s="198"/>
      <c r="AU17" s="179"/>
      <c r="AV17" s="179"/>
      <c r="AW17" s="179"/>
      <c r="AX17" s="180"/>
      <c r="AY17" s="181"/>
      <c r="AZ17" s="180"/>
      <c r="BA17" s="180"/>
      <c r="BB17" s="180"/>
      <c r="BC17" s="180"/>
      <c r="BD17" s="180"/>
      <c r="BE17" s="180"/>
    </row>
    <row r="18" spans="1:57" ht="114.75" customHeight="1" x14ac:dyDescent="0.2">
      <c r="A18" s="199">
        <v>46</v>
      </c>
      <c r="B18" s="199" t="s">
        <v>167</v>
      </c>
      <c r="C18" s="199" t="s">
        <v>97</v>
      </c>
      <c r="D18" s="199" t="s">
        <v>13</v>
      </c>
      <c r="E18" s="200" t="s">
        <v>405</v>
      </c>
      <c r="F18" s="201" t="s">
        <v>115</v>
      </c>
      <c r="G18" s="200" t="s">
        <v>241</v>
      </c>
      <c r="H18" s="199" t="s">
        <v>395</v>
      </c>
      <c r="I18" s="199" t="s">
        <v>406</v>
      </c>
      <c r="J18" s="199" t="s">
        <v>407</v>
      </c>
      <c r="K18" s="199" t="str">
        <f t="shared" si="0"/>
        <v>Posibilidad de recibir o solicitar cualquier dádiva o beneficio por parte de los colaboradores que ejercen como Supervisores o Apoyo a la Supervisión,  al direccionar a la Subgerencia Jurídica un contrato desde los estudios previos a nombre propio o de terceros con el fin de favorecer el proceso de un contrato.</v>
      </c>
      <c r="L18" s="201" t="s">
        <v>16</v>
      </c>
      <c r="M18" s="201" t="s">
        <v>29</v>
      </c>
      <c r="N18" s="201" t="s">
        <v>408</v>
      </c>
      <c r="O18" s="202">
        <v>500</v>
      </c>
      <c r="P18" s="203" t="str">
        <f t="shared" si="1"/>
        <v>Media</v>
      </c>
      <c r="Q18" s="204">
        <f t="shared" si="2"/>
        <v>0.6</v>
      </c>
      <c r="R18" s="202">
        <v>500</v>
      </c>
      <c r="S18" s="203" t="str">
        <f t="shared" si="3"/>
        <v>Mayor</v>
      </c>
      <c r="T18" s="204">
        <f t="shared" si="4"/>
        <v>0.8</v>
      </c>
      <c r="U18" s="203" t="str">
        <f t="shared" si="5"/>
        <v>Alto</v>
      </c>
      <c r="V18" s="201">
        <v>1</v>
      </c>
      <c r="W18" s="200" t="s">
        <v>409</v>
      </c>
      <c r="X18" s="201" t="str">
        <f t="shared" si="14"/>
        <v>Probabilidad</v>
      </c>
      <c r="Y18" s="201" t="s">
        <v>148</v>
      </c>
      <c r="Z18" s="201" t="s">
        <v>169</v>
      </c>
      <c r="AA18" s="201" t="str">
        <f t="shared" si="18"/>
        <v>40%</v>
      </c>
      <c r="AB18" s="201" t="s">
        <v>176</v>
      </c>
      <c r="AC18" s="201" t="s">
        <v>188</v>
      </c>
      <c r="AD18" s="201" t="s">
        <v>183</v>
      </c>
      <c r="AE18" s="201" t="s">
        <v>410</v>
      </c>
      <c r="AF18" s="205">
        <f t="shared" si="8"/>
        <v>0.36</v>
      </c>
      <c r="AG18" s="203" t="str">
        <f t="shared" si="9"/>
        <v>Baja</v>
      </c>
      <c r="AH18" s="204">
        <f t="shared" si="10"/>
        <v>0.36</v>
      </c>
      <c r="AI18" s="203" t="str">
        <f t="shared" si="11"/>
        <v>Moderado</v>
      </c>
      <c r="AJ18" s="204">
        <f t="shared" si="12"/>
        <v>0.6</v>
      </c>
      <c r="AK18" s="203" t="str">
        <f t="shared" si="13"/>
        <v>Moderado</v>
      </c>
      <c r="AL18" s="202" t="s">
        <v>179</v>
      </c>
      <c r="AM18" s="207" t="s">
        <v>411</v>
      </c>
      <c r="AN18" s="201" t="s">
        <v>412</v>
      </c>
      <c r="AO18" s="201" t="s">
        <v>413</v>
      </c>
      <c r="AP18" s="201" t="s">
        <v>168</v>
      </c>
      <c r="AQ18" s="201" t="s">
        <v>414</v>
      </c>
      <c r="AR18" s="201" t="s">
        <v>415</v>
      </c>
      <c r="AS18" s="201"/>
      <c r="AT18" s="198"/>
      <c r="AU18" s="179"/>
      <c r="AV18" s="179"/>
      <c r="AW18" s="179"/>
      <c r="AX18" s="180"/>
      <c r="AY18" s="183"/>
      <c r="AZ18" s="180"/>
      <c r="BA18" s="180"/>
      <c r="BB18" s="180"/>
      <c r="BC18" s="180"/>
      <c r="BD18" s="180"/>
      <c r="BE18" s="180"/>
    </row>
    <row r="19" spans="1:57" ht="80.25" customHeight="1" x14ac:dyDescent="0.2">
      <c r="A19" s="199">
        <v>47</v>
      </c>
      <c r="B19" s="199" t="s">
        <v>167</v>
      </c>
      <c r="C19" s="199" t="s">
        <v>97</v>
      </c>
      <c r="D19" s="199" t="s">
        <v>13</v>
      </c>
      <c r="E19" s="200" t="s">
        <v>405</v>
      </c>
      <c r="F19" s="201" t="s">
        <v>115</v>
      </c>
      <c r="G19" s="200" t="s">
        <v>241</v>
      </c>
      <c r="H19" s="199" t="s">
        <v>395</v>
      </c>
      <c r="I19" s="199" t="s">
        <v>416</v>
      </c>
      <c r="J19" s="199" t="s">
        <v>417</v>
      </c>
      <c r="K19" s="199" t="str">
        <f t="shared" si="0"/>
        <v>Posibilidad de recibir o solicitar cualquier dádiva o beneficio por parte del apoderado del proceso de la Subgerencia Jurídica al favorecer a un tercero en un proceso judicial a nombre propio o de terceros  produciendo la ausencia de objetividad en el desarrollo de la defensa judicial.</v>
      </c>
      <c r="L19" s="201" t="s">
        <v>16</v>
      </c>
      <c r="M19" s="201" t="s">
        <v>29</v>
      </c>
      <c r="N19" s="201" t="s">
        <v>418</v>
      </c>
      <c r="O19" s="202">
        <v>500</v>
      </c>
      <c r="P19" s="203" t="str">
        <f t="shared" si="1"/>
        <v>Media</v>
      </c>
      <c r="Q19" s="204">
        <f t="shared" si="2"/>
        <v>0.6</v>
      </c>
      <c r="R19" s="202">
        <v>500</v>
      </c>
      <c r="S19" s="203" t="str">
        <f t="shared" si="3"/>
        <v>Mayor</v>
      </c>
      <c r="T19" s="204">
        <f t="shared" si="4"/>
        <v>0.8</v>
      </c>
      <c r="U19" s="203" t="str">
        <f t="shared" si="5"/>
        <v>Alto</v>
      </c>
      <c r="V19" s="202">
        <v>1</v>
      </c>
      <c r="W19" s="200" t="s">
        <v>419</v>
      </c>
      <c r="X19" s="201" t="str">
        <f t="shared" si="14"/>
        <v>Probabilidad</v>
      </c>
      <c r="Y19" s="201" t="s">
        <v>148</v>
      </c>
      <c r="Z19" s="201" t="s">
        <v>169</v>
      </c>
      <c r="AA19" s="201" t="str">
        <f t="shared" si="18"/>
        <v>40%</v>
      </c>
      <c r="AB19" s="201" t="s">
        <v>178</v>
      </c>
      <c r="AC19" s="201" t="s">
        <v>188</v>
      </c>
      <c r="AD19" s="201" t="s">
        <v>185</v>
      </c>
      <c r="AE19" s="202"/>
      <c r="AF19" s="205">
        <f t="shared" si="8"/>
        <v>0.36</v>
      </c>
      <c r="AG19" s="203" t="str">
        <f t="shared" si="9"/>
        <v>Baja</v>
      </c>
      <c r="AH19" s="204">
        <f t="shared" si="10"/>
        <v>0.36</v>
      </c>
      <c r="AI19" s="203" t="str">
        <f t="shared" si="11"/>
        <v>Moderado</v>
      </c>
      <c r="AJ19" s="204">
        <f t="shared" si="12"/>
        <v>0.6</v>
      </c>
      <c r="AK19" s="203" t="str">
        <f t="shared" si="13"/>
        <v>Moderado</v>
      </c>
      <c r="AL19" s="202" t="s">
        <v>179</v>
      </c>
      <c r="AM19" s="202" t="s">
        <v>420</v>
      </c>
      <c r="AN19" s="202" t="s">
        <v>421</v>
      </c>
      <c r="AO19" s="202" t="s">
        <v>422</v>
      </c>
      <c r="AP19" s="202" t="s">
        <v>168</v>
      </c>
      <c r="AQ19" s="202" t="s">
        <v>423</v>
      </c>
      <c r="AR19" s="202" t="s">
        <v>424</v>
      </c>
      <c r="AS19" s="202"/>
      <c r="AT19" s="198"/>
      <c r="AU19" s="179"/>
      <c r="AV19" s="179"/>
      <c r="AW19" s="179"/>
      <c r="AX19" s="180"/>
      <c r="AY19" s="180"/>
      <c r="AZ19" s="180"/>
      <c r="BA19" s="180"/>
      <c r="BB19" s="180"/>
      <c r="BC19" s="180"/>
      <c r="BD19" s="180"/>
      <c r="BE19" s="180"/>
    </row>
    <row r="20" spans="1:57" ht="63" customHeight="1" x14ac:dyDescent="0.2">
      <c r="A20" s="199">
        <v>48</v>
      </c>
      <c r="B20" s="199" t="s">
        <v>167</v>
      </c>
      <c r="C20" s="199" t="s">
        <v>97</v>
      </c>
      <c r="D20" s="199" t="s">
        <v>13</v>
      </c>
      <c r="E20" s="200" t="s">
        <v>405</v>
      </c>
      <c r="F20" s="201" t="s">
        <v>115</v>
      </c>
      <c r="G20" s="200" t="s">
        <v>241</v>
      </c>
      <c r="H20" s="199" t="s">
        <v>395</v>
      </c>
      <c r="I20" s="199" t="s">
        <v>425</v>
      </c>
      <c r="J20" s="199" t="s">
        <v>781</v>
      </c>
      <c r="K20" s="199" t="str">
        <f t="shared" si="0"/>
        <v xml:space="preserve">Posibilidad de recibir o solicitar cualquier dádiva o beneficio por parte de los colaboradores de la Subgerencia Jurídica, por no realizar la evaluación jurídica de conformidad con los criterios requeridos en el proceso contractual a título personal o de un tercero  a causa de la filtración de información confidencial y/o incumplimientos de los procesos de Debida Diligencia afectando la objetividad en la evaluación contractual.  </v>
      </c>
      <c r="L20" s="201" t="s">
        <v>16</v>
      </c>
      <c r="M20" s="201" t="s">
        <v>29</v>
      </c>
      <c r="N20" s="201"/>
      <c r="O20" s="202">
        <v>500</v>
      </c>
      <c r="P20" s="203" t="str">
        <f t="shared" si="1"/>
        <v>Media</v>
      </c>
      <c r="Q20" s="204">
        <f t="shared" si="2"/>
        <v>0.6</v>
      </c>
      <c r="R20" s="202">
        <v>100</v>
      </c>
      <c r="S20" s="203" t="str">
        <f t="shared" si="3"/>
        <v>Moderado</v>
      </c>
      <c r="T20" s="204">
        <f t="shared" si="4"/>
        <v>0.6</v>
      </c>
      <c r="U20" s="203" t="str">
        <f t="shared" si="5"/>
        <v>Moderado</v>
      </c>
      <c r="V20" s="202">
        <v>1</v>
      </c>
      <c r="W20" s="199" t="s">
        <v>426</v>
      </c>
      <c r="X20" s="201" t="str">
        <f t="shared" si="14"/>
        <v>Probabilidad</v>
      </c>
      <c r="Y20" s="201" t="s">
        <v>152</v>
      </c>
      <c r="Z20" s="201" t="s">
        <v>169</v>
      </c>
      <c r="AA20" s="201" t="str">
        <f t="shared" si="18"/>
        <v>30%</v>
      </c>
      <c r="AB20" s="201" t="s">
        <v>176</v>
      </c>
      <c r="AC20" s="201" t="s">
        <v>188</v>
      </c>
      <c r="AD20" s="201" t="s">
        <v>183</v>
      </c>
      <c r="AE20" s="202"/>
      <c r="AF20" s="205">
        <f t="shared" si="8"/>
        <v>0.42</v>
      </c>
      <c r="AG20" s="203" t="str">
        <f t="shared" si="9"/>
        <v>Media</v>
      </c>
      <c r="AH20" s="204">
        <f t="shared" si="10"/>
        <v>0.42</v>
      </c>
      <c r="AI20" s="203" t="str">
        <f t="shared" si="11"/>
        <v>Moderado</v>
      </c>
      <c r="AJ20" s="204">
        <f t="shared" si="12"/>
        <v>0.6</v>
      </c>
      <c r="AK20" s="203" t="str">
        <f t="shared" si="13"/>
        <v>Moderado</v>
      </c>
      <c r="AL20" s="202" t="s">
        <v>179</v>
      </c>
      <c r="AM20" s="202" t="s">
        <v>427</v>
      </c>
      <c r="AN20" s="201" t="s">
        <v>412</v>
      </c>
      <c r="AO20" s="202" t="s">
        <v>427</v>
      </c>
      <c r="AP20" s="202" t="s">
        <v>168</v>
      </c>
      <c r="AQ20" s="202" t="s">
        <v>428</v>
      </c>
      <c r="AR20" s="202" t="s">
        <v>429</v>
      </c>
      <c r="AS20" s="202"/>
      <c r="AT20" s="198"/>
      <c r="AU20" s="179"/>
      <c r="AV20" s="179"/>
      <c r="AW20" s="179"/>
      <c r="AX20" s="180"/>
      <c r="AY20" s="180"/>
      <c r="AZ20" s="180"/>
      <c r="BA20" s="180"/>
      <c r="BB20" s="180"/>
      <c r="BC20" s="180"/>
      <c r="BD20" s="180"/>
      <c r="BE20" s="180"/>
    </row>
    <row r="21" spans="1:57" ht="127.5" customHeight="1" x14ac:dyDescent="0.2">
      <c r="A21" s="199">
        <v>60</v>
      </c>
      <c r="B21" s="199" t="s">
        <v>94</v>
      </c>
      <c r="C21" s="199" t="s">
        <v>89</v>
      </c>
      <c r="D21" s="199" t="s">
        <v>9</v>
      </c>
      <c r="E21" s="200" t="s">
        <v>281</v>
      </c>
      <c r="F21" s="201" t="s">
        <v>115</v>
      </c>
      <c r="G21" s="200" t="s">
        <v>241</v>
      </c>
      <c r="H21" s="199" t="s">
        <v>436</v>
      </c>
      <c r="I21" s="199" t="s">
        <v>780</v>
      </c>
      <c r="J21" s="199" t="s">
        <v>284</v>
      </c>
      <c r="K21" s="199" t="str">
        <f t="shared" si="0"/>
        <v>Posible afectación reputacional por habilitar convenios y/o contratos para suplir deficiencias de parque automotor en épocas de temporadas altas, sin el integral cumplimiento de los requisitos, por parte de los trabajadores encargados de verificar el cumplimiento de los documentos exigidos por las autoridades competentes debido a la aceptación de dádivas o algún otro tipo de contraprestación a beneficio personal o de terceros</v>
      </c>
      <c r="L21" s="201" t="s">
        <v>16</v>
      </c>
      <c r="M21" s="201" t="s">
        <v>29</v>
      </c>
      <c r="N21" s="202" t="s">
        <v>437</v>
      </c>
      <c r="O21" s="202">
        <v>500</v>
      </c>
      <c r="P21" s="203" t="str">
        <f t="shared" si="1"/>
        <v>Media</v>
      </c>
      <c r="Q21" s="204">
        <f t="shared" si="2"/>
        <v>0.6</v>
      </c>
      <c r="R21" s="202">
        <v>500</v>
      </c>
      <c r="S21" s="203" t="str">
        <f t="shared" si="3"/>
        <v>Mayor</v>
      </c>
      <c r="T21" s="204">
        <f t="shared" si="4"/>
        <v>0.8</v>
      </c>
      <c r="U21" s="203" t="str">
        <f t="shared" si="5"/>
        <v>Alto</v>
      </c>
      <c r="V21" s="201">
        <v>1</v>
      </c>
      <c r="W21" s="200" t="s">
        <v>438</v>
      </c>
      <c r="X21" s="201" t="str">
        <f t="shared" si="14"/>
        <v>Probabilidad</v>
      </c>
      <c r="Y21" s="201" t="s">
        <v>152</v>
      </c>
      <c r="Z21" s="201" t="s">
        <v>169</v>
      </c>
      <c r="AA21" s="201" t="str">
        <f t="shared" ref="AA21" si="19">IF(AND(Y21="Inexistente",Z21="Sin"),"0%",IF(AND(Y21="Preventivo",Z21="Automático"),"50%",IF(AND(Y21="Preventivo",Z21="Manual"),"40%",IF(AND(Y21="Detectivo",Z21="Automático"),"40%",IF(AND(Y21="Detectivo",Z21="Manual"),"30%",IF(AND(Y21="Correctivo",Z21="Automático"),"35%",IF(AND(Y21="Correctivo",Z21="Manual"),"25%","")))))))</f>
        <v>30%</v>
      </c>
      <c r="AB21" s="201" t="s">
        <v>176</v>
      </c>
      <c r="AC21" s="201" t="s">
        <v>188</v>
      </c>
      <c r="AD21" s="201" t="s">
        <v>183</v>
      </c>
      <c r="AE21" s="208" t="s">
        <v>439</v>
      </c>
      <c r="AF21" s="205">
        <f t="shared" si="8"/>
        <v>0.42</v>
      </c>
      <c r="AG21" s="203" t="str">
        <f t="shared" si="9"/>
        <v>Media</v>
      </c>
      <c r="AH21" s="204">
        <f t="shared" si="10"/>
        <v>0.42</v>
      </c>
      <c r="AI21" s="203" t="str">
        <f t="shared" si="11"/>
        <v>Moderado</v>
      </c>
      <c r="AJ21" s="204">
        <f t="shared" si="12"/>
        <v>0.6</v>
      </c>
      <c r="AK21" s="203" t="str">
        <f t="shared" si="13"/>
        <v>Moderado</v>
      </c>
      <c r="AL21" s="202" t="s">
        <v>179</v>
      </c>
      <c r="AM21" s="201" t="s">
        <v>440</v>
      </c>
      <c r="AN21" s="201" t="s">
        <v>292</v>
      </c>
      <c r="AO21" s="201" t="s">
        <v>441</v>
      </c>
      <c r="AP21" s="201" t="s">
        <v>442</v>
      </c>
      <c r="AQ21" s="201" t="s">
        <v>443</v>
      </c>
      <c r="AR21" s="201" t="s">
        <v>444</v>
      </c>
      <c r="AS21" s="201"/>
      <c r="AT21" s="198"/>
      <c r="AU21" s="179"/>
      <c r="AV21" s="179"/>
      <c r="AW21" s="179"/>
      <c r="AX21" s="180"/>
      <c r="AY21" s="183" t="s">
        <v>9</v>
      </c>
      <c r="AZ21" s="180"/>
      <c r="BA21" s="183" t="s">
        <v>9</v>
      </c>
      <c r="BB21" s="180"/>
      <c r="BC21" s="183" t="s">
        <v>9</v>
      </c>
      <c r="BD21" s="180"/>
      <c r="BE21" s="183" t="s">
        <v>9</v>
      </c>
    </row>
    <row r="22" spans="1:57" ht="90" customHeight="1" x14ac:dyDescent="0.2">
      <c r="A22" s="199">
        <v>61</v>
      </c>
      <c r="B22" s="200" t="s">
        <v>147</v>
      </c>
      <c r="C22" s="199" t="s">
        <v>97</v>
      </c>
      <c r="D22" s="199" t="s">
        <v>13</v>
      </c>
      <c r="E22" s="200" t="s">
        <v>299</v>
      </c>
      <c r="F22" s="201" t="s">
        <v>115</v>
      </c>
      <c r="G22" s="200" t="s">
        <v>241</v>
      </c>
      <c r="H22" s="200" t="s">
        <v>298</v>
      </c>
      <c r="I22" s="200" t="s">
        <v>445</v>
      </c>
      <c r="J22" s="200" t="s">
        <v>446</v>
      </c>
      <c r="K22" s="199" t="str">
        <f t="shared" si="0"/>
        <v>Posibilidad de afectación económica por recibir insumos que no corresponden a los físicos dando lugar a la posibilidad de recibir u ofrecer dádivas con el fin de obtener un beneficio propio o privado.</v>
      </c>
      <c r="L22" s="201" t="s">
        <v>16</v>
      </c>
      <c r="M22" s="201" t="s">
        <v>29</v>
      </c>
      <c r="N22" s="201" t="s">
        <v>447</v>
      </c>
      <c r="O22" s="202">
        <v>500</v>
      </c>
      <c r="P22" s="203" t="str">
        <f t="shared" si="1"/>
        <v>Media</v>
      </c>
      <c r="Q22" s="204">
        <f t="shared" si="2"/>
        <v>0.6</v>
      </c>
      <c r="R22" s="202">
        <v>501</v>
      </c>
      <c r="S22" s="203" t="str">
        <f t="shared" si="3"/>
        <v>Catastrófico</v>
      </c>
      <c r="T22" s="204" t="str">
        <f t="shared" si="4"/>
        <v>100%</v>
      </c>
      <c r="U22" s="203" t="str">
        <f t="shared" si="5"/>
        <v>Extremo</v>
      </c>
      <c r="V22" s="201">
        <v>1</v>
      </c>
      <c r="W22" s="199" t="s">
        <v>448</v>
      </c>
      <c r="X22" s="202" t="str">
        <f t="shared" si="14"/>
        <v>Probabilidad</v>
      </c>
      <c r="Y22" s="201" t="s">
        <v>152</v>
      </c>
      <c r="Z22" s="201" t="s">
        <v>169</v>
      </c>
      <c r="AA22" s="201" t="str">
        <f t="shared" ref="AA22:AA31" si="20">IF(AND(Y22="Preventivo",Z22="Automático"),"50%",IF(AND(Y22="Preventivo",Z22="Manual"),"40%",IF(AND(Y22="Detectivo",Z22="Automático"),"40%",IF(AND(Y22="Detectivo",Z22="Manual"),"30%",IF(AND(Y22="Correctivo",Z22="Automático"),"35%",IF(AND(Y22="Correctivo",Z22="Manual"),"25%",""))))))</f>
        <v>30%</v>
      </c>
      <c r="AB22" s="201" t="s">
        <v>176</v>
      </c>
      <c r="AC22" s="201" t="s">
        <v>188</v>
      </c>
      <c r="AD22" s="201" t="s">
        <v>183</v>
      </c>
      <c r="AE22" s="201" t="s">
        <v>449</v>
      </c>
      <c r="AF22" s="205">
        <f t="shared" si="8"/>
        <v>0.42</v>
      </c>
      <c r="AG22" s="203" t="str">
        <f t="shared" si="9"/>
        <v>Media</v>
      </c>
      <c r="AH22" s="204">
        <f t="shared" si="10"/>
        <v>0.42</v>
      </c>
      <c r="AI22" s="203" t="str">
        <f t="shared" si="11"/>
        <v>Moderado</v>
      </c>
      <c r="AJ22" s="204">
        <f t="shared" si="12"/>
        <v>0.6</v>
      </c>
      <c r="AK22" s="203" t="str">
        <f t="shared" si="13"/>
        <v>Moderado</v>
      </c>
      <c r="AL22" s="202" t="s">
        <v>179</v>
      </c>
      <c r="AM22" s="202" t="s">
        <v>450</v>
      </c>
      <c r="AN22" s="202" t="s">
        <v>451</v>
      </c>
      <c r="AO22" s="202" t="s">
        <v>452</v>
      </c>
      <c r="AP22" s="202" t="s">
        <v>172</v>
      </c>
      <c r="AQ22" s="202" t="s">
        <v>453</v>
      </c>
      <c r="AR22" s="201" t="s">
        <v>301</v>
      </c>
      <c r="AS22" s="201" t="s">
        <v>181</v>
      </c>
      <c r="AT22" s="198"/>
      <c r="AU22" s="179"/>
      <c r="AV22" s="179"/>
      <c r="AW22" s="179"/>
      <c r="AX22" s="180"/>
      <c r="AY22" s="183" t="s">
        <v>9</v>
      </c>
      <c r="AZ22" s="180"/>
      <c r="BA22" s="180"/>
      <c r="BB22" s="180"/>
      <c r="BC22" s="180"/>
      <c r="BD22" s="180"/>
      <c r="BE22" s="180"/>
    </row>
    <row r="23" spans="1:57" ht="81" customHeight="1" x14ac:dyDescent="0.2">
      <c r="A23" s="199">
        <v>61</v>
      </c>
      <c r="B23" s="200" t="s">
        <v>147</v>
      </c>
      <c r="C23" s="199" t="s">
        <v>97</v>
      </c>
      <c r="D23" s="199" t="s">
        <v>13</v>
      </c>
      <c r="E23" s="200" t="s">
        <v>299</v>
      </c>
      <c r="F23" s="201" t="s">
        <v>115</v>
      </c>
      <c r="G23" s="200" t="s">
        <v>241</v>
      </c>
      <c r="H23" s="200" t="s">
        <v>298</v>
      </c>
      <c r="I23" s="200" t="s">
        <v>454</v>
      </c>
      <c r="J23" s="200" t="s">
        <v>446</v>
      </c>
      <c r="K23" s="199" t="str">
        <f t="shared" si="0"/>
        <v>Posibilidad de afectación económica por entregar insumos que no corresponden a los físicos dando lugar a la posibilidad de recibir u ofrecer dádivas con el fin de obtener un beneficio propio o privado.</v>
      </c>
      <c r="L23" s="201" t="s">
        <v>16</v>
      </c>
      <c r="M23" s="201" t="s">
        <v>29</v>
      </c>
      <c r="N23" s="201" t="s">
        <v>447</v>
      </c>
      <c r="O23" s="202">
        <v>500</v>
      </c>
      <c r="P23" s="203" t="str">
        <f t="shared" si="1"/>
        <v>Media</v>
      </c>
      <c r="Q23" s="204">
        <f t="shared" si="2"/>
        <v>0.6</v>
      </c>
      <c r="R23" s="202">
        <v>501</v>
      </c>
      <c r="S23" s="203" t="str">
        <f t="shared" si="3"/>
        <v>Catastrófico</v>
      </c>
      <c r="T23" s="204" t="str">
        <f t="shared" si="4"/>
        <v>100%</v>
      </c>
      <c r="U23" s="203" t="str">
        <f t="shared" si="5"/>
        <v>Extremo</v>
      </c>
      <c r="V23" s="201">
        <v>2</v>
      </c>
      <c r="W23" s="199" t="s">
        <v>455</v>
      </c>
      <c r="X23" s="202" t="str">
        <f t="shared" si="14"/>
        <v>Probabilidad</v>
      </c>
      <c r="Y23" s="201" t="s">
        <v>152</v>
      </c>
      <c r="Z23" s="201" t="s">
        <v>169</v>
      </c>
      <c r="AA23" s="201" t="str">
        <f t="shared" si="20"/>
        <v>30%</v>
      </c>
      <c r="AB23" s="201" t="s">
        <v>176</v>
      </c>
      <c r="AC23" s="201" t="s">
        <v>188</v>
      </c>
      <c r="AD23" s="201" t="s">
        <v>183</v>
      </c>
      <c r="AE23" s="201" t="s">
        <v>456</v>
      </c>
      <c r="AF23" s="205">
        <f t="shared" si="8"/>
        <v>0.42</v>
      </c>
      <c r="AG23" s="203" t="str">
        <f t="shared" si="9"/>
        <v>Media</v>
      </c>
      <c r="AH23" s="204">
        <f t="shared" si="10"/>
        <v>0.42</v>
      </c>
      <c r="AI23" s="203" t="str">
        <f t="shared" si="11"/>
        <v>Moderado</v>
      </c>
      <c r="AJ23" s="204">
        <f t="shared" si="12"/>
        <v>0.6</v>
      </c>
      <c r="AK23" s="203" t="str">
        <f t="shared" si="13"/>
        <v>Moderado</v>
      </c>
      <c r="AL23" s="202" t="s">
        <v>179</v>
      </c>
      <c r="AM23" s="202" t="s">
        <v>457</v>
      </c>
      <c r="AN23" s="202" t="s">
        <v>458</v>
      </c>
      <c r="AO23" s="202" t="s">
        <v>459</v>
      </c>
      <c r="AP23" s="202" t="s">
        <v>172</v>
      </c>
      <c r="AQ23" s="202" t="s">
        <v>453</v>
      </c>
      <c r="AR23" s="201" t="s">
        <v>301</v>
      </c>
      <c r="AS23" s="201" t="s">
        <v>181</v>
      </c>
      <c r="AT23" s="198"/>
      <c r="AU23" s="179"/>
      <c r="AV23" s="179"/>
      <c r="AW23" s="179"/>
      <c r="AX23" s="180"/>
      <c r="AY23" s="183" t="s">
        <v>9</v>
      </c>
      <c r="AZ23" s="180"/>
      <c r="BA23" s="180"/>
      <c r="BB23" s="180"/>
      <c r="BC23" s="180"/>
      <c r="BD23" s="180"/>
      <c r="BE23" s="180"/>
    </row>
    <row r="24" spans="1:57" ht="114.75" customHeight="1" x14ac:dyDescent="0.2">
      <c r="A24" s="199">
        <v>62</v>
      </c>
      <c r="B24" s="200" t="s">
        <v>147</v>
      </c>
      <c r="C24" s="199" t="s">
        <v>97</v>
      </c>
      <c r="D24" s="199" t="s">
        <v>13</v>
      </c>
      <c r="E24" s="200" t="s">
        <v>299</v>
      </c>
      <c r="F24" s="201" t="s">
        <v>115</v>
      </c>
      <c r="G24" s="200" t="s">
        <v>241</v>
      </c>
      <c r="H24" s="200" t="s">
        <v>395</v>
      </c>
      <c r="I24" s="200" t="s">
        <v>460</v>
      </c>
      <c r="J24" s="200" t="s">
        <v>461</v>
      </c>
      <c r="K24" s="199" t="str">
        <f t="shared" si="0"/>
        <v>Posibilidad de recibir o solicitar cualquier dádiva o beneficio por parte de los encargados del manejo del almacén al desviar información respecto a los inventarios realizados ocultando posibles novedades a nombre propio o de terceros con el fin de obtener un resultado esperado de acuerdo a la necesidad del encargado.</v>
      </c>
      <c r="L24" s="201" t="s">
        <v>16</v>
      </c>
      <c r="M24" s="201" t="s">
        <v>29</v>
      </c>
      <c r="N24" s="201" t="s">
        <v>447</v>
      </c>
      <c r="O24" s="202">
        <v>500</v>
      </c>
      <c r="P24" s="203" t="str">
        <f t="shared" si="1"/>
        <v>Media</v>
      </c>
      <c r="Q24" s="204">
        <f t="shared" si="2"/>
        <v>0.6</v>
      </c>
      <c r="R24" s="202">
        <v>501</v>
      </c>
      <c r="S24" s="203" t="str">
        <f t="shared" si="3"/>
        <v>Catastrófico</v>
      </c>
      <c r="T24" s="204" t="str">
        <f t="shared" si="4"/>
        <v>100%</v>
      </c>
      <c r="U24" s="203" t="str">
        <f t="shared" si="5"/>
        <v>Extremo</v>
      </c>
      <c r="V24" s="202">
        <v>1</v>
      </c>
      <c r="W24" s="199" t="s">
        <v>462</v>
      </c>
      <c r="X24" s="202" t="str">
        <f t="shared" si="14"/>
        <v>Probabilidad</v>
      </c>
      <c r="Y24" s="201" t="s">
        <v>152</v>
      </c>
      <c r="Z24" s="201" t="s">
        <v>169</v>
      </c>
      <c r="AA24" s="201" t="str">
        <f t="shared" si="20"/>
        <v>30%</v>
      </c>
      <c r="AB24" s="201" t="s">
        <v>176</v>
      </c>
      <c r="AC24" s="201" t="s">
        <v>188</v>
      </c>
      <c r="AD24" s="201" t="s">
        <v>183</v>
      </c>
      <c r="AE24" s="202" t="s">
        <v>463</v>
      </c>
      <c r="AF24" s="205">
        <f t="shared" si="8"/>
        <v>0.42</v>
      </c>
      <c r="AG24" s="203" t="str">
        <f t="shared" si="9"/>
        <v>Media</v>
      </c>
      <c r="AH24" s="204">
        <f t="shared" si="10"/>
        <v>0.42</v>
      </c>
      <c r="AI24" s="203" t="str">
        <f t="shared" si="11"/>
        <v>Moderado</v>
      </c>
      <c r="AJ24" s="204">
        <f t="shared" si="12"/>
        <v>0.6</v>
      </c>
      <c r="AK24" s="203" t="str">
        <f t="shared" si="13"/>
        <v>Moderado</v>
      </c>
      <c r="AL24" s="202" t="s">
        <v>179</v>
      </c>
      <c r="AM24" s="202" t="s">
        <v>464</v>
      </c>
      <c r="AN24" s="202" t="s">
        <v>465</v>
      </c>
      <c r="AO24" s="202" t="s">
        <v>466</v>
      </c>
      <c r="AP24" s="202" t="s">
        <v>297</v>
      </c>
      <c r="AQ24" s="202" t="s">
        <v>453</v>
      </c>
      <c r="AR24" s="201" t="s">
        <v>301</v>
      </c>
      <c r="AS24" s="201" t="s">
        <v>181</v>
      </c>
      <c r="AT24" s="198"/>
      <c r="AU24" s="179"/>
      <c r="AV24" s="179"/>
      <c r="AW24" s="179"/>
      <c r="AX24" s="180"/>
      <c r="AY24" s="180"/>
      <c r="AZ24" s="180"/>
      <c r="BA24" s="180"/>
      <c r="BB24" s="180"/>
      <c r="BC24" s="180"/>
      <c r="BD24" s="180"/>
      <c r="BE24" s="180"/>
    </row>
    <row r="25" spans="1:57" ht="60.75" customHeight="1" x14ac:dyDescent="0.2">
      <c r="A25" s="199">
        <v>63</v>
      </c>
      <c r="B25" s="200" t="s">
        <v>147</v>
      </c>
      <c r="C25" s="199" t="s">
        <v>19</v>
      </c>
      <c r="D25" s="199" t="s">
        <v>13</v>
      </c>
      <c r="E25" s="200" t="s">
        <v>299</v>
      </c>
      <c r="F25" s="201" t="s">
        <v>115</v>
      </c>
      <c r="G25" s="200" t="s">
        <v>241</v>
      </c>
      <c r="H25" s="200" t="s">
        <v>395</v>
      </c>
      <c r="I25" s="200" t="s">
        <v>467</v>
      </c>
      <c r="J25" s="200" t="s">
        <v>468</v>
      </c>
      <c r="K25" s="199" t="str">
        <f t="shared" si="0"/>
        <v>Posibilidad de recibir o solicitar cualquier dádiva o beneficio generando pérdida de ingresos por parte de los encargados del recaudo de los parqueaderos, no registrando el uso de espacios o cupos con el fin de obtener beneficios propios y/o de terceros.</v>
      </c>
      <c r="L25" s="201" t="s">
        <v>16</v>
      </c>
      <c r="M25" s="201" t="s">
        <v>29</v>
      </c>
      <c r="N25" s="201" t="s">
        <v>469</v>
      </c>
      <c r="O25" s="202">
        <v>500</v>
      </c>
      <c r="P25" s="203" t="str">
        <f t="shared" si="1"/>
        <v>Media</v>
      </c>
      <c r="Q25" s="204">
        <f t="shared" si="2"/>
        <v>0.6</v>
      </c>
      <c r="R25" s="202">
        <v>501</v>
      </c>
      <c r="S25" s="203" t="str">
        <f t="shared" si="3"/>
        <v>Catastrófico</v>
      </c>
      <c r="T25" s="204" t="str">
        <f t="shared" si="4"/>
        <v>100%</v>
      </c>
      <c r="U25" s="203" t="str">
        <f t="shared" si="5"/>
        <v>Extremo</v>
      </c>
      <c r="V25" s="202">
        <v>1</v>
      </c>
      <c r="W25" s="199" t="s">
        <v>470</v>
      </c>
      <c r="X25" s="202" t="str">
        <f t="shared" si="14"/>
        <v>Probabilidad</v>
      </c>
      <c r="Y25" s="201" t="s">
        <v>152</v>
      </c>
      <c r="Z25" s="201" t="s">
        <v>169</v>
      </c>
      <c r="AA25" s="201" t="str">
        <f t="shared" si="20"/>
        <v>30%</v>
      </c>
      <c r="AB25" s="201" t="s">
        <v>176</v>
      </c>
      <c r="AC25" s="201" t="s">
        <v>188</v>
      </c>
      <c r="AD25" s="201" t="s">
        <v>183</v>
      </c>
      <c r="AE25" s="202" t="s">
        <v>471</v>
      </c>
      <c r="AF25" s="205">
        <f t="shared" si="8"/>
        <v>0.42</v>
      </c>
      <c r="AG25" s="203" t="str">
        <f t="shared" si="9"/>
        <v>Media</v>
      </c>
      <c r="AH25" s="204">
        <f t="shared" si="10"/>
        <v>0.42</v>
      </c>
      <c r="AI25" s="203" t="str">
        <f t="shared" si="11"/>
        <v>Moderado</v>
      </c>
      <c r="AJ25" s="204">
        <f t="shared" si="12"/>
        <v>0.6</v>
      </c>
      <c r="AK25" s="203" t="str">
        <f t="shared" si="13"/>
        <v>Moderado</v>
      </c>
      <c r="AL25" s="202" t="s">
        <v>179</v>
      </c>
      <c r="AM25" s="202" t="s">
        <v>472</v>
      </c>
      <c r="AN25" s="202" t="s">
        <v>473</v>
      </c>
      <c r="AO25" s="202" t="s">
        <v>474</v>
      </c>
      <c r="AP25" s="202" t="s">
        <v>172</v>
      </c>
      <c r="AQ25" s="202" t="s">
        <v>453</v>
      </c>
      <c r="AR25" s="201" t="s">
        <v>301</v>
      </c>
      <c r="AS25" s="201" t="s">
        <v>181</v>
      </c>
      <c r="AT25" s="198"/>
      <c r="AU25" s="179"/>
      <c r="AV25" s="179"/>
      <c r="AW25" s="179"/>
      <c r="AX25" s="180"/>
      <c r="AY25" s="180"/>
      <c r="AZ25" s="180"/>
      <c r="BA25" s="180"/>
      <c r="BB25" s="180"/>
      <c r="BC25" s="180"/>
      <c r="BD25" s="180"/>
      <c r="BE25" s="180"/>
    </row>
    <row r="26" spans="1:57" ht="68.25" customHeight="1" x14ac:dyDescent="0.2">
      <c r="A26" s="199">
        <v>64</v>
      </c>
      <c r="B26" s="200" t="s">
        <v>147</v>
      </c>
      <c r="C26" s="199" t="s">
        <v>19</v>
      </c>
      <c r="D26" s="199" t="s">
        <v>13</v>
      </c>
      <c r="E26" s="200" t="s">
        <v>299</v>
      </c>
      <c r="F26" s="201" t="s">
        <v>115</v>
      </c>
      <c r="G26" s="200" t="s">
        <v>241</v>
      </c>
      <c r="H26" s="200" t="s">
        <v>298</v>
      </c>
      <c r="I26" s="200" t="s">
        <v>475</v>
      </c>
      <c r="J26" s="200" t="s">
        <v>476</v>
      </c>
      <c r="K26" s="199" t="str">
        <f t="shared" si="0"/>
        <v>Posibilidad de afectación económica por parte del personal de parqueaderos, al informar un robo inexistente para recibir dádivas a cambio  obtener beneficios propios y/o de terceros.</v>
      </c>
      <c r="L26" s="201" t="s">
        <v>16</v>
      </c>
      <c r="M26" s="201" t="s">
        <v>29</v>
      </c>
      <c r="N26" s="201" t="s">
        <v>469</v>
      </c>
      <c r="O26" s="202">
        <v>500</v>
      </c>
      <c r="P26" s="203" t="str">
        <f t="shared" si="1"/>
        <v>Media</v>
      </c>
      <c r="Q26" s="204">
        <f t="shared" si="2"/>
        <v>0.6</v>
      </c>
      <c r="R26" s="202">
        <v>501</v>
      </c>
      <c r="S26" s="203" t="str">
        <f t="shared" si="3"/>
        <v>Catastrófico</v>
      </c>
      <c r="T26" s="204" t="str">
        <f t="shared" si="4"/>
        <v>100%</v>
      </c>
      <c r="U26" s="203" t="str">
        <f t="shared" si="5"/>
        <v>Extremo</v>
      </c>
      <c r="V26" s="202">
        <v>1</v>
      </c>
      <c r="W26" s="200" t="s">
        <v>477</v>
      </c>
      <c r="X26" s="202" t="str">
        <f t="shared" si="14"/>
        <v>Probabilidad</v>
      </c>
      <c r="Y26" s="201" t="s">
        <v>152</v>
      </c>
      <c r="Z26" s="201" t="s">
        <v>169</v>
      </c>
      <c r="AA26" s="201" t="str">
        <f t="shared" si="20"/>
        <v>30%</v>
      </c>
      <c r="AB26" s="201" t="s">
        <v>176</v>
      </c>
      <c r="AC26" s="201" t="s">
        <v>190</v>
      </c>
      <c r="AD26" s="201" t="s">
        <v>183</v>
      </c>
      <c r="AE26" s="202" t="s">
        <v>478</v>
      </c>
      <c r="AF26" s="205">
        <f t="shared" si="8"/>
        <v>0.42</v>
      </c>
      <c r="AG26" s="203" t="str">
        <f t="shared" si="9"/>
        <v>Media</v>
      </c>
      <c r="AH26" s="204">
        <f t="shared" si="10"/>
        <v>0.42</v>
      </c>
      <c r="AI26" s="203" t="str">
        <f t="shared" si="11"/>
        <v>Moderado</v>
      </c>
      <c r="AJ26" s="204">
        <f t="shared" si="12"/>
        <v>0.6</v>
      </c>
      <c r="AK26" s="203" t="str">
        <f t="shared" si="13"/>
        <v>Moderado</v>
      </c>
      <c r="AL26" s="202" t="s">
        <v>179</v>
      </c>
      <c r="AM26" s="202" t="s">
        <v>479</v>
      </c>
      <c r="AN26" s="202" t="s">
        <v>473</v>
      </c>
      <c r="AO26" s="202" t="s">
        <v>480</v>
      </c>
      <c r="AP26" s="202" t="s">
        <v>172</v>
      </c>
      <c r="AQ26" s="202" t="s">
        <v>453</v>
      </c>
      <c r="AR26" s="201" t="s">
        <v>301</v>
      </c>
      <c r="AS26" s="201" t="s">
        <v>181</v>
      </c>
      <c r="AT26" s="198"/>
      <c r="AU26" s="179"/>
      <c r="AV26" s="179"/>
      <c r="AW26" s="179"/>
      <c r="AX26" s="180"/>
      <c r="AY26" s="180"/>
      <c r="AZ26" s="180"/>
      <c r="BA26" s="180"/>
      <c r="BB26" s="180"/>
      <c r="BC26" s="180"/>
      <c r="BD26" s="180"/>
      <c r="BE26" s="180"/>
    </row>
    <row r="27" spans="1:57" ht="54" customHeight="1" x14ac:dyDescent="0.2">
      <c r="A27" s="199">
        <v>65</v>
      </c>
      <c r="B27" s="199" t="s">
        <v>144</v>
      </c>
      <c r="C27" s="199" t="s">
        <v>97</v>
      </c>
      <c r="D27" s="199" t="s">
        <v>13</v>
      </c>
      <c r="E27" s="200" t="s">
        <v>319</v>
      </c>
      <c r="F27" s="201" t="s">
        <v>115</v>
      </c>
      <c r="G27" s="200" t="s">
        <v>241</v>
      </c>
      <c r="H27" s="199" t="s">
        <v>323</v>
      </c>
      <c r="I27" s="199" t="s">
        <v>481</v>
      </c>
      <c r="J27" s="199" t="s">
        <v>482</v>
      </c>
      <c r="K27" s="199" t="str">
        <f t="shared" si="0"/>
        <v>Posibilidad de recibir o solicitar cualquier dádiva o beneficio  por realizar pagos que estén fuera del PAA debido a la falta de planeación, generando un posible detrimento económico para la Terminal y posibles investigaciones disciplinarias.</v>
      </c>
      <c r="L27" s="201" t="s">
        <v>16</v>
      </c>
      <c r="M27" s="201" t="s">
        <v>29</v>
      </c>
      <c r="N27" s="201" t="s">
        <v>343</v>
      </c>
      <c r="O27" s="202">
        <v>2</v>
      </c>
      <c r="P27" s="203" t="str">
        <f t="shared" si="1"/>
        <v>Muy Baja</v>
      </c>
      <c r="Q27" s="204">
        <f t="shared" si="2"/>
        <v>0.2</v>
      </c>
      <c r="R27" s="202">
        <v>501</v>
      </c>
      <c r="S27" s="203" t="str">
        <f t="shared" si="3"/>
        <v>Catastrófico</v>
      </c>
      <c r="T27" s="204" t="str">
        <f t="shared" si="4"/>
        <v>100%</v>
      </c>
      <c r="U27" s="203" t="str">
        <f t="shared" si="5"/>
        <v>Extremo</v>
      </c>
      <c r="V27" s="201">
        <v>1</v>
      </c>
      <c r="W27" s="200" t="s">
        <v>483</v>
      </c>
      <c r="X27" s="201" t="str">
        <f t="shared" si="14"/>
        <v>Probabilidad</v>
      </c>
      <c r="Y27" s="201" t="s">
        <v>148</v>
      </c>
      <c r="Z27" s="201" t="s">
        <v>169</v>
      </c>
      <c r="AA27" s="201" t="str">
        <f t="shared" si="20"/>
        <v>40%</v>
      </c>
      <c r="AB27" s="201" t="s">
        <v>176</v>
      </c>
      <c r="AC27" s="201" t="s">
        <v>188</v>
      </c>
      <c r="AD27" s="201" t="s">
        <v>183</v>
      </c>
      <c r="AE27" s="201" t="s">
        <v>341</v>
      </c>
      <c r="AF27" s="205">
        <f t="shared" si="8"/>
        <v>0.12</v>
      </c>
      <c r="AG27" s="203" t="str">
        <f t="shared" si="9"/>
        <v>Muy Baja</v>
      </c>
      <c r="AH27" s="204">
        <f t="shared" si="10"/>
        <v>0.12</v>
      </c>
      <c r="AI27" s="203" t="str">
        <f t="shared" si="11"/>
        <v>Leve</v>
      </c>
      <c r="AJ27" s="204">
        <f t="shared" si="12"/>
        <v>0.2</v>
      </c>
      <c r="AK27" s="203" t="str">
        <f t="shared" si="13"/>
        <v>Bajo</v>
      </c>
      <c r="AL27" s="202" t="s">
        <v>177</v>
      </c>
      <c r="AM27" s="202" t="s">
        <v>484</v>
      </c>
      <c r="AN27" s="201" t="s">
        <v>435</v>
      </c>
      <c r="AO27" s="201" t="s">
        <v>485</v>
      </c>
      <c r="AP27" s="201" t="s">
        <v>149</v>
      </c>
      <c r="AQ27" s="201" t="s">
        <v>333</v>
      </c>
      <c r="AR27" s="201" t="s">
        <v>435</v>
      </c>
      <c r="AS27" s="201"/>
      <c r="AT27" s="198"/>
      <c r="AU27" s="179"/>
      <c r="AV27" s="179"/>
      <c r="AW27" s="179"/>
      <c r="AX27" s="180"/>
      <c r="AY27" s="183"/>
      <c r="AZ27" s="180"/>
      <c r="BA27" s="180"/>
      <c r="BB27" s="180"/>
      <c r="BC27" s="180"/>
      <c r="BD27" s="180"/>
      <c r="BE27" s="180"/>
    </row>
    <row r="28" spans="1:57" ht="62.25" customHeight="1" x14ac:dyDescent="0.2">
      <c r="A28" s="199">
        <v>66</v>
      </c>
      <c r="B28" s="199" t="s">
        <v>144</v>
      </c>
      <c r="C28" s="199" t="s">
        <v>97</v>
      </c>
      <c r="D28" s="199" t="s">
        <v>13</v>
      </c>
      <c r="E28" s="200" t="s">
        <v>319</v>
      </c>
      <c r="F28" s="201" t="s">
        <v>115</v>
      </c>
      <c r="G28" s="200" t="s">
        <v>241</v>
      </c>
      <c r="H28" s="199" t="s">
        <v>323</v>
      </c>
      <c r="I28" s="199" t="s">
        <v>486</v>
      </c>
      <c r="J28" s="199" t="s">
        <v>487</v>
      </c>
      <c r="K28" s="199" t="str">
        <f t="shared" si="0"/>
        <v>Posibilidad de recibir o solicitar cualquier dádiva o beneficio  por cambiar el valor del certificado de disponibilidad presupuestal debido al desconocimiento del proceso e intereses personales, generando un posible detrimento económico para la Terminal, posibles investigaciones e investigaciones disciplinarias.</v>
      </c>
      <c r="L28" s="201" t="s">
        <v>16</v>
      </c>
      <c r="M28" s="201" t="s">
        <v>29</v>
      </c>
      <c r="N28" s="201" t="s">
        <v>488</v>
      </c>
      <c r="O28" s="202">
        <v>2</v>
      </c>
      <c r="P28" s="203" t="str">
        <f t="shared" si="1"/>
        <v>Muy Baja</v>
      </c>
      <c r="Q28" s="204">
        <f t="shared" si="2"/>
        <v>0.2</v>
      </c>
      <c r="R28" s="202">
        <v>100</v>
      </c>
      <c r="S28" s="203" t="str">
        <f t="shared" si="3"/>
        <v>Moderado</v>
      </c>
      <c r="T28" s="204">
        <f t="shared" si="4"/>
        <v>0.6</v>
      </c>
      <c r="U28" s="203" t="str">
        <f t="shared" si="5"/>
        <v>Moderado</v>
      </c>
      <c r="V28" s="201">
        <v>1</v>
      </c>
      <c r="W28" s="200" t="s">
        <v>489</v>
      </c>
      <c r="X28" s="201" t="str">
        <f t="shared" si="14"/>
        <v>Probabilidad</v>
      </c>
      <c r="Y28" s="201" t="s">
        <v>148</v>
      </c>
      <c r="Z28" s="201" t="s">
        <v>169</v>
      </c>
      <c r="AA28" s="201" t="str">
        <f t="shared" si="20"/>
        <v>40%</v>
      </c>
      <c r="AB28" s="201" t="s">
        <v>176</v>
      </c>
      <c r="AC28" s="201" t="s">
        <v>188</v>
      </c>
      <c r="AD28" s="201" t="s">
        <v>183</v>
      </c>
      <c r="AE28" s="201" t="s">
        <v>341</v>
      </c>
      <c r="AF28" s="205">
        <f t="shared" si="8"/>
        <v>0.12</v>
      </c>
      <c r="AG28" s="203" t="str">
        <f t="shared" si="9"/>
        <v>Muy Baja</v>
      </c>
      <c r="AH28" s="204">
        <f t="shared" si="10"/>
        <v>0.12</v>
      </c>
      <c r="AI28" s="203" t="str">
        <f t="shared" si="11"/>
        <v>Leve</v>
      </c>
      <c r="AJ28" s="204">
        <f t="shared" si="12"/>
        <v>0.2</v>
      </c>
      <c r="AK28" s="203" t="str">
        <f t="shared" si="13"/>
        <v>Bajo</v>
      </c>
      <c r="AL28" s="202" t="s">
        <v>177</v>
      </c>
      <c r="AM28" s="202" t="s">
        <v>490</v>
      </c>
      <c r="AN28" s="201" t="s">
        <v>435</v>
      </c>
      <c r="AO28" s="201" t="s">
        <v>485</v>
      </c>
      <c r="AP28" s="201" t="s">
        <v>149</v>
      </c>
      <c r="AQ28" s="201" t="s">
        <v>333</v>
      </c>
      <c r="AR28" s="201" t="s">
        <v>435</v>
      </c>
      <c r="AS28" s="201"/>
      <c r="AT28" s="198"/>
      <c r="AU28" s="179"/>
      <c r="AV28" s="179"/>
      <c r="AW28" s="179"/>
      <c r="AX28" s="180"/>
      <c r="AY28" s="183"/>
      <c r="AZ28" s="180"/>
      <c r="BA28" s="180"/>
      <c r="BB28" s="180"/>
      <c r="BC28" s="180"/>
      <c r="BD28" s="180"/>
      <c r="BE28" s="180"/>
    </row>
    <row r="29" spans="1:57" ht="74.25" customHeight="1" x14ac:dyDescent="0.2">
      <c r="A29" s="199">
        <v>67</v>
      </c>
      <c r="B29" s="199" t="s">
        <v>144</v>
      </c>
      <c r="C29" s="199" t="s">
        <v>97</v>
      </c>
      <c r="D29" s="199" t="s">
        <v>13</v>
      </c>
      <c r="E29" s="200" t="s">
        <v>319</v>
      </c>
      <c r="F29" s="201" t="s">
        <v>115</v>
      </c>
      <c r="G29" s="200" t="s">
        <v>241</v>
      </c>
      <c r="H29" s="199" t="s">
        <v>323</v>
      </c>
      <c r="I29" s="199" t="s">
        <v>491</v>
      </c>
      <c r="J29" s="199" t="s">
        <v>492</v>
      </c>
      <c r="K29" s="199" t="str">
        <f t="shared" si="0"/>
        <v>Posibilidad de recibir o solicitar cualquier dádiva o beneficio  por crear una inversión que no sea necesaria para la Terminal y que afecte la liquidez de la empresa debido al ofrecimiento de tasas de interés elevadas y manipulación de los oferentes.</v>
      </c>
      <c r="L29" s="201" t="s">
        <v>16</v>
      </c>
      <c r="M29" s="201" t="s">
        <v>29</v>
      </c>
      <c r="N29" s="201" t="s">
        <v>493</v>
      </c>
      <c r="O29" s="202">
        <v>2</v>
      </c>
      <c r="P29" s="203" t="str">
        <f t="shared" si="1"/>
        <v>Muy Baja</v>
      </c>
      <c r="Q29" s="204">
        <f t="shared" si="2"/>
        <v>0.2</v>
      </c>
      <c r="R29" s="202">
        <v>501</v>
      </c>
      <c r="S29" s="203" t="str">
        <f t="shared" si="3"/>
        <v>Catastrófico</v>
      </c>
      <c r="T29" s="204" t="str">
        <f t="shared" si="4"/>
        <v>100%</v>
      </c>
      <c r="U29" s="203" t="str">
        <f t="shared" si="5"/>
        <v>Extremo</v>
      </c>
      <c r="V29" s="201">
        <v>1</v>
      </c>
      <c r="W29" s="200" t="s">
        <v>494</v>
      </c>
      <c r="X29" s="201" t="str">
        <f t="shared" si="14"/>
        <v>Probabilidad</v>
      </c>
      <c r="Y29" s="201" t="s">
        <v>148</v>
      </c>
      <c r="Z29" s="201" t="s">
        <v>169</v>
      </c>
      <c r="AA29" s="201" t="str">
        <f t="shared" si="20"/>
        <v>40%</v>
      </c>
      <c r="AB29" s="201" t="s">
        <v>176</v>
      </c>
      <c r="AC29" s="201" t="s">
        <v>188</v>
      </c>
      <c r="AD29" s="201" t="s">
        <v>183</v>
      </c>
      <c r="AE29" s="201" t="s">
        <v>344</v>
      </c>
      <c r="AF29" s="205">
        <f t="shared" si="8"/>
        <v>0.12</v>
      </c>
      <c r="AG29" s="203" t="str">
        <f t="shared" si="9"/>
        <v>Muy Baja</v>
      </c>
      <c r="AH29" s="204">
        <f t="shared" si="10"/>
        <v>0.12</v>
      </c>
      <c r="AI29" s="203" t="str">
        <f t="shared" si="11"/>
        <v>Leve</v>
      </c>
      <c r="AJ29" s="204">
        <f t="shared" si="12"/>
        <v>0.2</v>
      </c>
      <c r="AK29" s="203" t="str">
        <f t="shared" si="13"/>
        <v>Bajo</v>
      </c>
      <c r="AL29" s="202" t="s">
        <v>177</v>
      </c>
      <c r="AM29" s="202" t="s">
        <v>495</v>
      </c>
      <c r="AN29" s="201" t="s">
        <v>342</v>
      </c>
      <c r="AO29" s="201" t="s">
        <v>320</v>
      </c>
      <c r="AP29" s="201" t="s">
        <v>321</v>
      </c>
      <c r="AQ29" s="201" t="s">
        <v>333</v>
      </c>
      <c r="AR29" s="201" t="s">
        <v>342</v>
      </c>
      <c r="AS29" s="201"/>
      <c r="AT29" s="198"/>
      <c r="AU29" s="179"/>
      <c r="AV29" s="179"/>
      <c r="AW29" s="179"/>
      <c r="AX29" s="180"/>
      <c r="AY29" s="183"/>
      <c r="AZ29" s="180"/>
      <c r="BA29" s="180"/>
      <c r="BB29" s="180"/>
      <c r="BC29" s="180"/>
      <c r="BD29" s="180"/>
      <c r="BE29" s="180"/>
    </row>
    <row r="30" spans="1:57" ht="133.5" customHeight="1" x14ac:dyDescent="0.2">
      <c r="A30" s="199">
        <v>68</v>
      </c>
      <c r="B30" s="199" t="s">
        <v>161</v>
      </c>
      <c r="C30" s="199" t="s">
        <v>97</v>
      </c>
      <c r="D30" s="199" t="s">
        <v>13</v>
      </c>
      <c r="E30" s="200" t="s">
        <v>196</v>
      </c>
      <c r="F30" s="201" t="s">
        <v>115</v>
      </c>
      <c r="G30" s="200" t="s">
        <v>241</v>
      </c>
      <c r="H30" s="199" t="s">
        <v>496</v>
      </c>
      <c r="I30" s="199" t="s">
        <v>497</v>
      </c>
      <c r="J30" s="199" t="s">
        <v>498</v>
      </c>
      <c r="K30" s="199" t="str">
        <f t="shared" si="0"/>
        <v>Posibilidad de ofrecer cualquier dádiva o beneficio  por parte de los colaboradores de la Terminal de Transporte a la Revisoría Fiscal o Entes de control con el fin de omitir ó revelar información sobre inconsistencias detectadas ó cierre de planes de mejora debido a la intención de mostrar resultados diferentes a la Alta Dirección y/o Entidades de control, con el objetivo de evitar sanciones ó investigaciones de las mismas.</v>
      </c>
      <c r="L30" s="201" t="s">
        <v>16</v>
      </c>
      <c r="M30" s="201" t="s">
        <v>29</v>
      </c>
      <c r="N30" s="201" t="s">
        <v>499</v>
      </c>
      <c r="O30" s="202">
        <v>2</v>
      </c>
      <c r="P30" s="203" t="str">
        <f t="shared" si="1"/>
        <v>Muy Baja</v>
      </c>
      <c r="Q30" s="204">
        <f t="shared" si="2"/>
        <v>0.2</v>
      </c>
      <c r="R30" s="202">
        <v>501</v>
      </c>
      <c r="S30" s="203" t="str">
        <f t="shared" si="3"/>
        <v>Catastrófico</v>
      </c>
      <c r="T30" s="204" t="str">
        <f t="shared" si="4"/>
        <v>100%</v>
      </c>
      <c r="U30" s="203" t="str">
        <f t="shared" si="5"/>
        <v>Extremo</v>
      </c>
      <c r="V30" s="201">
        <v>1</v>
      </c>
      <c r="W30" s="200" t="s">
        <v>500</v>
      </c>
      <c r="X30" s="201" t="str">
        <f t="shared" si="14"/>
        <v>Probabilidad</v>
      </c>
      <c r="Y30" s="201" t="s">
        <v>148</v>
      </c>
      <c r="Z30" s="201" t="s">
        <v>169</v>
      </c>
      <c r="AA30" s="201" t="str">
        <f t="shared" si="20"/>
        <v>40%</v>
      </c>
      <c r="AB30" s="201" t="s">
        <v>176</v>
      </c>
      <c r="AC30" s="201" t="s">
        <v>188</v>
      </c>
      <c r="AD30" s="201" t="s">
        <v>183</v>
      </c>
      <c r="AE30" s="201" t="s">
        <v>501</v>
      </c>
      <c r="AF30" s="205">
        <f t="shared" si="8"/>
        <v>0.12</v>
      </c>
      <c r="AG30" s="203" t="str">
        <f t="shared" si="9"/>
        <v>Muy Baja</v>
      </c>
      <c r="AH30" s="204">
        <f t="shared" si="10"/>
        <v>0.12</v>
      </c>
      <c r="AI30" s="203" t="str">
        <f t="shared" si="11"/>
        <v>Leve</v>
      </c>
      <c r="AJ30" s="204">
        <f t="shared" si="12"/>
        <v>0.2</v>
      </c>
      <c r="AK30" s="203" t="str">
        <f t="shared" si="13"/>
        <v>Bajo</v>
      </c>
      <c r="AL30" s="202" t="s">
        <v>177</v>
      </c>
      <c r="AM30" s="202" t="s">
        <v>502</v>
      </c>
      <c r="AN30" s="201" t="s">
        <v>503</v>
      </c>
      <c r="AO30" s="201" t="s">
        <v>504</v>
      </c>
      <c r="AP30" s="201" t="s">
        <v>149</v>
      </c>
      <c r="AQ30" s="201" t="s">
        <v>333</v>
      </c>
      <c r="AR30" s="201" t="s">
        <v>503</v>
      </c>
      <c r="AS30" s="201"/>
      <c r="AT30" s="198"/>
      <c r="AU30" s="179"/>
      <c r="AV30" s="179"/>
      <c r="AW30" s="179"/>
      <c r="AX30" s="180"/>
      <c r="AY30" s="183"/>
      <c r="AZ30" s="180"/>
      <c r="BA30" s="180"/>
      <c r="BB30" s="180"/>
      <c r="BC30" s="180"/>
      <c r="BD30" s="180"/>
      <c r="BE30" s="180"/>
    </row>
    <row r="31" spans="1:57" ht="112.5" customHeight="1" x14ac:dyDescent="0.2">
      <c r="A31" s="199">
        <v>69</v>
      </c>
      <c r="B31" s="199" t="s">
        <v>144</v>
      </c>
      <c r="C31" s="199" t="s">
        <v>97</v>
      </c>
      <c r="D31" s="199" t="s">
        <v>13</v>
      </c>
      <c r="E31" s="200" t="s">
        <v>319</v>
      </c>
      <c r="F31" s="201" t="s">
        <v>115</v>
      </c>
      <c r="G31" s="200" t="s">
        <v>241</v>
      </c>
      <c r="H31" s="199" t="s">
        <v>505</v>
      </c>
      <c r="I31" s="199" t="s">
        <v>506</v>
      </c>
      <c r="J31" s="199" t="s">
        <v>507</v>
      </c>
      <c r="K31" s="199" t="str">
        <f t="shared" si="0"/>
        <v>Posibilidad de aceptar o solicitar cualquier dádiva o beneficio  por modificar información relativa a cartera o estado de cuenta de terceros debido a intereses personales y manipulación del sistema de información.</v>
      </c>
      <c r="L31" s="201" t="s">
        <v>16</v>
      </c>
      <c r="M31" s="201" t="s">
        <v>29</v>
      </c>
      <c r="N31" s="201" t="s">
        <v>432</v>
      </c>
      <c r="O31" s="202">
        <v>2</v>
      </c>
      <c r="P31" s="203" t="str">
        <f t="shared" si="1"/>
        <v>Muy Baja</v>
      </c>
      <c r="Q31" s="204">
        <f t="shared" si="2"/>
        <v>0.2</v>
      </c>
      <c r="R31" s="202">
        <v>100</v>
      </c>
      <c r="S31" s="203" t="str">
        <f t="shared" si="3"/>
        <v>Moderado</v>
      </c>
      <c r="T31" s="204">
        <f t="shared" si="4"/>
        <v>0.6</v>
      </c>
      <c r="U31" s="203" t="str">
        <f t="shared" si="5"/>
        <v>Moderado</v>
      </c>
      <c r="V31" s="201">
        <v>1</v>
      </c>
      <c r="W31" s="200" t="s">
        <v>508</v>
      </c>
      <c r="X31" s="201" t="str">
        <f t="shared" si="14"/>
        <v>Probabilidad</v>
      </c>
      <c r="Y31" s="201" t="s">
        <v>152</v>
      </c>
      <c r="Z31" s="201" t="s">
        <v>169</v>
      </c>
      <c r="AA31" s="201" t="str">
        <f t="shared" si="20"/>
        <v>30%</v>
      </c>
      <c r="AB31" s="201" t="s">
        <v>176</v>
      </c>
      <c r="AC31" s="201" t="s">
        <v>188</v>
      </c>
      <c r="AD31" s="201" t="s">
        <v>183</v>
      </c>
      <c r="AE31" s="201" t="s">
        <v>434</v>
      </c>
      <c r="AF31" s="205">
        <f t="shared" si="8"/>
        <v>0.14000000000000001</v>
      </c>
      <c r="AG31" s="203" t="str">
        <f t="shared" si="9"/>
        <v>Muy Baja</v>
      </c>
      <c r="AH31" s="204">
        <f t="shared" si="10"/>
        <v>0.14000000000000001</v>
      </c>
      <c r="AI31" s="203" t="str">
        <f t="shared" si="11"/>
        <v>Leve</v>
      </c>
      <c r="AJ31" s="204">
        <f t="shared" si="12"/>
        <v>0.2</v>
      </c>
      <c r="AK31" s="203" t="str">
        <f t="shared" si="13"/>
        <v>Bajo</v>
      </c>
      <c r="AL31" s="202" t="s">
        <v>177</v>
      </c>
      <c r="AM31" s="201" t="s">
        <v>509</v>
      </c>
      <c r="AN31" s="201" t="s">
        <v>435</v>
      </c>
      <c r="AO31" s="201" t="s">
        <v>510</v>
      </c>
      <c r="AP31" s="201" t="s">
        <v>149</v>
      </c>
      <c r="AQ31" s="201" t="s">
        <v>333</v>
      </c>
      <c r="AR31" s="201" t="s">
        <v>435</v>
      </c>
      <c r="AS31" s="201"/>
      <c r="AT31" s="198"/>
      <c r="AU31" s="179"/>
      <c r="AV31" s="179"/>
      <c r="AW31" s="179"/>
      <c r="AX31" s="180"/>
      <c r="AY31" s="183"/>
      <c r="AZ31" s="180"/>
      <c r="BA31" s="180"/>
      <c r="BB31" s="180"/>
      <c r="BC31" s="180"/>
      <c r="BD31" s="180"/>
      <c r="BE31" s="180"/>
    </row>
    <row r="32" spans="1:57" ht="54" customHeight="1" x14ac:dyDescent="0.2">
      <c r="A32" s="199">
        <v>70</v>
      </c>
      <c r="B32" s="199" t="s">
        <v>140</v>
      </c>
      <c r="C32" s="199" t="s">
        <v>19</v>
      </c>
      <c r="D32" s="199" t="s">
        <v>13</v>
      </c>
      <c r="E32" s="200" t="s">
        <v>310</v>
      </c>
      <c r="F32" s="201" t="s">
        <v>115</v>
      </c>
      <c r="G32" s="200" t="s">
        <v>241</v>
      </c>
      <c r="H32" s="199" t="s">
        <v>277</v>
      </c>
      <c r="I32" s="199" t="s">
        <v>511</v>
      </c>
      <c r="J32" s="199" t="s">
        <v>512</v>
      </c>
      <c r="K32" s="199" t="str">
        <f t="shared" si="0"/>
        <v>Posibilidad de afectación reputacional Por recibir o solicitar sobornos para beneficiar, posicionar, destacar o elevar algún tema o entidad. Debido a Intereses personales o de terceros</v>
      </c>
      <c r="L32" s="201" t="s">
        <v>16</v>
      </c>
      <c r="M32" s="201" t="s">
        <v>8</v>
      </c>
      <c r="N32" s="201"/>
      <c r="O32" s="202">
        <v>2</v>
      </c>
      <c r="P32" s="203" t="str">
        <f t="shared" si="1"/>
        <v>Muy Baja</v>
      </c>
      <c r="Q32" s="204">
        <f t="shared" si="2"/>
        <v>0.2</v>
      </c>
      <c r="R32" s="202">
        <v>500</v>
      </c>
      <c r="S32" s="203" t="str">
        <f t="shared" si="3"/>
        <v>Mayor</v>
      </c>
      <c r="T32" s="204">
        <f t="shared" si="4"/>
        <v>0.8</v>
      </c>
      <c r="U32" s="203" t="str">
        <f t="shared" si="5"/>
        <v>Alto</v>
      </c>
      <c r="V32" s="201">
        <v>1</v>
      </c>
      <c r="W32" s="199" t="s">
        <v>513</v>
      </c>
      <c r="X32" s="201" t="str">
        <f t="shared" si="14"/>
        <v>Probabilidad</v>
      </c>
      <c r="Y32" s="201" t="s">
        <v>152</v>
      </c>
      <c r="Z32" s="201" t="s">
        <v>169</v>
      </c>
      <c r="AA32" s="201" t="str">
        <f t="shared" ref="AA32:AA33" si="21">IF(AND(Y32="Inexistente",Z32="Sin"),"0%",IF(AND(Y32="Preventivo",Z32="Automático"),"50%",IF(AND(Y32="Preventivo",Z32="Manual"),"40%",IF(AND(Y32="Detectivo",Z32="Automático"),"40%",IF(AND(Y32="Detectivo",Z32="Manual"),"30%",IF(AND(Y32="Correctivo",Z32="Automático"),"35%",IF(AND(Y32="Correctivo",Z32="Manual"),"25%","")))))))</f>
        <v>30%</v>
      </c>
      <c r="AB32" s="201" t="s">
        <v>176</v>
      </c>
      <c r="AC32" s="201" t="s">
        <v>188</v>
      </c>
      <c r="AD32" s="201" t="s">
        <v>183</v>
      </c>
      <c r="AE32" s="201" t="s">
        <v>430</v>
      </c>
      <c r="AF32" s="205">
        <f t="shared" si="8"/>
        <v>0.14000000000000001</v>
      </c>
      <c r="AG32" s="203" t="str">
        <f t="shared" si="9"/>
        <v>Muy Baja</v>
      </c>
      <c r="AH32" s="204">
        <f t="shared" si="10"/>
        <v>0.14000000000000001</v>
      </c>
      <c r="AI32" s="203" t="str">
        <f t="shared" si="11"/>
        <v>Leve</v>
      </c>
      <c r="AJ32" s="204">
        <f t="shared" si="12"/>
        <v>0.2</v>
      </c>
      <c r="AK32" s="203" t="str">
        <f t="shared" si="13"/>
        <v>Bajo</v>
      </c>
      <c r="AL32" s="202" t="s">
        <v>177</v>
      </c>
      <c r="AM32" s="201" t="s">
        <v>311</v>
      </c>
      <c r="AN32" s="201" t="s">
        <v>312</v>
      </c>
      <c r="AO32" s="201" t="s">
        <v>367</v>
      </c>
      <c r="AP32" s="201" t="s">
        <v>165</v>
      </c>
      <c r="AQ32" s="201" t="s">
        <v>313</v>
      </c>
      <c r="AR32" s="201" t="s">
        <v>312</v>
      </c>
      <c r="AS32" s="201"/>
      <c r="AT32" s="198"/>
      <c r="AU32" s="179"/>
      <c r="AV32" s="179"/>
      <c r="AW32" s="179"/>
      <c r="AX32" s="180"/>
      <c r="AY32" s="183"/>
      <c r="AZ32" s="180"/>
      <c r="BA32" s="183"/>
      <c r="BB32" s="180"/>
      <c r="BC32" s="183"/>
      <c r="BD32" s="180"/>
      <c r="BE32" s="183"/>
    </row>
    <row r="33" spans="1:57" ht="54" customHeight="1" x14ac:dyDescent="0.2">
      <c r="A33" s="199">
        <v>71</v>
      </c>
      <c r="B33" s="199" t="s">
        <v>140</v>
      </c>
      <c r="C33" s="199" t="s">
        <v>19</v>
      </c>
      <c r="D33" s="199" t="s">
        <v>13</v>
      </c>
      <c r="E33" s="200" t="s">
        <v>310</v>
      </c>
      <c r="F33" s="201" t="s">
        <v>115</v>
      </c>
      <c r="G33" s="200" t="s">
        <v>241</v>
      </c>
      <c r="H33" s="199" t="s">
        <v>277</v>
      </c>
      <c r="I33" s="199" t="s">
        <v>514</v>
      </c>
      <c r="J33" s="199" t="s">
        <v>512</v>
      </c>
      <c r="K33" s="199" t="str">
        <f t="shared" si="0"/>
        <v>Posibilidad de afectación reputacional Por recibir o solicitar sobornos para favorecer a algún medio de comunicación particular Debido a Intereses personales o de terceros</v>
      </c>
      <c r="L33" s="201" t="s">
        <v>16</v>
      </c>
      <c r="M33" s="201" t="s">
        <v>8</v>
      </c>
      <c r="N33" s="201"/>
      <c r="O33" s="202">
        <v>2</v>
      </c>
      <c r="P33" s="203" t="str">
        <f t="shared" si="1"/>
        <v>Muy Baja</v>
      </c>
      <c r="Q33" s="204">
        <f t="shared" si="2"/>
        <v>0.2</v>
      </c>
      <c r="R33" s="202">
        <v>500</v>
      </c>
      <c r="S33" s="203" t="str">
        <f t="shared" si="3"/>
        <v>Mayor</v>
      </c>
      <c r="T33" s="204">
        <f t="shared" si="4"/>
        <v>0.8</v>
      </c>
      <c r="U33" s="203" t="str">
        <f t="shared" si="5"/>
        <v>Alto</v>
      </c>
      <c r="V33" s="201">
        <v>1</v>
      </c>
      <c r="W33" s="199" t="s">
        <v>515</v>
      </c>
      <c r="X33" s="201" t="str">
        <f t="shared" si="14"/>
        <v>Probabilidad</v>
      </c>
      <c r="Y33" s="201" t="s">
        <v>152</v>
      </c>
      <c r="Z33" s="201" t="s">
        <v>169</v>
      </c>
      <c r="AA33" s="201" t="str">
        <f t="shared" si="21"/>
        <v>30%</v>
      </c>
      <c r="AB33" s="201" t="s">
        <v>176</v>
      </c>
      <c r="AC33" s="201" t="s">
        <v>188</v>
      </c>
      <c r="AD33" s="201" t="s">
        <v>183</v>
      </c>
      <c r="AE33" s="201" t="s">
        <v>431</v>
      </c>
      <c r="AF33" s="205">
        <f t="shared" si="8"/>
        <v>0.14000000000000001</v>
      </c>
      <c r="AG33" s="203" t="str">
        <f t="shared" si="9"/>
        <v>Muy Baja</v>
      </c>
      <c r="AH33" s="204">
        <f t="shared" si="10"/>
        <v>0.14000000000000001</v>
      </c>
      <c r="AI33" s="203" t="str">
        <f t="shared" si="11"/>
        <v>Leve</v>
      </c>
      <c r="AJ33" s="204">
        <f t="shared" si="12"/>
        <v>0.2</v>
      </c>
      <c r="AK33" s="203" t="str">
        <f t="shared" si="13"/>
        <v>Bajo</v>
      </c>
      <c r="AL33" s="202" t="s">
        <v>177</v>
      </c>
      <c r="AM33" s="201" t="s">
        <v>311</v>
      </c>
      <c r="AN33" s="201" t="s">
        <v>312</v>
      </c>
      <c r="AO33" s="201" t="s">
        <v>367</v>
      </c>
      <c r="AP33" s="201" t="s">
        <v>165</v>
      </c>
      <c r="AQ33" s="201" t="s">
        <v>313</v>
      </c>
      <c r="AR33" s="201" t="s">
        <v>312</v>
      </c>
      <c r="AS33" s="201"/>
      <c r="AT33" s="198"/>
      <c r="AU33" s="179"/>
      <c r="AV33" s="179"/>
      <c r="AW33" s="179"/>
      <c r="AX33" s="180"/>
      <c r="AY33" s="183"/>
      <c r="AZ33" s="180"/>
      <c r="BA33" s="183"/>
      <c r="BB33" s="180"/>
      <c r="BC33" s="183"/>
      <c r="BD33" s="180"/>
      <c r="BE33" s="183"/>
    </row>
    <row r="34" spans="1:57" ht="103.5" customHeight="1" x14ac:dyDescent="0.2">
      <c r="A34" s="199">
        <v>72</v>
      </c>
      <c r="B34" s="200" t="s">
        <v>161</v>
      </c>
      <c r="C34" s="200" t="s">
        <v>97</v>
      </c>
      <c r="D34" s="200" t="s">
        <v>13</v>
      </c>
      <c r="E34" s="200" t="s">
        <v>196</v>
      </c>
      <c r="F34" s="201" t="s">
        <v>115</v>
      </c>
      <c r="G34" s="200" t="s">
        <v>241</v>
      </c>
      <c r="H34" s="199" t="s">
        <v>277</v>
      </c>
      <c r="I34" s="200" t="s">
        <v>516</v>
      </c>
      <c r="J34" s="200" t="s">
        <v>517</v>
      </c>
      <c r="K34" s="199" t="str">
        <f t="shared" si="0"/>
        <v>Posibilidad de afectación reputacional Fallas en los controles para selección de contratistas
 Posibilidad de recibir o solicitar dádivas o beneficios para favorecer servidores o contratistas.</v>
      </c>
      <c r="L34" s="201" t="s">
        <v>16</v>
      </c>
      <c r="M34" s="201" t="s">
        <v>29</v>
      </c>
      <c r="N34" s="201" t="s">
        <v>518</v>
      </c>
      <c r="O34" s="202">
        <v>2</v>
      </c>
      <c r="P34" s="203" t="str">
        <f t="shared" si="1"/>
        <v>Muy Baja</v>
      </c>
      <c r="Q34" s="204">
        <f t="shared" si="2"/>
        <v>0.2</v>
      </c>
      <c r="R34" s="202">
        <v>100</v>
      </c>
      <c r="S34" s="203" t="str">
        <f t="shared" si="3"/>
        <v>Moderado</v>
      </c>
      <c r="T34" s="204">
        <f t="shared" si="4"/>
        <v>0.6</v>
      </c>
      <c r="U34" s="203" t="str">
        <f t="shared" si="5"/>
        <v>Moderado</v>
      </c>
      <c r="V34" s="201">
        <v>1</v>
      </c>
      <c r="W34" s="199" t="s">
        <v>519</v>
      </c>
      <c r="X34" s="201" t="str">
        <f t="shared" si="14"/>
        <v>Probabilidad</v>
      </c>
      <c r="Y34" s="201" t="s">
        <v>148</v>
      </c>
      <c r="Z34" s="201" t="s">
        <v>169</v>
      </c>
      <c r="AA34" s="201" t="str">
        <f t="shared" ref="AA34:AA38" si="22">IF(AND(Y34="Preventivo",Z34="Automático"),"50%",IF(AND(Y34="Preventivo",Z34="Manual"),"40%",IF(AND(Y34="Detectivo",Z34="Automático"),"40%",IF(AND(Y34="Detectivo",Z34="Manual"),"30%",IF(AND(Y34="Correctivo",Z34="Automático"),"35%",IF(AND(Y34="Correctivo",Z34="Manual"),"25%",""))))))</f>
        <v>40%</v>
      </c>
      <c r="AB34" s="201" t="s">
        <v>176</v>
      </c>
      <c r="AC34" s="201" t="s">
        <v>190</v>
      </c>
      <c r="AD34" s="201" t="s">
        <v>183</v>
      </c>
      <c r="AE34" s="201" t="s">
        <v>520</v>
      </c>
      <c r="AF34" s="205">
        <f t="shared" si="8"/>
        <v>0.12</v>
      </c>
      <c r="AG34" s="203" t="str">
        <f t="shared" si="9"/>
        <v>Muy Baja</v>
      </c>
      <c r="AH34" s="204">
        <f t="shared" si="10"/>
        <v>0.12</v>
      </c>
      <c r="AI34" s="203" t="str">
        <f t="shared" si="11"/>
        <v>Leve</v>
      </c>
      <c r="AJ34" s="204">
        <f t="shared" si="12"/>
        <v>0.2</v>
      </c>
      <c r="AK34" s="203" t="str">
        <f t="shared" si="13"/>
        <v>Bajo</v>
      </c>
      <c r="AL34" s="202" t="s">
        <v>177</v>
      </c>
      <c r="AM34" s="201" t="s">
        <v>521</v>
      </c>
      <c r="AN34" s="201" t="s">
        <v>302</v>
      </c>
      <c r="AO34" s="201" t="s">
        <v>522</v>
      </c>
      <c r="AP34" s="201" t="s">
        <v>149</v>
      </c>
      <c r="AQ34" s="201" t="s">
        <v>404</v>
      </c>
      <c r="AR34" s="201" t="s">
        <v>518</v>
      </c>
      <c r="AS34" s="201"/>
      <c r="AT34" s="198"/>
      <c r="AU34" s="179"/>
      <c r="AV34" s="179"/>
      <c r="AW34" s="179"/>
      <c r="AX34" s="180"/>
      <c r="AY34" s="181"/>
      <c r="AZ34" s="180"/>
      <c r="BA34" s="180"/>
      <c r="BB34" s="180"/>
      <c r="BC34" s="180"/>
      <c r="BD34" s="180"/>
      <c r="BE34" s="180"/>
    </row>
    <row r="35" spans="1:57" ht="96.75" customHeight="1" x14ac:dyDescent="0.2">
      <c r="A35" s="199">
        <v>73</v>
      </c>
      <c r="B35" s="200" t="s">
        <v>161</v>
      </c>
      <c r="C35" s="200" t="s">
        <v>97</v>
      </c>
      <c r="D35" s="200" t="s">
        <v>13</v>
      </c>
      <c r="E35" s="200" t="s">
        <v>196</v>
      </c>
      <c r="F35" s="201" t="s">
        <v>115</v>
      </c>
      <c r="G35" s="200" t="s">
        <v>241</v>
      </c>
      <c r="H35" s="199" t="s">
        <v>277</v>
      </c>
      <c r="I35" s="200" t="s">
        <v>768</v>
      </c>
      <c r="J35" s="200" t="s">
        <v>769</v>
      </c>
      <c r="K35" s="199" t="str">
        <f>CONCATENATE(H35," ",I35," ",J35)</f>
        <v xml:space="preserve">Posibilidad de afectación reputacional por falta de control en la supervisión de contrato
  para favorecerse o favorecer algún tercero acambio de recibir o solicitar dádivas o beneficios </v>
      </c>
      <c r="L35" s="201" t="s">
        <v>16</v>
      </c>
      <c r="M35" s="201" t="s">
        <v>29</v>
      </c>
      <c r="N35" s="201" t="s">
        <v>523</v>
      </c>
      <c r="O35" s="202">
        <v>2</v>
      </c>
      <c r="P35" s="203" t="str">
        <f t="shared" si="1"/>
        <v>Muy Baja</v>
      </c>
      <c r="Q35" s="204">
        <f t="shared" si="2"/>
        <v>0.2</v>
      </c>
      <c r="R35" s="202">
        <v>100</v>
      </c>
      <c r="S35" s="203" t="str">
        <f t="shared" si="3"/>
        <v>Moderado</v>
      </c>
      <c r="T35" s="204">
        <f t="shared" si="4"/>
        <v>0.6</v>
      </c>
      <c r="U35" s="203" t="str">
        <f t="shared" si="5"/>
        <v>Moderado</v>
      </c>
      <c r="V35" s="201">
        <v>1</v>
      </c>
      <c r="W35" s="199" t="s">
        <v>524</v>
      </c>
      <c r="X35" s="201" t="str">
        <f t="shared" si="14"/>
        <v>Probabilidad</v>
      </c>
      <c r="Y35" s="201" t="s">
        <v>152</v>
      </c>
      <c r="Z35" s="201" t="s">
        <v>169</v>
      </c>
      <c r="AA35" s="201" t="str">
        <f t="shared" si="22"/>
        <v>30%</v>
      </c>
      <c r="AB35" s="201" t="s">
        <v>176</v>
      </c>
      <c r="AC35" s="201" t="s">
        <v>190</v>
      </c>
      <c r="AD35" s="201" t="s">
        <v>183</v>
      </c>
      <c r="AE35" s="199" t="s">
        <v>525</v>
      </c>
      <c r="AF35" s="205">
        <f t="shared" si="8"/>
        <v>0.14000000000000001</v>
      </c>
      <c r="AG35" s="203" t="str">
        <f t="shared" si="9"/>
        <v>Muy Baja</v>
      </c>
      <c r="AH35" s="204">
        <f t="shared" si="10"/>
        <v>0.14000000000000001</v>
      </c>
      <c r="AI35" s="203" t="str">
        <f t="shared" si="11"/>
        <v>Leve</v>
      </c>
      <c r="AJ35" s="204">
        <f t="shared" si="12"/>
        <v>0.2</v>
      </c>
      <c r="AK35" s="203" t="str">
        <f t="shared" si="13"/>
        <v>Bajo</v>
      </c>
      <c r="AL35" s="202" t="s">
        <v>177</v>
      </c>
      <c r="AM35" s="201" t="s">
        <v>526</v>
      </c>
      <c r="AN35" s="201" t="s">
        <v>527</v>
      </c>
      <c r="AO35" s="201" t="s">
        <v>522</v>
      </c>
      <c r="AP35" s="201" t="s">
        <v>149</v>
      </c>
      <c r="AQ35" s="201" t="s">
        <v>404</v>
      </c>
      <c r="AR35" s="201" t="s">
        <v>528</v>
      </c>
      <c r="AS35" s="201"/>
      <c r="AT35" s="198"/>
      <c r="AU35" s="179"/>
      <c r="AV35" s="179"/>
      <c r="AW35" s="179"/>
      <c r="AX35" s="180"/>
      <c r="AY35" s="181"/>
      <c r="AZ35" s="180"/>
      <c r="BA35" s="180"/>
      <c r="BB35" s="180"/>
      <c r="BC35" s="180"/>
      <c r="BD35" s="180"/>
      <c r="BE35" s="180"/>
    </row>
    <row r="36" spans="1:57" ht="97.5" customHeight="1" x14ac:dyDescent="0.2">
      <c r="A36" s="199">
        <v>74</v>
      </c>
      <c r="B36" s="200" t="s">
        <v>145</v>
      </c>
      <c r="C36" s="200" t="s">
        <v>97</v>
      </c>
      <c r="D36" s="200" t="s">
        <v>13</v>
      </c>
      <c r="E36" s="200" t="s">
        <v>385</v>
      </c>
      <c r="F36" s="201" t="s">
        <v>115</v>
      </c>
      <c r="G36" s="200" t="s">
        <v>241</v>
      </c>
      <c r="H36" s="199" t="s">
        <v>782</v>
      </c>
      <c r="I36" s="200" t="s">
        <v>529</v>
      </c>
      <c r="J36" s="200" t="s">
        <v>530</v>
      </c>
      <c r="K36" s="199" t="str">
        <f t="shared" si="0"/>
        <v xml:space="preserve">Posibilidad de afectación reputacional por inadecuada Debida Diligencia revisión incompleta, inoportuna  y no íntegra de la documentación allegada por el candidato Posibilidad de recibir o solicitar dádivas o benefcios para favorecerse o favorecer algún tercero con la omisión de los controles de los requisitos para ejercer los cargos </v>
      </c>
      <c r="L36" s="201" t="s">
        <v>16</v>
      </c>
      <c r="M36" s="201" t="s">
        <v>29</v>
      </c>
      <c r="N36" s="201" t="s">
        <v>531</v>
      </c>
      <c r="O36" s="202">
        <v>2</v>
      </c>
      <c r="P36" s="203" t="str">
        <f t="shared" si="1"/>
        <v>Muy Baja</v>
      </c>
      <c r="Q36" s="204">
        <f t="shared" si="2"/>
        <v>0.2</v>
      </c>
      <c r="R36" s="202">
        <v>100</v>
      </c>
      <c r="S36" s="203" t="str">
        <f t="shared" si="3"/>
        <v>Moderado</v>
      </c>
      <c r="T36" s="204">
        <f t="shared" si="4"/>
        <v>0.6</v>
      </c>
      <c r="U36" s="203" t="str">
        <f t="shared" si="5"/>
        <v>Moderado</v>
      </c>
      <c r="V36" s="201">
        <v>1</v>
      </c>
      <c r="W36" s="199" t="s">
        <v>532</v>
      </c>
      <c r="X36" s="201" t="str">
        <f t="shared" si="14"/>
        <v>Probabilidad</v>
      </c>
      <c r="Y36" s="201" t="s">
        <v>148</v>
      </c>
      <c r="Z36" s="201" t="s">
        <v>169</v>
      </c>
      <c r="AA36" s="201" t="str">
        <f t="shared" si="22"/>
        <v>40%</v>
      </c>
      <c r="AB36" s="201" t="s">
        <v>176</v>
      </c>
      <c r="AC36" s="201" t="s">
        <v>190</v>
      </c>
      <c r="AD36" s="201" t="s">
        <v>183</v>
      </c>
      <c r="AE36" s="199" t="s">
        <v>533</v>
      </c>
      <c r="AF36" s="205">
        <f t="shared" si="8"/>
        <v>0.12</v>
      </c>
      <c r="AG36" s="203" t="str">
        <f t="shared" si="9"/>
        <v>Muy Baja</v>
      </c>
      <c r="AH36" s="204">
        <f t="shared" si="10"/>
        <v>0.12</v>
      </c>
      <c r="AI36" s="203" t="str">
        <f t="shared" si="11"/>
        <v>Leve</v>
      </c>
      <c r="AJ36" s="204">
        <f t="shared" si="12"/>
        <v>0.2</v>
      </c>
      <c r="AK36" s="203" t="str">
        <f t="shared" si="13"/>
        <v>Bajo</v>
      </c>
      <c r="AL36" s="202" t="s">
        <v>177</v>
      </c>
      <c r="AM36" s="201" t="s">
        <v>534</v>
      </c>
      <c r="AN36" s="201" t="s">
        <v>527</v>
      </c>
      <c r="AO36" s="201" t="s">
        <v>522</v>
      </c>
      <c r="AP36" s="201" t="s">
        <v>149</v>
      </c>
      <c r="AQ36" s="201" t="s">
        <v>404</v>
      </c>
      <c r="AR36" s="201" t="s">
        <v>384</v>
      </c>
      <c r="AS36" s="201"/>
      <c r="AT36" s="198"/>
      <c r="AU36" s="179"/>
      <c r="AV36" s="179"/>
      <c r="AW36" s="179"/>
      <c r="AX36" s="180"/>
      <c r="AY36" s="181"/>
      <c r="AZ36" s="180"/>
      <c r="BA36" s="180"/>
      <c r="BB36" s="180"/>
      <c r="BC36" s="180"/>
      <c r="BD36" s="180"/>
      <c r="BE36" s="180"/>
    </row>
    <row r="37" spans="1:57" ht="74.25" customHeight="1" x14ac:dyDescent="0.2">
      <c r="A37" s="199">
        <v>75</v>
      </c>
      <c r="B37" s="200" t="s">
        <v>145</v>
      </c>
      <c r="C37" s="200" t="s">
        <v>97</v>
      </c>
      <c r="D37" s="200" t="s">
        <v>13</v>
      </c>
      <c r="E37" s="200" t="s">
        <v>385</v>
      </c>
      <c r="F37" s="201" t="s">
        <v>115</v>
      </c>
      <c r="G37" s="200" t="s">
        <v>241</v>
      </c>
      <c r="H37" s="199" t="s">
        <v>277</v>
      </c>
      <c r="I37" s="200" t="s">
        <v>535</v>
      </c>
      <c r="J37" s="200" t="s">
        <v>536</v>
      </c>
      <c r="K37" s="199" t="str">
        <f t="shared" si="0"/>
        <v>Posibilidad de afectación reputacional por alteración de las certificaciones laborales. Posibilidad de recibir o solicitar sobornos para emitir certificaciones laborales con datos diferentes a los contemplados en el manual de funciones</v>
      </c>
      <c r="L37" s="201" t="s">
        <v>16</v>
      </c>
      <c r="M37" s="201" t="s">
        <v>29</v>
      </c>
      <c r="N37" s="201" t="s">
        <v>537</v>
      </c>
      <c r="O37" s="202">
        <v>2</v>
      </c>
      <c r="P37" s="203" t="str">
        <f t="shared" si="1"/>
        <v>Muy Baja</v>
      </c>
      <c r="Q37" s="204">
        <f t="shared" si="2"/>
        <v>0.2</v>
      </c>
      <c r="R37" s="202">
        <v>100</v>
      </c>
      <c r="S37" s="203" t="str">
        <f t="shared" si="3"/>
        <v>Moderado</v>
      </c>
      <c r="T37" s="204">
        <f t="shared" si="4"/>
        <v>0.6</v>
      </c>
      <c r="U37" s="203" t="str">
        <f t="shared" si="5"/>
        <v>Moderado</v>
      </c>
      <c r="V37" s="201">
        <v>1</v>
      </c>
      <c r="W37" s="199" t="s">
        <v>538</v>
      </c>
      <c r="X37" s="201" t="str">
        <f t="shared" si="14"/>
        <v>Probabilidad</v>
      </c>
      <c r="Y37" s="201" t="s">
        <v>148</v>
      </c>
      <c r="Z37" s="201" t="s">
        <v>169</v>
      </c>
      <c r="AA37" s="201" t="str">
        <f t="shared" si="22"/>
        <v>40%</v>
      </c>
      <c r="AB37" s="201" t="s">
        <v>176</v>
      </c>
      <c r="AC37" s="201" t="s">
        <v>190</v>
      </c>
      <c r="AD37" s="201" t="s">
        <v>183</v>
      </c>
      <c r="AE37" s="199" t="s">
        <v>539</v>
      </c>
      <c r="AF37" s="205">
        <f t="shared" si="8"/>
        <v>0.12</v>
      </c>
      <c r="AG37" s="203" t="str">
        <f t="shared" si="9"/>
        <v>Muy Baja</v>
      </c>
      <c r="AH37" s="204">
        <f t="shared" si="10"/>
        <v>0.12</v>
      </c>
      <c r="AI37" s="203" t="str">
        <f t="shared" si="11"/>
        <v>Leve</v>
      </c>
      <c r="AJ37" s="204">
        <f t="shared" si="12"/>
        <v>0.2</v>
      </c>
      <c r="AK37" s="203" t="str">
        <f t="shared" si="13"/>
        <v>Bajo</v>
      </c>
      <c r="AL37" s="202" t="s">
        <v>177</v>
      </c>
      <c r="AM37" s="201" t="s">
        <v>521</v>
      </c>
      <c r="AN37" s="201" t="s">
        <v>527</v>
      </c>
      <c r="AO37" s="201" t="s">
        <v>522</v>
      </c>
      <c r="AP37" s="201" t="s">
        <v>149</v>
      </c>
      <c r="AQ37" s="201" t="s">
        <v>404</v>
      </c>
      <c r="AR37" s="201" t="s">
        <v>384</v>
      </c>
      <c r="AS37" s="201"/>
      <c r="AT37" s="198"/>
      <c r="AU37" s="179"/>
      <c r="AV37" s="179"/>
      <c r="AW37" s="179"/>
      <c r="AX37" s="180"/>
      <c r="AY37" s="181"/>
      <c r="AZ37" s="180"/>
      <c r="BA37" s="180"/>
      <c r="BB37" s="180"/>
      <c r="BC37" s="180"/>
      <c r="BD37" s="180"/>
      <c r="BE37" s="180"/>
    </row>
    <row r="38" spans="1:57" ht="75.75" customHeight="1" x14ac:dyDescent="0.2">
      <c r="A38" s="199">
        <v>76</v>
      </c>
      <c r="B38" s="200" t="s">
        <v>145</v>
      </c>
      <c r="C38" s="200" t="s">
        <v>97</v>
      </c>
      <c r="D38" s="200" t="s">
        <v>13</v>
      </c>
      <c r="E38" s="200" t="s">
        <v>385</v>
      </c>
      <c r="F38" s="201" t="s">
        <v>115</v>
      </c>
      <c r="G38" s="200" t="s">
        <v>241</v>
      </c>
      <c r="H38" s="199" t="s">
        <v>277</v>
      </c>
      <c r="I38" s="200" t="s">
        <v>540</v>
      </c>
      <c r="J38" s="200" t="s">
        <v>541</v>
      </c>
      <c r="K38" s="199" t="str">
        <f t="shared" si="0"/>
        <v>Posibilidad de afectación reputacional Falta de seguimiento y registros adicionales a los eventos de capacitaicón y formación. Posibilidad de recibir o solicitar sobornos para reportar como cumplida la asistencia a capacitaciones o formaciones</v>
      </c>
      <c r="L38" s="201" t="s">
        <v>16</v>
      </c>
      <c r="M38" s="201" t="s">
        <v>29</v>
      </c>
      <c r="N38" s="201" t="s">
        <v>542</v>
      </c>
      <c r="O38" s="202">
        <v>2</v>
      </c>
      <c r="P38" s="203" t="str">
        <f t="shared" si="1"/>
        <v>Muy Baja</v>
      </c>
      <c r="Q38" s="204">
        <f t="shared" si="2"/>
        <v>0.2</v>
      </c>
      <c r="R38" s="202">
        <v>100</v>
      </c>
      <c r="S38" s="203" t="str">
        <f t="shared" si="3"/>
        <v>Moderado</v>
      </c>
      <c r="T38" s="204">
        <f t="shared" si="4"/>
        <v>0.6</v>
      </c>
      <c r="U38" s="203" t="str">
        <f t="shared" si="5"/>
        <v>Moderado</v>
      </c>
      <c r="V38" s="201">
        <v>1</v>
      </c>
      <c r="W38" s="199" t="s">
        <v>543</v>
      </c>
      <c r="X38" s="201" t="str">
        <f t="shared" si="14"/>
        <v>Probabilidad</v>
      </c>
      <c r="Y38" s="201" t="s">
        <v>148</v>
      </c>
      <c r="Z38" s="201" t="s">
        <v>169</v>
      </c>
      <c r="AA38" s="201" t="str">
        <f t="shared" si="22"/>
        <v>40%</v>
      </c>
      <c r="AB38" s="201" t="s">
        <v>176</v>
      </c>
      <c r="AC38" s="201" t="s">
        <v>190</v>
      </c>
      <c r="AD38" s="201" t="s">
        <v>183</v>
      </c>
      <c r="AE38" s="199" t="s">
        <v>544</v>
      </c>
      <c r="AF38" s="205">
        <f t="shared" si="8"/>
        <v>0.12</v>
      </c>
      <c r="AG38" s="203" t="str">
        <f t="shared" si="9"/>
        <v>Muy Baja</v>
      </c>
      <c r="AH38" s="204">
        <f t="shared" si="10"/>
        <v>0.12</v>
      </c>
      <c r="AI38" s="203" t="str">
        <f t="shared" si="11"/>
        <v>Leve</v>
      </c>
      <c r="AJ38" s="204">
        <f t="shared" si="12"/>
        <v>0.2</v>
      </c>
      <c r="AK38" s="203" t="str">
        <f t="shared" si="13"/>
        <v>Bajo</v>
      </c>
      <c r="AL38" s="202" t="s">
        <v>177</v>
      </c>
      <c r="AM38" s="201" t="s">
        <v>521</v>
      </c>
      <c r="AN38" s="201" t="s">
        <v>527</v>
      </c>
      <c r="AO38" s="201" t="s">
        <v>522</v>
      </c>
      <c r="AP38" s="201" t="s">
        <v>149</v>
      </c>
      <c r="AQ38" s="201" t="s">
        <v>404</v>
      </c>
      <c r="AR38" s="201" t="s">
        <v>384</v>
      </c>
      <c r="AS38" s="201" t="s">
        <v>545</v>
      </c>
      <c r="AT38" s="198"/>
      <c r="AU38" s="179"/>
      <c r="AV38" s="179"/>
      <c r="AW38" s="179"/>
      <c r="AX38" s="180"/>
      <c r="AY38" s="181"/>
      <c r="AZ38" s="180"/>
      <c r="BA38" s="180"/>
      <c r="BB38" s="180"/>
      <c r="BC38" s="180"/>
      <c r="BD38" s="180"/>
      <c r="BE38" s="180"/>
    </row>
    <row r="39" spans="1:57" ht="81" customHeight="1" x14ac:dyDescent="0.2">
      <c r="A39" s="199">
        <v>77</v>
      </c>
      <c r="B39" s="199" t="s">
        <v>167</v>
      </c>
      <c r="C39" s="199" t="s">
        <v>97</v>
      </c>
      <c r="D39" s="199" t="s">
        <v>13</v>
      </c>
      <c r="E39" s="200" t="s">
        <v>405</v>
      </c>
      <c r="F39" s="201" t="s">
        <v>115</v>
      </c>
      <c r="G39" s="200" t="s">
        <v>241</v>
      </c>
      <c r="H39" s="199" t="s">
        <v>546</v>
      </c>
      <c r="I39" s="199" t="s">
        <v>547</v>
      </c>
      <c r="J39" s="199" t="s">
        <v>548</v>
      </c>
      <c r="K39" s="199" t="str">
        <f t="shared" si="0"/>
        <v>Posibilidad de ofrecer cualquier dádiva o beneficio por parte del apoderado de la empresa para que un funcionario judicial profiera un fallo a favor de la entidad con el fin de evitar condenas o sanciones que afecten la reputación o de manera económica a la Terminal.</v>
      </c>
      <c r="L39" s="201" t="s">
        <v>16</v>
      </c>
      <c r="M39" s="201" t="s">
        <v>29</v>
      </c>
      <c r="N39" s="201" t="s">
        <v>549</v>
      </c>
      <c r="O39" s="202">
        <v>500</v>
      </c>
      <c r="P39" s="203" t="str">
        <f t="shared" si="1"/>
        <v>Media</v>
      </c>
      <c r="Q39" s="204">
        <f t="shared" si="2"/>
        <v>0.6</v>
      </c>
      <c r="R39" s="202">
        <v>100</v>
      </c>
      <c r="S39" s="203" t="str">
        <f t="shared" si="3"/>
        <v>Moderado</v>
      </c>
      <c r="T39" s="204">
        <f t="shared" si="4"/>
        <v>0.6</v>
      </c>
      <c r="U39" s="203" t="str">
        <f t="shared" si="5"/>
        <v>Moderado</v>
      </c>
      <c r="V39" s="202">
        <v>1</v>
      </c>
      <c r="W39" s="199" t="s">
        <v>550</v>
      </c>
      <c r="X39" s="201" t="str">
        <f t="shared" si="14"/>
        <v>Probabilidad</v>
      </c>
      <c r="Y39" s="201" t="s">
        <v>148</v>
      </c>
      <c r="Z39" s="201" t="s">
        <v>171</v>
      </c>
      <c r="AA39" s="209">
        <v>0.6</v>
      </c>
      <c r="AB39" s="201" t="s">
        <v>178</v>
      </c>
      <c r="AC39" s="201" t="s">
        <v>188</v>
      </c>
      <c r="AD39" s="201" t="s">
        <v>185</v>
      </c>
      <c r="AE39" s="200"/>
      <c r="AF39" s="205">
        <f t="shared" si="8"/>
        <v>0.24</v>
      </c>
      <c r="AG39" s="203" t="str">
        <f t="shared" si="9"/>
        <v>Baja</v>
      </c>
      <c r="AH39" s="204">
        <f t="shared" si="10"/>
        <v>0.24</v>
      </c>
      <c r="AI39" s="203" t="str">
        <f t="shared" si="11"/>
        <v>Moderado</v>
      </c>
      <c r="AJ39" s="204">
        <f t="shared" si="12"/>
        <v>0.6</v>
      </c>
      <c r="AK39" s="203" t="str">
        <f t="shared" si="13"/>
        <v>Moderado</v>
      </c>
      <c r="AL39" s="202" t="s">
        <v>179</v>
      </c>
      <c r="AM39" s="202" t="s">
        <v>551</v>
      </c>
      <c r="AN39" s="202" t="s">
        <v>421</v>
      </c>
      <c r="AO39" s="202" t="s">
        <v>552</v>
      </c>
      <c r="AP39" s="202" t="s">
        <v>149</v>
      </c>
      <c r="AQ39" s="202" t="s">
        <v>553</v>
      </c>
      <c r="AR39" s="202" t="s">
        <v>424</v>
      </c>
      <c r="AS39" s="202"/>
      <c r="AT39" s="198"/>
      <c r="AU39" s="179"/>
      <c r="AV39" s="179"/>
      <c r="AW39" s="179"/>
      <c r="AX39" s="180"/>
      <c r="AY39" s="180"/>
      <c r="AZ39" s="180"/>
      <c r="BA39" s="180"/>
      <c r="BB39" s="180"/>
      <c r="BC39" s="180"/>
      <c r="BD39" s="180"/>
      <c r="BE39" s="180"/>
    </row>
    <row r="40" spans="1:57" ht="143.25" hidden="1" customHeight="1" x14ac:dyDescent="0.2">
      <c r="A40" s="210">
        <v>78</v>
      </c>
      <c r="B40" s="211" t="s">
        <v>157</v>
      </c>
      <c r="C40" s="211" t="s">
        <v>19</v>
      </c>
      <c r="D40" s="211" t="s">
        <v>13</v>
      </c>
      <c r="E40" s="211" t="s">
        <v>362</v>
      </c>
      <c r="F40" s="210" t="s">
        <v>115</v>
      </c>
      <c r="G40" s="200"/>
      <c r="H40" s="200" t="s">
        <v>554</v>
      </c>
      <c r="I40" s="200" t="s">
        <v>555</v>
      </c>
      <c r="J40" s="200" t="s">
        <v>556</v>
      </c>
      <c r="K40" s="199" t="str">
        <f t="shared" si="0"/>
        <v xml:space="preserve">Posibilidad de ofrecer, prometer, entregar u otorgar una ventaja indebida de cualquier  valor  por parte de los trabajadores de la Subgerencia de Planeación y Proyectos, directamente o indirectamente a las partes interesadas internas del proceso para recibir de forma extemporánea solicitudes con el fin de evitar investigaciones, implementación de la  debida diligencia ampliada, aplicación de procesos disciplinarios según aplique, bajo nivel de impacto y eficacia en el mejoramiento de la gestión institucional o terminación anticipada de contratos, según aplique. </v>
      </c>
      <c r="L40" s="201" t="s">
        <v>16</v>
      </c>
      <c r="M40" s="210" t="s">
        <v>29</v>
      </c>
      <c r="N40" s="210" t="s">
        <v>557</v>
      </c>
      <c r="O40" s="211">
        <v>24</v>
      </c>
      <c r="P40" s="212" t="str">
        <f t="shared" si="1"/>
        <v>Baja</v>
      </c>
      <c r="Q40" s="213">
        <f t="shared" si="2"/>
        <v>0.4</v>
      </c>
      <c r="R40" s="211">
        <v>500</v>
      </c>
      <c r="S40" s="212" t="str">
        <f t="shared" si="3"/>
        <v>Mayor</v>
      </c>
      <c r="T40" s="213">
        <f t="shared" si="4"/>
        <v>0.8</v>
      </c>
      <c r="U40" s="212" t="str">
        <f t="shared" si="5"/>
        <v>Alto</v>
      </c>
      <c r="V40" s="211">
        <v>1</v>
      </c>
      <c r="W40" s="199" t="s">
        <v>558</v>
      </c>
      <c r="X40" s="210" t="str">
        <f t="shared" si="14"/>
        <v>Probabilidad</v>
      </c>
      <c r="Y40" s="210" t="s">
        <v>152</v>
      </c>
      <c r="Z40" s="210" t="s">
        <v>169</v>
      </c>
      <c r="AA40" s="210" t="str">
        <f>IF(AND(Y40="Preventivo",Z40="Automático"),"50%",IF(AND(Y40="Preventivo",Z40="Manual"),"40%",IF(AND(Y40="Detectivo",Z40="Automático"),"40%",IF(AND(Y40="Detectivo",Z40="Manual"),"30%",IF(AND(Y40="Correctivo",Z40="Automático"),"35%",IF(AND(Y40="Correctivo",Z40="Manual"),"25%",""))))))</f>
        <v>30%</v>
      </c>
      <c r="AB40" s="210" t="s">
        <v>176</v>
      </c>
      <c r="AC40" s="210" t="s">
        <v>188</v>
      </c>
      <c r="AD40" s="210" t="s">
        <v>183</v>
      </c>
      <c r="AE40" s="200" t="s">
        <v>559</v>
      </c>
      <c r="AF40" s="214">
        <f t="shared" si="8"/>
        <v>0.28000000000000003</v>
      </c>
      <c r="AG40" s="212" t="str">
        <f t="shared" si="9"/>
        <v>Baja</v>
      </c>
      <c r="AH40" s="213">
        <f t="shared" si="10"/>
        <v>0.28000000000000003</v>
      </c>
      <c r="AI40" s="212" t="str">
        <f t="shared" si="11"/>
        <v>Menor</v>
      </c>
      <c r="AJ40" s="213">
        <f t="shared" si="12"/>
        <v>0.4</v>
      </c>
      <c r="AK40" s="212" t="str">
        <f t="shared" si="13"/>
        <v>Moderado</v>
      </c>
      <c r="AL40" s="211" t="s">
        <v>179</v>
      </c>
      <c r="AM40" s="211" t="s">
        <v>560</v>
      </c>
      <c r="AN40" s="211" t="s">
        <v>561</v>
      </c>
      <c r="AO40" s="211" t="s">
        <v>562</v>
      </c>
      <c r="AP40" s="211" t="s">
        <v>293</v>
      </c>
      <c r="AQ40" s="211" t="s">
        <v>563</v>
      </c>
      <c r="AR40" s="211" t="s">
        <v>561</v>
      </c>
      <c r="AS40" s="211"/>
      <c r="AT40" s="198"/>
      <c r="AU40" s="179"/>
      <c r="AV40" s="179"/>
      <c r="AW40" s="179"/>
      <c r="AX40" s="185"/>
      <c r="AY40" s="185"/>
      <c r="AZ40" s="185"/>
      <c r="BA40" s="185"/>
      <c r="BB40" s="185"/>
      <c r="BC40" s="185"/>
      <c r="BD40" s="185"/>
      <c r="BE40" s="185"/>
    </row>
    <row r="41" spans="1:57" ht="123" customHeight="1" x14ac:dyDescent="0.2">
      <c r="A41" s="201">
        <v>79</v>
      </c>
      <c r="B41" s="201" t="s">
        <v>87</v>
      </c>
      <c r="C41" s="201" t="s">
        <v>89</v>
      </c>
      <c r="D41" s="201" t="s">
        <v>302</v>
      </c>
      <c r="E41" s="202" t="s">
        <v>362</v>
      </c>
      <c r="F41" s="201" t="s">
        <v>115</v>
      </c>
      <c r="G41" s="200" t="s">
        <v>241</v>
      </c>
      <c r="H41" s="200" t="s">
        <v>564</v>
      </c>
      <c r="I41" s="199" t="s">
        <v>565</v>
      </c>
      <c r="J41" s="200" t="s">
        <v>566</v>
      </c>
      <c r="K41" s="199" t="str">
        <f t="shared" si="0"/>
        <v xml:space="preserve">Posibilidad de Afectación reputacional por recibir dadivas al prestar el servicio  al poner en disposición elementos de preferencia del ciudadano, ofrecen un beneficio para satisfacer su propia necesidad. </v>
      </c>
      <c r="L41" s="201" t="s">
        <v>16</v>
      </c>
      <c r="M41" s="201" t="s">
        <v>29</v>
      </c>
      <c r="N41" s="201" t="s">
        <v>567</v>
      </c>
      <c r="O41" s="202">
        <v>500</v>
      </c>
      <c r="P41" s="203" t="str">
        <f t="shared" si="1"/>
        <v>Media</v>
      </c>
      <c r="Q41" s="204">
        <f t="shared" si="2"/>
        <v>0.6</v>
      </c>
      <c r="R41" s="202">
        <v>500</v>
      </c>
      <c r="S41" s="203" t="str">
        <f t="shared" si="3"/>
        <v>Mayor</v>
      </c>
      <c r="T41" s="204">
        <f t="shared" si="4"/>
        <v>0.8</v>
      </c>
      <c r="U41" s="203" t="str">
        <f t="shared" si="5"/>
        <v>Alto</v>
      </c>
      <c r="V41" s="201">
        <v>1</v>
      </c>
      <c r="W41" s="200" t="s">
        <v>568</v>
      </c>
      <c r="X41" s="201" t="str">
        <f t="shared" si="14"/>
        <v>Probabilidad</v>
      </c>
      <c r="Y41" s="201" t="s">
        <v>148</v>
      </c>
      <c r="Z41" s="201" t="s">
        <v>169</v>
      </c>
      <c r="AA41" s="201" t="str">
        <f t="shared" ref="AA41:AA50" si="23">IF(AND(Y41="Inexistente",Z41="Sin"),"0%",IF(AND(Y41="Preventivo",Z41="Automático"),"50%",IF(AND(Y41="Preventivo",Z41="Manual"),"40%",IF(AND(Y41="Detectivo",Z41="Automático"),"40%",IF(AND(Y41="Detectivo",Z41="Manual"),"30%",IF(AND(Y41="Correctivo",Z41="Automático"),"35%",IF(AND(Y41="Correctivo",Z41="Manual"),"25%","")))))))</f>
        <v>40%</v>
      </c>
      <c r="AB41" s="201" t="s">
        <v>176</v>
      </c>
      <c r="AC41" s="201" t="s">
        <v>188</v>
      </c>
      <c r="AD41" s="201" t="s">
        <v>183</v>
      </c>
      <c r="AE41" s="199" t="s">
        <v>569</v>
      </c>
      <c r="AF41" s="205">
        <f t="shared" si="8"/>
        <v>0.36</v>
      </c>
      <c r="AG41" s="203" t="str">
        <f t="shared" si="9"/>
        <v>Baja</v>
      </c>
      <c r="AH41" s="204">
        <f t="shared" si="10"/>
        <v>0.36</v>
      </c>
      <c r="AI41" s="203" t="str">
        <f t="shared" si="11"/>
        <v>Moderado</v>
      </c>
      <c r="AJ41" s="204">
        <f t="shared" si="12"/>
        <v>0.6</v>
      </c>
      <c r="AK41" s="203" t="str">
        <f t="shared" si="13"/>
        <v>Moderado</v>
      </c>
      <c r="AL41" s="202" t="s">
        <v>179</v>
      </c>
      <c r="AM41" s="201" t="s">
        <v>570</v>
      </c>
      <c r="AN41" s="201" t="s">
        <v>280</v>
      </c>
      <c r="AO41" s="201" t="s">
        <v>571</v>
      </c>
      <c r="AP41" s="201" t="s">
        <v>170</v>
      </c>
      <c r="AQ41" s="202" t="s">
        <v>572</v>
      </c>
      <c r="AR41" s="201" t="s">
        <v>280</v>
      </c>
      <c r="AS41" s="202"/>
      <c r="AT41" s="198"/>
      <c r="AU41" s="179"/>
      <c r="AV41" s="179"/>
      <c r="AW41" s="179"/>
      <c r="AX41" s="181"/>
      <c r="AY41" s="181"/>
      <c r="AZ41" s="181"/>
      <c r="BA41" s="181"/>
      <c r="BB41" s="181"/>
      <c r="BC41" s="181"/>
      <c r="BD41" s="181"/>
      <c r="BE41" s="181"/>
    </row>
    <row r="42" spans="1:57" ht="91.5" customHeight="1" x14ac:dyDescent="0.2">
      <c r="A42" s="201">
        <v>80</v>
      </c>
      <c r="B42" s="201" t="s">
        <v>160</v>
      </c>
      <c r="C42" s="201" t="s">
        <v>97</v>
      </c>
      <c r="D42" s="201" t="s">
        <v>9</v>
      </c>
      <c r="E42" s="202" t="s">
        <v>362</v>
      </c>
      <c r="F42" s="201" t="s">
        <v>115</v>
      </c>
      <c r="G42" s="200" t="s">
        <v>241</v>
      </c>
      <c r="H42" s="200" t="s">
        <v>277</v>
      </c>
      <c r="I42" s="200" t="s">
        <v>573</v>
      </c>
      <c r="J42" s="200" t="s">
        <v>574</v>
      </c>
      <c r="K42" s="199" t="str">
        <f t="shared" si="0"/>
        <v>Posibilidad de afectación reputacional Por la vulneración de los controles de seguridad por el incumplimiento de obligaciones de confidencialidad por parte de los contratistas de monitoreo de CCTV y controles de acceso vehícular y peatonal.</v>
      </c>
      <c r="L42" s="201" t="s">
        <v>16</v>
      </c>
      <c r="M42" s="201" t="s">
        <v>29</v>
      </c>
      <c r="N42" s="201" t="s">
        <v>575</v>
      </c>
      <c r="O42" s="202">
        <v>500</v>
      </c>
      <c r="P42" s="203" t="str">
        <f t="shared" si="1"/>
        <v>Media</v>
      </c>
      <c r="Q42" s="204">
        <f t="shared" si="2"/>
        <v>0.6</v>
      </c>
      <c r="R42" s="202">
        <v>100</v>
      </c>
      <c r="S42" s="203" t="str">
        <f t="shared" si="3"/>
        <v>Moderado</v>
      </c>
      <c r="T42" s="204">
        <f t="shared" si="4"/>
        <v>0.6</v>
      </c>
      <c r="U42" s="203" t="str">
        <f t="shared" si="5"/>
        <v>Moderado</v>
      </c>
      <c r="V42" s="201">
        <v>1</v>
      </c>
      <c r="W42" s="199" t="s">
        <v>576</v>
      </c>
      <c r="X42" s="201" t="str">
        <f t="shared" si="14"/>
        <v>Probabilidad</v>
      </c>
      <c r="Y42" s="201" t="s">
        <v>148</v>
      </c>
      <c r="Z42" s="201" t="s">
        <v>169</v>
      </c>
      <c r="AA42" s="201" t="str">
        <f t="shared" si="23"/>
        <v>40%</v>
      </c>
      <c r="AB42" s="201" t="s">
        <v>176</v>
      </c>
      <c r="AC42" s="201" t="s">
        <v>188</v>
      </c>
      <c r="AD42" s="201" t="s">
        <v>183</v>
      </c>
      <c r="AE42" s="199" t="s">
        <v>577</v>
      </c>
      <c r="AF42" s="205">
        <f t="shared" si="8"/>
        <v>0.36</v>
      </c>
      <c r="AG42" s="203" t="str">
        <f t="shared" si="9"/>
        <v>Baja</v>
      </c>
      <c r="AH42" s="204">
        <f t="shared" si="10"/>
        <v>0.36</v>
      </c>
      <c r="AI42" s="203" t="str">
        <f t="shared" si="11"/>
        <v>Moderado</v>
      </c>
      <c r="AJ42" s="204">
        <f t="shared" si="12"/>
        <v>0.6</v>
      </c>
      <c r="AK42" s="203" t="str">
        <f t="shared" si="13"/>
        <v>Moderado</v>
      </c>
      <c r="AL42" s="202" t="s">
        <v>179</v>
      </c>
      <c r="AM42" s="201" t="s">
        <v>371</v>
      </c>
      <c r="AN42" s="201" t="s">
        <v>373</v>
      </c>
      <c r="AO42" s="201" t="s">
        <v>372</v>
      </c>
      <c r="AP42" s="201" t="s">
        <v>297</v>
      </c>
      <c r="AQ42" s="201" t="s">
        <v>578</v>
      </c>
      <c r="AR42" s="201" t="s">
        <v>361</v>
      </c>
      <c r="AS42" s="201"/>
      <c r="AT42" s="198"/>
      <c r="AU42" s="179"/>
      <c r="AV42" s="179"/>
      <c r="AW42" s="179"/>
      <c r="AX42" s="181"/>
      <c r="AY42" s="180" t="s">
        <v>302</v>
      </c>
      <c r="AZ42" s="180"/>
      <c r="BA42" s="183" t="s">
        <v>9</v>
      </c>
      <c r="BB42" s="180"/>
      <c r="BC42" s="183" t="s">
        <v>9</v>
      </c>
      <c r="BD42" s="180"/>
      <c r="BE42" s="183" t="s">
        <v>9</v>
      </c>
    </row>
    <row r="43" spans="1:57" ht="105.75" customHeight="1" x14ac:dyDescent="0.2">
      <c r="A43" s="201">
        <v>81</v>
      </c>
      <c r="B43" s="201" t="s">
        <v>160</v>
      </c>
      <c r="C43" s="201" t="s">
        <v>97</v>
      </c>
      <c r="D43" s="201" t="s">
        <v>9</v>
      </c>
      <c r="E43" s="202" t="s">
        <v>354</v>
      </c>
      <c r="F43" s="201" t="s">
        <v>115</v>
      </c>
      <c r="G43" s="200" t="s">
        <v>241</v>
      </c>
      <c r="H43" s="200" t="s">
        <v>298</v>
      </c>
      <c r="I43" s="200" t="s">
        <v>579</v>
      </c>
      <c r="J43" s="200" t="s">
        <v>580</v>
      </c>
      <c r="K43" s="199" t="str">
        <f t="shared" si="0"/>
        <v>Posibilidad de afectación económica por la falta de recaudación de ingresos por concepto de acceso a zonas operativas por la entrega de dádivas durante el desarrollo del trámite de ingreso de vehículos a beneficio personal y por evadir el pago de tarifa de acceso asignada para el automotor.</v>
      </c>
      <c r="L43" s="201" t="s">
        <v>16</v>
      </c>
      <c r="M43" s="201" t="s">
        <v>29</v>
      </c>
      <c r="N43" s="201"/>
      <c r="O43" s="202">
        <v>500</v>
      </c>
      <c r="P43" s="203" t="str">
        <f t="shared" si="1"/>
        <v>Media</v>
      </c>
      <c r="Q43" s="204">
        <f t="shared" si="2"/>
        <v>0.6</v>
      </c>
      <c r="R43" s="202">
        <v>100</v>
      </c>
      <c r="S43" s="203" t="str">
        <f t="shared" si="3"/>
        <v>Moderado</v>
      </c>
      <c r="T43" s="204">
        <f t="shared" si="4"/>
        <v>0.6</v>
      </c>
      <c r="U43" s="203" t="str">
        <f t="shared" si="5"/>
        <v>Moderado</v>
      </c>
      <c r="V43" s="201">
        <v>1</v>
      </c>
      <c r="W43" s="199" t="s">
        <v>581</v>
      </c>
      <c r="X43" s="201" t="str">
        <f t="shared" si="14"/>
        <v>Probabilidad</v>
      </c>
      <c r="Y43" s="201" t="s">
        <v>148</v>
      </c>
      <c r="Z43" s="201" t="s">
        <v>169</v>
      </c>
      <c r="AA43" s="201" t="str">
        <f t="shared" si="23"/>
        <v>40%</v>
      </c>
      <c r="AB43" s="201" t="s">
        <v>176</v>
      </c>
      <c r="AC43" s="201" t="s">
        <v>188</v>
      </c>
      <c r="AD43" s="201" t="s">
        <v>183</v>
      </c>
      <c r="AE43" s="199" t="s">
        <v>582</v>
      </c>
      <c r="AF43" s="205">
        <f t="shared" si="8"/>
        <v>0.36</v>
      </c>
      <c r="AG43" s="203" t="str">
        <f t="shared" si="9"/>
        <v>Baja</v>
      </c>
      <c r="AH43" s="204">
        <f t="shared" si="10"/>
        <v>0.36</v>
      </c>
      <c r="AI43" s="203" t="str">
        <f t="shared" si="11"/>
        <v>Moderado</v>
      </c>
      <c r="AJ43" s="204">
        <f t="shared" si="12"/>
        <v>0.6</v>
      </c>
      <c r="AK43" s="203" t="str">
        <f t="shared" si="13"/>
        <v>Moderado</v>
      </c>
      <c r="AL43" s="202" t="s">
        <v>179</v>
      </c>
      <c r="AM43" s="201" t="s">
        <v>371</v>
      </c>
      <c r="AN43" s="201" t="s">
        <v>373</v>
      </c>
      <c r="AO43" s="201" t="s">
        <v>372</v>
      </c>
      <c r="AP43" s="201" t="s">
        <v>279</v>
      </c>
      <c r="AQ43" s="201" t="s">
        <v>360</v>
      </c>
      <c r="AR43" s="201" t="s">
        <v>361</v>
      </c>
      <c r="AS43" s="201"/>
      <c r="AT43" s="198"/>
      <c r="AU43" s="179"/>
      <c r="AV43" s="179"/>
      <c r="AW43" s="179"/>
      <c r="AX43" s="181"/>
      <c r="AY43" s="180" t="s">
        <v>302</v>
      </c>
      <c r="AZ43" s="180"/>
      <c r="BA43" s="183" t="s">
        <v>9</v>
      </c>
      <c r="BB43" s="180"/>
      <c r="BC43" s="183" t="s">
        <v>9</v>
      </c>
      <c r="BD43" s="180"/>
      <c r="BE43" s="183" t="s">
        <v>9</v>
      </c>
    </row>
    <row r="44" spans="1:57" ht="135.75" customHeight="1" x14ac:dyDescent="0.2">
      <c r="A44" s="207">
        <v>82</v>
      </c>
      <c r="B44" s="207" t="s">
        <v>157</v>
      </c>
      <c r="C44" s="207" t="s">
        <v>19</v>
      </c>
      <c r="D44" s="207" t="s">
        <v>13</v>
      </c>
      <c r="E44" s="215" t="s">
        <v>362</v>
      </c>
      <c r="F44" s="207" t="s">
        <v>115</v>
      </c>
      <c r="G44" s="200" t="s">
        <v>241</v>
      </c>
      <c r="H44" s="199" t="s">
        <v>583</v>
      </c>
      <c r="I44" s="199" t="s">
        <v>584</v>
      </c>
      <c r="J44" s="199" t="s">
        <v>585</v>
      </c>
      <c r="K44" s="199" t="str">
        <f t="shared" si="0"/>
        <v>Posibilidad de afectación económica y reputacional por ofrecer o recibir soborno para no llevar a cabo protocolo de cepo debido a obtener un beneficio privado</v>
      </c>
      <c r="L44" s="201" t="s">
        <v>16</v>
      </c>
      <c r="M44" s="207" t="s">
        <v>29</v>
      </c>
      <c r="N44" s="207" t="s">
        <v>586</v>
      </c>
      <c r="O44" s="216">
        <v>24</v>
      </c>
      <c r="P44" s="217" t="str">
        <f>IF(O44&lt;=0,"",IF(O44&lt;=2,"Muy Baja",IF(O44&lt;=24,"Baja",IF(O44&lt;=500,"Media",IF(O44&lt;=5000,"Alta","Muy Alta")))))</f>
        <v>Baja</v>
      </c>
      <c r="Q44" s="218">
        <f t="shared" si="2"/>
        <v>0.4</v>
      </c>
      <c r="R44" s="216">
        <v>100</v>
      </c>
      <c r="S44" s="217" t="str">
        <f t="shared" si="3"/>
        <v>Moderado</v>
      </c>
      <c r="T44" s="218">
        <f t="shared" si="4"/>
        <v>0.6</v>
      </c>
      <c r="U44" s="217" t="str">
        <f t="shared" si="5"/>
        <v>Moderado</v>
      </c>
      <c r="V44" s="207">
        <v>1</v>
      </c>
      <c r="W44" s="199" t="s">
        <v>587</v>
      </c>
      <c r="X44" s="207" t="str">
        <f t="shared" si="14"/>
        <v>Probabilidad</v>
      </c>
      <c r="Y44" s="207" t="s">
        <v>152</v>
      </c>
      <c r="Z44" s="207" t="s">
        <v>169</v>
      </c>
      <c r="AA44" s="207" t="str">
        <f t="shared" si="23"/>
        <v>30%</v>
      </c>
      <c r="AB44" s="207" t="s">
        <v>176</v>
      </c>
      <c r="AC44" s="207" t="s">
        <v>190</v>
      </c>
      <c r="AD44" s="207" t="s">
        <v>185</v>
      </c>
      <c r="AE44" s="199" t="s">
        <v>588</v>
      </c>
      <c r="AF44" s="219">
        <f t="shared" si="8"/>
        <v>0.28000000000000003</v>
      </c>
      <c r="AG44" s="217" t="str">
        <f t="shared" si="9"/>
        <v>Baja</v>
      </c>
      <c r="AH44" s="218">
        <f t="shared" si="10"/>
        <v>0.28000000000000003</v>
      </c>
      <c r="AI44" s="217" t="str">
        <f t="shared" si="11"/>
        <v>Menor</v>
      </c>
      <c r="AJ44" s="218">
        <f t="shared" si="12"/>
        <v>0.4</v>
      </c>
      <c r="AK44" s="217" t="str">
        <f t="shared" si="13"/>
        <v>Moderado</v>
      </c>
      <c r="AL44" s="215" t="s">
        <v>177</v>
      </c>
      <c r="AM44" s="207" t="s">
        <v>589</v>
      </c>
      <c r="AN44" s="207" t="s">
        <v>778</v>
      </c>
      <c r="AO44" s="207" t="s">
        <v>590</v>
      </c>
      <c r="AP44" s="207" t="s">
        <v>591</v>
      </c>
      <c r="AQ44" s="207" t="s">
        <v>592</v>
      </c>
      <c r="AR44" s="207" t="s">
        <v>778</v>
      </c>
      <c r="AS44" s="207"/>
      <c r="AT44" s="198"/>
      <c r="AU44" s="179"/>
      <c r="AV44" s="179"/>
      <c r="AW44" s="179"/>
      <c r="AX44" s="184"/>
      <c r="AY44" s="187"/>
      <c r="AZ44" s="184"/>
      <c r="BA44" s="187"/>
      <c r="BB44" s="184"/>
      <c r="BC44" s="184"/>
      <c r="BD44" s="188"/>
      <c r="BE44" s="188"/>
    </row>
    <row r="45" spans="1:57" ht="54" customHeight="1" x14ac:dyDescent="0.2">
      <c r="A45" s="207">
        <v>83</v>
      </c>
      <c r="B45" s="207" t="s">
        <v>157</v>
      </c>
      <c r="C45" s="207" t="s">
        <v>19</v>
      </c>
      <c r="D45" s="207" t="s">
        <v>13</v>
      </c>
      <c r="E45" s="215" t="s">
        <v>362</v>
      </c>
      <c r="F45" s="207" t="s">
        <v>115</v>
      </c>
      <c r="G45" s="200" t="s">
        <v>241</v>
      </c>
      <c r="H45" s="199" t="s">
        <v>583</v>
      </c>
      <c r="I45" s="199" t="s">
        <v>593</v>
      </c>
      <c r="J45" s="199" t="s">
        <v>585</v>
      </c>
      <c r="K45" s="199" t="str">
        <f t="shared" si="0"/>
        <v>Posibilidad de afectación económica y reputacional por ofrecer o recibir soborno para omitir protocolos operativos debido a obtener un beneficio privado</v>
      </c>
      <c r="L45" s="201" t="s">
        <v>16</v>
      </c>
      <c r="M45" s="207" t="s">
        <v>29</v>
      </c>
      <c r="N45" s="207" t="s">
        <v>586</v>
      </c>
      <c r="O45" s="216">
        <v>24</v>
      </c>
      <c r="P45" s="217" t="str">
        <f t="shared" si="1"/>
        <v>Baja</v>
      </c>
      <c r="Q45" s="218">
        <f t="shared" si="2"/>
        <v>0.4</v>
      </c>
      <c r="R45" s="216">
        <v>100</v>
      </c>
      <c r="S45" s="217" t="str">
        <f t="shared" si="3"/>
        <v>Moderado</v>
      </c>
      <c r="T45" s="218">
        <f t="shared" si="4"/>
        <v>0.6</v>
      </c>
      <c r="U45" s="217" t="str">
        <f t="shared" si="5"/>
        <v>Moderado</v>
      </c>
      <c r="V45" s="207">
        <v>1</v>
      </c>
      <c r="W45" s="199" t="s">
        <v>587</v>
      </c>
      <c r="X45" s="207" t="str">
        <f t="shared" si="14"/>
        <v>Probabilidad</v>
      </c>
      <c r="Y45" s="207" t="s">
        <v>152</v>
      </c>
      <c r="Z45" s="207" t="s">
        <v>169</v>
      </c>
      <c r="AA45" s="207" t="str">
        <f t="shared" si="23"/>
        <v>30%</v>
      </c>
      <c r="AB45" s="207" t="s">
        <v>176</v>
      </c>
      <c r="AC45" s="207" t="s">
        <v>190</v>
      </c>
      <c r="AD45" s="207" t="s">
        <v>185</v>
      </c>
      <c r="AE45" s="199" t="s">
        <v>594</v>
      </c>
      <c r="AF45" s="219">
        <f t="shared" si="8"/>
        <v>0.28000000000000003</v>
      </c>
      <c r="AG45" s="217" t="str">
        <f t="shared" si="9"/>
        <v>Baja</v>
      </c>
      <c r="AH45" s="218">
        <f t="shared" si="10"/>
        <v>0.28000000000000003</v>
      </c>
      <c r="AI45" s="217" t="str">
        <f t="shared" si="11"/>
        <v>Menor</v>
      </c>
      <c r="AJ45" s="218">
        <f t="shared" si="12"/>
        <v>0.4</v>
      </c>
      <c r="AK45" s="217" t="str">
        <f t="shared" si="13"/>
        <v>Moderado</v>
      </c>
      <c r="AL45" s="215" t="s">
        <v>177</v>
      </c>
      <c r="AM45" s="207" t="s">
        <v>589</v>
      </c>
      <c r="AN45" s="207" t="s">
        <v>778</v>
      </c>
      <c r="AO45" s="207" t="s">
        <v>590</v>
      </c>
      <c r="AP45" s="207" t="s">
        <v>591</v>
      </c>
      <c r="AQ45" s="207" t="s">
        <v>592</v>
      </c>
      <c r="AR45" s="207" t="s">
        <v>778</v>
      </c>
      <c r="AS45" s="207"/>
      <c r="AT45" s="198"/>
      <c r="AU45" s="179"/>
      <c r="AV45" s="179"/>
      <c r="AW45" s="179"/>
      <c r="AX45" s="184"/>
      <c r="AY45" s="187"/>
      <c r="AZ45" s="184"/>
      <c r="BA45" s="187"/>
      <c r="BB45" s="184"/>
      <c r="BC45" s="184"/>
      <c r="BD45" s="188"/>
      <c r="BE45" s="188"/>
    </row>
    <row r="46" spans="1:57" ht="144" customHeight="1" x14ac:dyDescent="0.2">
      <c r="A46" s="207">
        <v>84</v>
      </c>
      <c r="B46" s="207" t="s">
        <v>157</v>
      </c>
      <c r="C46" s="207" t="s">
        <v>19</v>
      </c>
      <c r="D46" s="207" t="s">
        <v>13</v>
      </c>
      <c r="E46" s="215" t="s">
        <v>362</v>
      </c>
      <c r="F46" s="207" t="s">
        <v>115</v>
      </c>
      <c r="G46" s="200" t="s">
        <v>241</v>
      </c>
      <c r="H46" s="199" t="s">
        <v>583</v>
      </c>
      <c r="I46" s="199" t="s">
        <v>772</v>
      </c>
      <c r="J46" s="199" t="s">
        <v>585</v>
      </c>
      <c r="K46" s="199" t="str">
        <f t="shared" si="0"/>
        <v>Posibilidad de afectación económica y reputacional por recibir soborno para aceptar Facturas de los proveedores sin soportes, debido a obtener un beneficio privado</v>
      </c>
      <c r="L46" s="201" t="s">
        <v>16</v>
      </c>
      <c r="M46" s="207" t="s">
        <v>29</v>
      </c>
      <c r="N46" s="207" t="s">
        <v>586</v>
      </c>
      <c r="O46" s="216">
        <v>24</v>
      </c>
      <c r="P46" s="217" t="str">
        <f t="shared" si="1"/>
        <v>Baja</v>
      </c>
      <c r="Q46" s="218">
        <f t="shared" si="2"/>
        <v>0.4</v>
      </c>
      <c r="R46" s="216">
        <v>100</v>
      </c>
      <c r="S46" s="217" t="str">
        <f t="shared" si="3"/>
        <v>Moderado</v>
      </c>
      <c r="T46" s="218">
        <f t="shared" si="4"/>
        <v>0.6</v>
      </c>
      <c r="U46" s="217" t="str">
        <f t="shared" si="5"/>
        <v>Moderado</v>
      </c>
      <c r="V46" s="207">
        <v>1</v>
      </c>
      <c r="W46" s="199" t="s">
        <v>327</v>
      </c>
      <c r="X46" s="207" t="str">
        <f t="shared" si="14"/>
        <v>Probabilidad</v>
      </c>
      <c r="Y46" s="207" t="s">
        <v>152</v>
      </c>
      <c r="Z46" s="207" t="s">
        <v>169</v>
      </c>
      <c r="AA46" s="207" t="str">
        <f t="shared" si="23"/>
        <v>30%</v>
      </c>
      <c r="AB46" s="207" t="s">
        <v>176</v>
      </c>
      <c r="AC46" s="207" t="s">
        <v>190</v>
      </c>
      <c r="AD46" s="207" t="s">
        <v>185</v>
      </c>
      <c r="AE46" s="199" t="s">
        <v>328</v>
      </c>
      <c r="AF46" s="219">
        <f t="shared" si="8"/>
        <v>0.28000000000000003</v>
      </c>
      <c r="AG46" s="217" t="str">
        <f t="shared" si="9"/>
        <v>Baja</v>
      </c>
      <c r="AH46" s="218">
        <f t="shared" si="10"/>
        <v>0.28000000000000003</v>
      </c>
      <c r="AI46" s="217" t="str">
        <f t="shared" si="11"/>
        <v>Menor</v>
      </c>
      <c r="AJ46" s="218">
        <f t="shared" si="12"/>
        <v>0.4</v>
      </c>
      <c r="AK46" s="217" t="str">
        <f t="shared" si="13"/>
        <v>Moderado</v>
      </c>
      <c r="AL46" s="215" t="s">
        <v>177</v>
      </c>
      <c r="AM46" s="207" t="s">
        <v>181</v>
      </c>
      <c r="AN46" s="207" t="s">
        <v>773</v>
      </c>
      <c r="AO46" s="207" t="s">
        <v>181</v>
      </c>
      <c r="AP46" s="207" t="s">
        <v>181</v>
      </c>
      <c r="AQ46" s="207" t="s">
        <v>595</v>
      </c>
      <c r="AR46" s="207" t="s">
        <v>773</v>
      </c>
      <c r="AS46" s="207"/>
      <c r="AT46" s="198"/>
      <c r="AU46" s="179"/>
      <c r="AV46" s="179"/>
      <c r="AW46" s="179"/>
      <c r="AX46" s="184"/>
      <c r="AY46" s="187"/>
      <c r="AZ46" s="184"/>
      <c r="BA46" s="187"/>
      <c r="BB46" s="184"/>
      <c r="BC46" s="184"/>
      <c r="BD46" s="188"/>
      <c r="BE46" s="188"/>
    </row>
    <row r="47" spans="1:57" ht="72" customHeight="1" x14ac:dyDescent="0.2">
      <c r="A47" s="199">
        <v>85</v>
      </c>
      <c r="B47" s="207" t="s">
        <v>157</v>
      </c>
      <c r="C47" s="207" t="s">
        <v>19</v>
      </c>
      <c r="D47" s="207" t="s">
        <v>13</v>
      </c>
      <c r="E47" s="215" t="s">
        <v>362</v>
      </c>
      <c r="F47" s="207" t="s">
        <v>115</v>
      </c>
      <c r="G47" s="200" t="s">
        <v>241</v>
      </c>
      <c r="H47" s="199" t="s">
        <v>583</v>
      </c>
      <c r="I47" s="199" t="s">
        <v>596</v>
      </c>
      <c r="J47" s="199" t="s">
        <v>585</v>
      </c>
      <c r="K47" s="199" t="str">
        <f t="shared" si="0"/>
        <v>Posibilidad de afectación económica y reputacional por recibir soborno para entregar Información confidencial, de parqueo y/o de la plataforma de seguimiento de parqueo  debido a obtener un beneficio privado</v>
      </c>
      <c r="L47" s="201" t="s">
        <v>16</v>
      </c>
      <c r="M47" s="207" t="s">
        <v>29</v>
      </c>
      <c r="N47" s="199" t="s">
        <v>597</v>
      </c>
      <c r="O47" s="216">
        <v>24</v>
      </c>
      <c r="P47" s="217" t="str">
        <f t="shared" si="1"/>
        <v>Baja</v>
      </c>
      <c r="Q47" s="218">
        <f t="shared" si="2"/>
        <v>0.4</v>
      </c>
      <c r="R47" s="216">
        <v>100</v>
      </c>
      <c r="S47" s="217" t="str">
        <f t="shared" si="3"/>
        <v>Moderado</v>
      </c>
      <c r="T47" s="218">
        <f t="shared" si="4"/>
        <v>0.6</v>
      </c>
      <c r="U47" s="217" t="str">
        <f t="shared" si="5"/>
        <v>Moderado</v>
      </c>
      <c r="V47" s="207">
        <v>1</v>
      </c>
      <c r="W47" s="199" t="s">
        <v>598</v>
      </c>
      <c r="X47" s="207" t="str">
        <f t="shared" si="14"/>
        <v>Probabilidad</v>
      </c>
      <c r="Y47" s="207" t="s">
        <v>152</v>
      </c>
      <c r="Z47" s="207" t="s">
        <v>169</v>
      </c>
      <c r="AA47" s="207" t="str">
        <f t="shared" si="23"/>
        <v>30%</v>
      </c>
      <c r="AB47" s="207" t="s">
        <v>176</v>
      </c>
      <c r="AC47" s="220" t="s">
        <v>188</v>
      </c>
      <c r="AD47" s="207" t="s">
        <v>185</v>
      </c>
      <c r="AE47" s="199" t="s">
        <v>599</v>
      </c>
      <c r="AF47" s="219">
        <f t="shared" si="8"/>
        <v>0.28000000000000003</v>
      </c>
      <c r="AG47" s="217" t="str">
        <f t="shared" si="9"/>
        <v>Baja</v>
      </c>
      <c r="AH47" s="218">
        <f t="shared" si="10"/>
        <v>0.28000000000000003</v>
      </c>
      <c r="AI47" s="217" t="str">
        <f t="shared" si="11"/>
        <v>Menor</v>
      </c>
      <c r="AJ47" s="218">
        <f t="shared" si="12"/>
        <v>0.4</v>
      </c>
      <c r="AK47" s="217" t="str">
        <f t="shared" si="13"/>
        <v>Moderado</v>
      </c>
      <c r="AL47" s="215" t="s">
        <v>177</v>
      </c>
      <c r="AM47" s="207" t="s">
        <v>181</v>
      </c>
      <c r="AN47" s="207" t="s">
        <v>773</v>
      </c>
      <c r="AO47" s="207" t="s">
        <v>181</v>
      </c>
      <c r="AP47" s="207" t="s">
        <v>181</v>
      </c>
      <c r="AQ47" s="207" t="s">
        <v>592</v>
      </c>
      <c r="AR47" s="207" t="s">
        <v>773</v>
      </c>
      <c r="AS47" s="207"/>
      <c r="AT47" s="198"/>
      <c r="AU47" s="179"/>
      <c r="AV47" s="179"/>
      <c r="AW47" s="179"/>
      <c r="AX47" s="184"/>
      <c r="AY47" s="187"/>
      <c r="AZ47" s="184"/>
      <c r="BA47" s="187"/>
      <c r="BB47" s="184"/>
      <c r="BC47" s="184"/>
      <c r="BD47" s="188"/>
      <c r="BE47" s="188"/>
    </row>
    <row r="48" spans="1:57" ht="54" customHeight="1" x14ac:dyDescent="0.2">
      <c r="A48" s="207">
        <v>86</v>
      </c>
      <c r="B48" s="207" t="s">
        <v>157</v>
      </c>
      <c r="C48" s="207" t="s">
        <v>19</v>
      </c>
      <c r="D48" s="207" t="s">
        <v>13</v>
      </c>
      <c r="E48" s="215" t="s">
        <v>362</v>
      </c>
      <c r="F48" s="207" t="s">
        <v>115</v>
      </c>
      <c r="G48" s="200" t="s">
        <v>241</v>
      </c>
      <c r="H48" s="199" t="s">
        <v>583</v>
      </c>
      <c r="I48" s="199" t="s">
        <v>600</v>
      </c>
      <c r="J48" s="199" t="s">
        <v>585</v>
      </c>
      <c r="K48" s="199" t="str">
        <f t="shared" si="0"/>
        <v>Posibilidad de afectación económica y reputacional por recibir soborno para informar un robo, sin existir, en las zonas de parqueo debido a obtener un beneficio privado</v>
      </c>
      <c r="L48" s="201" t="s">
        <v>16</v>
      </c>
      <c r="M48" s="207" t="s">
        <v>29</v>
      </c>
      <c r="N48" s="207" t="s">
        <v>586</v>
      </c>
      <c r="O48" s="216">
        <v>24</v>
      </c>
      <c r="P48" s="217" t="str">
        <f t="shared" si="1"/>
        <v>Baja</v>
      </c>
      <c r="Q48" s="218">
        <f t="shared" si="2"/>
        <v>0.4</v>
      </c>
      <c r="R48" s="216">
        <v>100</v>
      </c>
      <c r="S48" s="217" t="str">
        <f t="shared" si="3"/>
        <v>Moderado</v>
      </c>
      <c r="T48" s="218">
        <f t="shared" si="4"/>
        <v>0.6</v>
      </c>
      <c r="U48" s="217" t="str">
        <f t="shared" si="5"/>
        <v>Moderado</v>
      </c>
      <c r="V48" s="207">
        <v>1</v>
      </c>
      <c r="W48" s="199" t="s">
        <v>601</v>
      </c>
      <c r="X48" s="207" t="str">
        <f t="shared" si="14"/>
        <v>Probabilidad</v>
      </c>
      <c r="Y48" s="207" t="s">
        <v>152</v>
      </c>
      <c r="Z48" s="207" t="s">
        <v>169</v>
      </c>
      <c r="AA48" s="207" t="str">
        <f t="shared" si="23"/>
        <v>30%</v>
      </c>
      <c r="AB48" s="207" t="s">
        <v>176</v>
      </c>
      <c r="AC48" s="207" t="s">
        <v>190</v>
      </c>
      <c r="AD48" s="207" t="s">
        <v>185</v>
      </c>
      <c r="AE48" s="199" t="s">
        <v>594</v>
      </c>
      <c r="AF48" s="219">
        <f t="shared" si="8"/>
        <v>0.28000000000000003</v>
      </c>
      <c r="AG48" s="217" t="str">
        <f t="shared" si="9"/>
        <v>Baja</v>
      </c>
      <c r="AH48" s="218">
        <f t="shared" si="10"/>
        <v>0.28000000000000003</v>
      </c>
      <c r="AI48" s="217" t="str">
        <f t="shared" si="11"/>
        <v>Menor</v>
      </c>
      <c r="AJ48" s="218">
        <f t="shared" si="12"/>
        <v>0.4</v>
      </c>
      <c r="AK48" s="217" t="str">
        <f t="shared" si="13"/>
        <v>Moderado</v>
      </c>
      <c r="AL48" s="215" t="s">
        <v>177</v>
      </c>
      <c r="AM48" s="207" t="s">
        <v>589</v>
      </c>
      <c r="AN48" s="207" t="s">
        <v>774</v>
      </c>
      <c r="AO48" s="207" t="s">
        <v>590</v>
      </c>
      <c r="AP48" s="207" t="s">
        <v>591</v>
      </c>
      <c r="AQ48" s="207" t="s">
        <v>602</v>
      </c>
      <c r="AR48" s="207" t="s">
        <v>774</v>
      </c>
      <c r="AS48" s="207"/>
      <c r="AT48" s="198"/>
      <c r="AU48" s="179"/>
      <c r="AV48" s="179"/>
      <c r="AW48" s="179"/>
      <c r="AX48" s="184"/>
      <c r="AY48" s="187"/>
      <c r="AZ48" s="184"/>
      <c r="BA48" s="187"/>
      <c r="BB48" s="184"/>
      <c r="BC48" s="184"/>
      <c r="BD48" s="188"/>
      <c r="BE48" s="188"/>
    </row>
    <row r="49" spans="1:57" ht="54" customHeight="1" x14ac:dyDescent="0.2">
      <c r="A49" s="207">
        <v>87</v>
      </c>
      <c r="B49" s="207" t="s">
        <v>157</v>
      </c>
      <c r="C49" s="207" t="s">
        <v>19</v>
      </c>
      <c r="D49" s="207" t="s">
        <v>13</v>
      </c>
      <c r="E49" s="215" t="s">
        <v>362</v>
      </c>
      <c r="F49" s="207" t="s">
        <v>115</v>
      </c>
      <c r="G49" s="200" t="s">
        <v>241</v>
      </c>
      <c r="H49" s="199" t="s">
        <v>583</v>
      </c>
      <c r="I49" s="199" t="s">
        <v>603</v>
      </c>
      <c r="J49" s="199" t="s">
        <v>585</v>
      </c>
      <c r="K49" s="199" t="str">
        <f>CONCATENATE(H49," ",I49," ",J49)</f>
        <v>Posibilidad de afectación económica y reputacional por recibir soborno para alterar el procedimiento que realiza el facilitador debido a obtener un beneficio privado</v>
      </c>
      <c r="L49" s="201" t="s">
        <v>16</v>
      </c>
      <c r="M49" s="207" t="s">
        <v>29</v>
      </c>
      <c r="N49" s="207" t="s">
        <v>586</v>
      </c>
      <c r="O49" s="216">
        <v>24</v>
      </c>
      <c r="P49" s="217" t="str">
        <f t="shared" si="1"/>
        <v>Baja</v>
      </c>
      <c r="Q49" s="218">
        <f t="shared" si="2"/>
        <v>0.4</v>
      </c>
      <c r="R49" s="216">
        <v>100</v>
      </c>
      <c r="S49" s="217" t="str">
        <f t="shared" si="3"/>
        <v>Moderado</v>
      </c>
      <c r="T49" s="218">
        <f t="shared" si="4"/>
        <v>0.6</v>
      </c>
      <c r="U49" s="217" t="str">
        <f t="shared" si="5"/>
        <v>Moderado</v>
      </c>
      <c r="V49" s="207">
        <v>1</v>
      </c>
      <c r="W49" s="199" t="s">
        <v>775</v>
      </c>
      <c r="X49" s="207" t="str">
        <f t="shared" si="14"/>
        <v>Probabilidad</v>
      </c>
      <c r="Y49" s="207" t="s">
        <v>152</v>
      </c>
      <c r="Z49" s="207" t="s">
        <v>169</v>
      </c>
      <c r="AA49" s="207" t="str">
        <f t="shared" si="23"/>
        <v>30%</v>
      </c>
      <c r="AB49" s="207" t="s">
        <v>176</v>
      </c>
      <c r="AC49" s="207" t="s">
        <v>190</v>
      </c>
      <c r="AD49" s="207" t="s">
        <v>185</v>
      </c>
      <c r="AE49" s="199" t="s">
        <v>594</v>
      </c>
      <c r="AF49" s="219">
        <f t="shared" si="8"/>
        <v>0.28000000000000003</v>
      </c>
      <c r="AG49" s="217" t="str">
        <f t="shared" si="9"/>
        <v>Baja</v>
      </c>
      <c r="AH49" s="218">
        <f t="shared" si="10"/>
        <v>0.28000000000000003</v>
      </c>
      <c r="AI49" s="217" t="str">
        <f t="shared" si="11"/>
        <v>Menor</v>
      </c>
      <c r="AJ49" s="218">
        <f t="shared" si="12"/>
        <v>0.4</v>
      </c>
      <c r="AK49" s="217" t="str">
        <f t="shared" si="13"/>
        <v>Moderado</v>
      </c>
      <c r="AL49" s="215" t="s">
        <v>177</v>
      </c>
      <c r="AM49" s="207" t="s">
        <v>589</v>
      </c>
      <c r="AN49" s="207" t="s">
        <v>778</v>
      </c>
      <c r="AO49" s="207" t="s">
        <v>590</v>
      </c>
      <c r="AP49" s="207"/>
      <c r="AQ49" s="207" t="s">
        <v>604</v>
      </c>
      <c r="AR49" s="207" t="s">
        <v>778</v>
      </c>
      <c r="AS49" s="207"/>
      <c r="AT49" s="198"/>
      <c r="AU49" s="179"/>
      <c r="AV49" s="179"/>
      <c r="AW49" s="179"/>
      <c r="AX49" s="184"/>
      <c r="AY49" s="187"/>
      <c r="AZ49" s="184"/>
      <c r="BA49" s="187"/>
      <c r="BB49" s="184"/>
      <c r="BC49" s="184"/>
      <c r="BD49" s="188"/>
      <c r="BE49" s="188"/>
    </row>
    <row r="50" spans="1:57" ht="103.5" customHeight="1" x14ac:dyDescent="0.2">
      <c r="A50" s="207">
        <v>88</v>
      </c>
      <c r="B50" s="207" t="s">
        <v>157</v>
      </c>
      <c r="C50" s="207" t="s">
        <v>19</v>
      </c>
      <c r="D50" s="207" t="s">
        <v>13</v>
      </c>
      <c r="E50" s="215" t="s">
        <v>362</v>
      </c>
      <c r="F50" s="207" t="s">
        <v>115</v>
      </c>
      <c r="G50" s="200" t="s">
        <v>241</v>
      </c>
      <c r="H50" s="199" t="s">
        <v>583</v>
      </c>
      <c r="I50" s="199" t="s">
        <v>605</v>
      </c>
      <c r="J50" s="199" t="s">
        <v>585</v>
      </c>
      <c r="K50" s="199" t="str">
        <f t="shared" si="0"/>
        <v>Posibilidad de afectación económica y reputacional por recibir soborno Alterar la aplicación de seguimiento de parqueo, debido a obtener un beneficio privado</v>
      </c>
      <c r="L50" s="201" t="s">
        <v>16</v>
      </c>
      <c r="M50" s="207" t="s">
        <v>29</v>
      </c>
      <c r="N50" s="207" t="s">
        <v>586</v>
      </c>
      <c r="O50" s="216">
        <v>24</v>
      </c>
      <c r="P50" s="217" t="str">
        <f t="shared" si="1"/>
        <v>Baja</v>
      </c>
      <c r="Q50" s="218">
        <f t="shared" si="2"/>
        <v>0.4</v>
      </c>
      <c r="R50" s="216">
        <v>100</v>
      </c>
      <c r="S50" s="217" t="str">
        <f t="shared" si="3"/>
        <v>Moderado</v>
      </c>
      <c r="T50" s="218">
        <f t="shared" si="4"/>
        <v>0.6</v>
      </c>
      <c r="U50" s="217" t="str">
        <f t="shared" si="5"/>
        <v>Moderado</v>
      </c>
      <c r="V50" s="207">
        <v>1</v>
      </c>
      <c r="W50" s="199" t="s">
        <v>606</v>
      </c>
      <c r="X50" s="207" t="str">
        <f t="shared" si="14"/>
        <v>Probabilidad</v>
      </c>
      <c r="Y50" s="207" t="s">
        <v>152</v>
      </c>
      <c r="Z50" s="207" t="s">
        <v>169</v>
      </c>
      <c r="AA50" s="207" t="str">
        <f t="shared" si="23"/>
        <v>30%</v>
      </c>
      <c r="AB50" s="207" t="s">
        <v>176</v>
      </c>
      <c r="AC50" s="207" t="s">
        <v>190</v>
      </c>
      <c r="AD50" s="207" t="s">
        <v>185</v>
      </c>
      <c r="AE50" s="199" t="s">
        <v>599</v>
      </c>
      <c r="AF50" s="219">
        <f t="shared" si="8"/>
        <v>0.28000000000000003</v>
      </c>
      <c r="AG50" s="217" t="str">
        <f t="shared" si="9"/>
        <v>Baja</v>
      </c>
      <c r="AH50" s="218">
        <f t="shared" si="10"/>
        <v>0.28000000000000003</v>
      </c>
      <c r="AI50" s="217" t="str">
        <f t="shared" si="11"/>
        <v>Menor</v>
      </c>
      <c r="AJ50" s="218">
        <f t="shared" si="12"/>
        <v>0.4</v>
      </c>
      <c r="AK50" s="217" t="str">
        <f t="shared" si="13"/>
        <v>Moderado</v>
      </c>
      <c r="AL50" s="215" t="s">
        <v>177</v>
      </c>
      <c r="AM50" s="207" t="s">
        <v>181</v>
      </c>
      <c r="AN50" s="207" t="s">
        <v>776</v>
      </c>
      <c r="AO50" s="207" t="s">
        <v>181</v>
      </c>
      <c r="AP50" s="207" t="s">
        <v>181</v>
      </c>
      <c r="AQ50" s="207" t="s">
        <v>604</v>
      </c>
      <c r="AR50" s="207" t="s">
        <v>776</v>
      </c>
      <c r="AS50" s="207"/>
      <c r="AT50" s="198"/>
      <c r="AU50" s="179"/>
      <c r="AV50" s="179"/>
      <c r="AW50" s="179"/>
      <c r="AX50" s="184"/>
      <c r="AY50" s="187"/>
      <c r="AZ50" s="184"/>
      <c r="BA50" s="187"/>
      <c r="BB50" s="184"/>
      <c r="BC50" s="184"/>
      <c r="BD50" s="188"/>
      <c r="BE50" s="188"/>
    </row>
    <row r="51" spans="1:57" ht="150" customHeight="1" x14ac:dyDescent="0.2">
      <c r="A51" s="207">
        <v>89</v>
      </c>
      <c r="B51" s="215" t="s">
        <v>157</v>
      </c>
      <c r="C51" s="215" t="s">
        <v>19</v>
      </c>
      <c r="D51" s="215" t="s">
        <v>13</v>
      </c>
      <c r="E51" s="215" t="s">
        <v>362</v>
      </c>
      <c r="F51" s="207" t="s">
        <v>115</v>
      </c>
      <c r="G51" s="200" t="s">
        <v>241</v>
      </c>
      <c r="H51" s="200" t="s">
        <v>607</v>
      </c>
      <c r="I51" s="200" t="s">
        <v>608</v>
      </c>
      <c r="J51" s="200" t="s">
        <v>609</v>
      </c>
      <c r="K51" s="199" t="str">
        <f t="shared" si="0"/>
        <v xml:space="preserve">Posibilidad de ofrecer, prometer, entregar u otorgar una ventaja indebida de cualquier  valor directamente o indirectamente a las partes interesadas por parte del Oficial de Cumplimiento con el fin de desviar investigaciones, no ejecutar la  debida diligencia ampliada,  no reportar informes disciplinarios,  entre otros. </v>
      </c>
      <c r="L51" s="201" t="s">
        <v>16</v>
      </c>
      <c r="M51" s="207" t="s">
        <v>29</v>
      </c>
      <c r="N51" s="199" t="s">
        <v>610</v>
      </c>
      <c r="O51" s="215">
        <v>24</v>
      </c>
      <c r="P51" s="217" t="str">
        <f t="shared" si="1"/>
        <v>Baja</v>
      </c>
      <c r="Q51" s="218">
        <f t="shared" si="2"/>
        <v>0.4</v>
      </c>
      <c r="R51" s="215">
        <v>500</v>
      </c>
      <c r="S51" s="217" t="str">
        <f t="shared" si="3"/>
        <v>Mayor</v>
      </c>
      <c r="T51" s="218">
        <f t="shared" si="4"/>
        <v>0.8</v>
      </c>
      <c r="U51" s="217" t="str">
        <f t="shared" si="5"/>
        <v>Alto</v>
      </c>
      <c r="V51" s="215">
        <v>1</v>
      </c>
      <c r="W51" s="199" t="s">
        <v>611</v>
      </c>
      <c r="X51" s="207" t="str">
        <f t="shared" si="14"/>
        <v>Probabilidad</v>
      </c>
      <c r="Y51" s="207" t="s">
        <v>148</v>
      </c>
      <c r="Z51" s="207" t="s">
        <v>169</v>
      </c>
      <c r="AA51" s="207" t="str">
        <f t="shared" ref="AA51:AA53" si="24">IF(AND(Y51="Preventivo",Z51="Automático"),"50%",IF(AND(Y51="Preventivo",Z51="Manual"),"40%",IF(AND(Y51="Detectivo",Z51="Automático"),"40%",IF(AND(Y51="Detectivo",Z51="Manual"),"30%",IF(AND(Y51="Correctivo",Z51="Automático"),"35%",IF(AND(Y51="Correctivo",Z51="Manual"),"25%",""))))))</f>
        <v>40%</v>
      </c>
      <c r="AB51" s="207" t="s">
        <v>176</v>
      </c>
      <c r="AC51" s="207" t="s">
        <v>188</v>
      </c>
      <c r="AD51" s="207" t="s">
        <v>183</v>
      </c>
      <c r="AE51" s="200" t="s">
        <v>612</v>
      </c>
      <c r="AF51" s="219">
        <f t="shared" si="8"/>
        <v>0.24</v>
      </c>
      <c r="AG51" s="217" t="str">
        <f t="shared" si="9"/>
        <v>Baja</v>
      </c>
      <c r="AH51" s="218">
        <f t="shared" si="10"/>
        <v>0.24</v>
      </c>
      <c r="AI51" s="217" t="str">
        <f t="shared" si="11"/>
        <v>Menor</v>
      </c>
      <c r="AJ51" s="218">
        <f t="shared" si="12"/>
        <v>0.4</v>
      </c>
      <c r="AK51" s="217" t="str">
        <f t="shared" si="13"/>
        <v>Moderado</v>
      </c>
      <c r="AL51" s="215" t="s">
        <v>179</v>
      </c>
      <c r="AM51" s="200" t="s">
        <v>613</v>
      </c>
      <c r="AN51" s="199" t="s">
        <v>614</v>
      </c>
      <c r="AO51" s="200" t="s">
        <v>615</v>
      </c>
      <c r="AP51" s="200" t="s">
        <v>297</v>
      </c>
      <c r="AQ51" s="200" t="s">
        <v>616</v>
      </c>
      <c r="AR51" s="199" t="s">
        <v>614</v>
      </c>
      <c r="AS51" s="215"/>
      <c r="AT51" s="198"/>
      <c r="AU51" s="179"/>
      <c r="AV51" s="179"/>
      <c r="AW51" s="179"/>
      <c r="AX51" s="184"/>
      <c r="AY51" s="184"/>
      <c r="AZ51" s="184"/>
      <c r="BA51" s="184"/>
      <c r="BB51" s="184"/>
      <c r="BC51" s="184"/>
      <c r="BD51" s="184"/>
      <c r="BE51" s="184"/>
    </row>
    <row r="52" spans="1:57" ht="153.75" customHeight="1" x14ac:dyDescent="0.2">
      <c r="A52" s="207">
        <v>90</v>
      </c>
      <c r="B52" s="215" t="s">
        <v>151</v>
      </c>
      <c r="C52" s="215" t="s">
        <v>19</v>
      </c>
      <c r="D52" s="215" t="s">
        <v>13</v>
      </c>
      <c r="E52" s="215" t="s">
        <v>294</v>
      </c>
      <c r="F52" s="207" t="s">
        <v>115</v>
      </c>
      <c r="G52" s="200" t="s">
        <v>241</v>
      </c>
      <c r="H52" s="199" t="s">
        <v>617</v>
      </c>
      <c r="I52" s="199" t="s">
        <v>618</v>
      </c>
      <c r="J52" s="199" t="s">
        <v>619</v>
      </c>
      <c r="K52" s="199" t="str">
        <f t="shared" si="0"/>
        <v>Posibilidad de ofrecer o recibir dádivas o cualquier tipo de beneficio por parte de los colaboradores de la Dirección de Recursos Tecnológicos a nombre propio o de terceros, por compartir las bases de datos administradas por la misma dirección y en custodia de la Terminal inclumpliendo la Ley 1581 de 2012 con relación al tratamiento de datos personales; y exponer información sensible de las partes interesadas, con el fin de facilitar una competencia desleal  u obtención de ganancia a título personal o de terceros.</v>
      </c>
      <c r="L52" s="201" t="s">
        <v>16</v>
      </c>
      <c r="M52" s="207" t="s">
        <v>29</v>
      </c>
      <c r="N52" s="207" t="s">
        <v>433</v>
      </c>
      <c r="O52" s="215">
        <v>500</v>
      </c>
      <c r="P52" s="217" t="str">
        <f t="shared" si="1"/>
        <v>Media</v>
      </c>
      <c r="Q52" s="218">
        <f t="shared" si="2"/>
        <v>0.6</v>
      </c>
      <c r="R52" s="215">
        <v>501</v>
      </c>
      <c r="S52" s="217" t="str">
        <f t="shared" si="3"/>
        <v>Catastrófico</v>
      </c>
      <c r="T52" s="218" t="str">
        <f t="shared" si="4"/>
        <v>100%</v>
      </c>
      <c r="U52" s="217" t="str">
        <f t="shared" si="5"/>
        <v>Extremo</v>
      </c>
      <c r="V52" s="207">
        <v>1</v>
      </c>
      <c r="W52" s="199" t="s">
        <v>620</v>
      </c>
      <c r="X52" s="207" t="s">
        <v>74</v>
      </c>
      <c r="Y52" s="207" t="s">
        <v>148</v>
      </c>
      <c r="Z52" s="207" t="s">
        <v>166</v>
      </c>
      <c r="AA52" s="207" t="str">
        <f t="shared" si="24"/>
        <v>50%</v>
      </c>
      <c r="AB52" s="207" t="s">
        <v>181</v>
      </c>
      <c r="AC52" s="207" t="s">
        <v>188</v>
      </c>
      <c r="AD52" s="207" t="s">
        <v>185</v>
      </c>
      <c r="AE52" s="200"/>
      <c r="AF52" s="219">
        <f t="shared" si="8"/>
        <v>0.3</v>
      </c>
      <c r="AG52" s="217" t="str">
        <f t="shared" si="9"/>
        <v>Baja</v>
      </c>
      <c r="AH52" s="218">
        <f t="shared" si="10"/>
        <v>0.3</v>
      </c>
      <c r="AI52" s="217" t="str">
        <f t="shared" si="11"/>
        <v>Moderado</v>
      </c>
      <c r="AJ52" s="218">
        <f t="shared" si="12"/>
        <v>0.6</v>
      </c>
      <c r="AK52" s="217" t="str">
        <f t="shared" si="13"/>
        <v>Moderado</v>
      </c>
      <c r="AL52" s="215" t="s">
        <v>179</v>
      </c>
      <c r="AM52" s="207" t="s">
        <v>621</v>
      </c>
      <c r="AN52" s="207" t="s">
        <v>295</v>
      </c>
      <c r="AO52" s="207" t="s">
        <v>622</v>
      </c>
      <c r="AP52" s="207" t="s">
        <v>296</v>
      </c>
      <c r="AQ52" s="207" t="s">
        <v>623</v>
      </c>
      <c r="AR52" s="207" t="s">
        <v>624</v>
      </c>
      <c r="AS52" s="207"/>
      <c r="AT52" s="198"/>
      <c r="AU52" s="189"/>
      <c r="AV52" s="179"/>
      <c r="AW52" s="179"/>
      <c r="AX52" s="190"/>
      <c r="AY52" s="184"/>
      <c r="AZ52" s="190" t="s">
        <v>9</v>
      </c>
      <c r="BA52" s="184"/>
      <c r="BB52" s="190" t="s">
        <v>9</v>
      </c>
      <c r="BC52" s="184"/>
      <c r="BD52" s="190" t="s">
        <v>9</v>
      </c>
      <c r="BE52" s="184"/>
    </row>
    <row r="53" spans="1:57" ht="105" customHeight="1" x14ac:dyDescent="0.2">
      <c r="A53" s="207">
        <v>91</v>
      </c>
      <c r="B53" s="215" t="s">
        <v>87</v>
      </c>
      <c r="C53" s="215" t="s">
        <v>89</v>
      </c>
      <c r="D53" s="215" t="s">
        <v>13</v>
      </c>
      <c r="E53" s="215" t="s">
        <v>276</v>
      </c>
      <c r="F53" s="207" t="s">
        <v>115</v>
      </c>
      <c r="G53" s="200" t="s">
        <v>241</v>
      </c>
      <c r="H53" s="199" t="s">
        <v>625</v>
      </c>
      <c r="I53" s="199" t="s">
        <v>626</v>
      </c>
      <c r="J53" s="199" t="s">
        <v>627</v>
      </c>
      <c r="K53" s="199" t="str">
        <f t="shared" si="0"/>
        <v>Posibilidad de recibir dádivas o cualquier tipo de beneficio en el cobro por el uso del circuito de taxis,  para favorecer o beneficiar algún taxista</v>
      </c>
      <c r="L53" s="201" t="s">
        <v>16</v>
      </c>
      <c r="M53" s="207" t="s">
        <v>29</v>
      </c>
      <c r="N53" s="207" t="s">
        <v>628</v>
      </c>
      <c r="O53" s="215">
        <v>5000</v>
      </c>
      <c r="P53" s="217" t="str">
        <f t="shared" si="1"/>
        <v>Alta</v>
      </c>
      <c r="Q53" s="218">
        <f t="shared" si="2"/>
        <v>0.8</v>
      </c>
      <c r="R53" s="215">
        <v>500</v>
      </c>
      <c r="S53" s="217" t="str">
        <f t="shared" si="3"/>
        <v>Mayor</v>
      </c>
      <c r="T53" s="218">
        <f t="shared" si="4"/>
        <v>0.8</v>
      </c>
      <c r="U53" s="217" t="str">
        <f t="shared" si="5"/>
        <v>Alto</v>
      </c>
      <c r="V53" s="207">
        <v>1</v>
      </c>
      <c r="W53" s="199" t="s">
        <v>629</v>
      </c>
      <c r="X53" s="207" t="s">
        <v>74</v>
      </c>
      <c r="Y53" s="207" t="s">
        <v>148</v>
      </c>
      <c r="Z53" s="207" t="s">
        <v>169</v>
      </c>
      <c r="AA53" s="207" t="str">
        <f t="shared" si="24"/>
        <v>40%</v>
      </c>
      <c r="AB53" s="207" t="s">
        <v>181</v>
      </c>
      <c r="AC53" s="207" t="s">
        <v>188</v>
      </c>
      <c r="AD53" s="207" t="s">
        <v>185</v>
      </c>
      <c r="AE53" s="200"/>
      <c r="AF53" s="219">
        <f t="shared" si="8"/>
        <v>0.48</v>
      </c>
      <c r="AG53" s="217" t="str">
        <f t="shared" si="9"/>
        <v>Media</v>
      </c>
      <c r="AH53" s="218">
        <f t="shared" si="10"/>
        <v>0.48</v>
      </c>
      <c r="AI53" s="217" t="str">
        <f t="shared" si="11"/>
        <v>Mayor</v>
      </c>
      <c r="AJ53" s="218">
        <f t="shared" si="12"/>
        <v>0.8</v>
      </c>
      <c r="AK53" s="217" t="str">
        <f t="shared" si="13"/>
        <v>Alto</v>
      </c>
      <c r="AL53" s="215" t="s">
        <v>179</v>
      </c>
      <c r="AM53" s="207" t="s">
        <v>630</v>
      </c>
      <c r="AN53" s="207" t="s">
        <v>280</v>
      </c>
      <c r="AO53" s="207" t="s">
        <v>631</v>
      </c>
      <c r="AP53" s="207" t="s">
        <v>632</v>
      </c>
      <c r="AQ53" s="207" t="s">
        <v>633</v>
      </c>
      <c r="AR53" s="207" t="s">
        <v>280</v>
      </c>
      <c r="AS53" s="207" t="s">
        <v>181</v>
      </c>
      <c r="AT53" s="198"/>
      <c r="AU53" s="179"/>
      <c r="AV53" s="179"/>
      <c r="AW53" s="179"/>
      <c r="AX53" s="190"/>
      <c r="AY53" s="184"/>
      <c r="AZ53" s="190"/>
      <c r="BA53" s="184"/>
      <c r="BB53" s="190"/>
      <c r="BC53" s="184"/>
      <c r="BD53" s="190"/>
      <c r="BE53" s="184"/>
    </row>
    <row r="54" spans="1:57" ht="102" customHeight="1" x14ac:dyDescent="0.2">
      <c r="A54" s="207">
        <v>93</v>
      </c>
      <c r="B54" s="215" t="s">
        <v>160</v>
      </c>
      <c r="C54" s="215" t="s">
        <v>97</v>
      </c>
      <c r="D54" s="215" t="s">
        <v>13</v>
      </c>
      <c r="E54" s="215" t="s">
        <v>354</v>
      </c>
      <c r="F54" s="207" t="s">
        <v>115</v>
      </c>
      <c r="G54" s="200" t="s">
        <v>241</v>
      </c>
      <c r="H54" s="200" t="s">
        <v>277</v>
      </c>
      <c r="I54" s="200" t="s">
        <v>636</v>
      </c>
      <c r="J54" s="200" t="s">
        <v>637</v>
      </c>
      <c r="K54" s="199" t="str">
        <f t="shared" si="0"/>
        <v>Posibilidad de afectación reputacional Debido a la complicidad por parte del personal de seguridad para ejecutar hurtos en los parqueaderos fuera de vía que administra la Terminal de Transporte S.A. con el propósito de obtener un beneficio a título personal o de terceros.</v>
      </c>
      <c r="L54" s="201" t="s">
        <v>11</v>
      </c>
      <c r="M54" s="207" t="s">
        <v>17</v>
      </c>
      <c r="N54" s="207" t="s">
        <v>634</v>
      </c>
      <c r="O54" s="215">
        <v>24</v>
      </c>
      <c r="P54" s="217" t="str">
        <f t="shared" si="1"/>
        <v>Baja</v>
      </c>
      <c r="Q54" s="218">
        <f t="shared" si="2"/>
        <v>0.4</v>
      </c>
      <c r="R54" s="215">
        <v>500</v>
      </c>
      <c r="S54" s="217" t="str">
        <f t="shared" si="3"/>
        <v>Mayor</v>
      </c>
      <c r="T54" s="218">
        <f t="shared" si="4"/>
        <v>0.8</v>
      </c>
      <c r="U54" s="217" t="str">
        <f t="shared" si="5"/>
        <v>Alto</v>
      </c>
      <c r="V54" s="207">
        <v>1</v>
      </c>
      <c r="W54" s="199" t="s">
        <v>638</v>
      </c>
      <c r="X54" s="207" t="str">
        <f t="shared" ref="X54" si="25">IF(OR(Y54="Preventivo",Y54="Detectivo"),"Probabilidad",IF(Y54="Correctivo","Impacto",""))</f>
        <v>Probabilidad</v>
      </c>
      <c r="Y54" s="207" t="s">
        <v>148</v>
      </c>
      <c r="Z54" s="207" t="s">
        <v>169</v>
      </c>
      <c r="AA54" s="207" t="str">
        <f t="shared" ref="AA54:AA61" si="26">IF(AND(Y54="Inexistente",Z54="Sin"),"0%",IF(AND(Y54="Preventivo",Z54="Automático"),"50%",IF(AND(Y54="Preventivo",Z54="Manual"),"40%",IF(AND(Y54="Detectivo",Z54="Automático"),"40%",IF(AND(Y54="Detectivo",Z54="Manual"),"30%",IF(AND(Y54="Correctivo",Z54="Automático"),"35%",IF(AND(Y54="Correctivo",Z54="Manual"),"25%","")))))))</f>
        <v>40%</v>
      </c>
      <c r="AB54" s="207" t="s">
        <v>176</v>
      </c>
      <c r="AC54" s="207" t="s">
        <v>188</v>
      </c>
      <c r="AD54" s="207" t="s">
        <v>183</v>
      </c>
      <c r="AE54" s="199" t="s">
        <v>639</v>
      </c>
      <c r="AF54" s="219">
        <f t="shared" si="8"/>
        <v>0.24</v>
      </c>
      <c r="AG54" s="217" t="str">
        <f t="shared" si="9"/>
        <v>Baja</v>
      </c>
      <c r="AH54" s="218">
        <f t="shared" si="10"/>
        <v>0.24</v>
      </c>
      <c r="AI54" s="217" t="str">
        <f t="shared" si="11"/>
        <v>Menor</v>
      </c>
      <c r="AJ54" s="218">
        <f t="shared" si="12"/>
        <v>0.4</v>
      </c>
      <c r="AK54" s="217" t="str">
        <f t="shared" si="13"/>
        <v>Moderado</v>
      </c>
      <c r="AL54" s="215" t="s">
        <v>179</v>
      </c>
      <c r="AM54" s="207" t="s">
        <v>635</v>
      </c>
      <c r="AN54" s="207" t="s">
        <v>373</v>
      </c>
      <c r="AO54" s="207" t="s">
        <v>367</v>
      </c>
      <c r="AP54" s="207" t="s">
        <v>170</v>
      </c>
      <c r="AQ54" s="207" t="s">
        <v>360</v>
      </c>
      <c r="AR54" s="207" t="s">
        <v>361</v>
      </c>
      <c r="AS54" s="207"/>
      <c r="AT54" s="198"/>
      <c r="AU54" s="179"/>
      <c r="AV54" s="179"/>
      <c r="AW54" s="179"/>
      <c r="AX54" s="187"/>
      <c r="AY54" s="184" t="s">
        <v>302</v>
      </c>
      <c r="AZ54" s="184"/>
      <c r="BA54" s="190"/>
      <c r="BB54" s="184"/>
      <c r="BC54" s="190"/>
      <c r="BD54" s="184"/>
      <c r="BE54" s="190"/>
    </row>
    <row r="55" spans="1:57" ht="80.25" customHeight="1" x14ac:dyDescent="0.2">
      <c r="A55" s="215">
        <v>94</v>
      </c>
      <c r="B55" s="215" t="s">
        <v>157</v>
      </c>
      <c r="C55" s="215" t="s">
        <v>19</v>
      </c>
      <c r="D55" s="215" t="s">
        <v>13</v>
      </c>
      <c r="E55" s="215" t="s">
        <v>362</v>
      </c>
      <c r="F55" s="207" t="s">
        <v>115</v>
      </c>
      <c r="G55" s="200" t="s">
        <v>241</v>
      </c>
      <c r="H55" s="200" t="s">
        <v>583</v>
      </c>
      <c r="I55" s="200" t="s">
        <v>640</v>
      </c>
      <c r="J55" s="200" t="s">
        <v>641</v>
      </c>
      <c r="K55" s="199" t="str">
        <f t="shared" si="0"/>
        <v>Posibilidad de afectación económica y reputacional por no efectuar los recaudos a los usuarios y/o sobornarlos para cobrar tarifas diferentes con el fin de obtener un beneficio privado.</v>
      </c>
      <c r="L55" s="201" t="s">
        <v>16</v>
      </c>
      <c r="M55" s="207" t="s">
        <v>29</v>
      </c>
      <c r="N55" s="207" t="s">
        <v>278</v>
      </c>
      <c r="O55" s="215">
        <v>5000</v>
      </c>
      <c r="P55" s="217" t="str">
        <f t="shared" si="1"/>
        <v>Alta</v>
      </c>
      <c r="Q55" s="218">
        <f t="shared" si="2"/>
        <v>0.8</v>
      </c>
      <c r="R55" s="215">
        <v>501</v>
      </c>
      <c r="S55" s="217" t="str">
        <f t="shared" si="3"/>
        <v>Catastrófico</v>
      </c>
      <c r="T55" s="218" t="str">
        <f t="shared" si="4"/>
        <v>100%</v>
      </c>
      <c r="U55" s="217" t="str">
        <f t="shared" si="5"/>
        <v>Extremo</v>
      </c>
      <c r="V55" s="207">
        <v>1</v>
      </c>
      <c r="W55" s="199" t="s">
        <v>642</v>
      </c>
      <c r="X55" s="207" t="s">
        <v>74</v>
      </c>
      <c r="Y55" s="207" t="s">
        <v>148</v>
      </c>
      <c r="Z55" s="207" t="s">
        <v>169</v>
      </c>
      <c r="AA55" s="207" t="str">
        <f t="shared" si="26"/>
        <v>40%</v>
      </c>
      <c r="AB55" s="207" t="s">
        <v>176</v>
      </c>
      <c r="AC55" s="207" t="s">
        <v>188</v>
      </c>
      <c r="AD55" s="207" t="s">
        <v>183</v>
      </c>
      <c r="AE55" s="199" t="s">
        <v>643</v>
      </c>
      <c r="AF55" s="219">
        <f t="shared" si="8"/>
        <v>0.48</v>
      </c>
      <c r="AG55" s="217" t="str">
        <f t="shared" si="9"/>
        <v>Media</v>
      </c>
      <c r="AH55" s="218">
        <f t="shared" si="10"/>
        <v>0.48</v>
      </c>
      <c r="AI55" s="217" t="str">
        <f t="shared" si="11"/>
        <v>Mayor</v>
      </c>
      <c r="AJ55" s="218">
        <f t="shared" si="12"/>
        <v>0.8</v>
      </c>
      <c r="AK55" s="217" t="str">
        <f t="shared" si="13"/>
        <v>Alto</v>
      </c>
      <c r="AL55" s="215" t="s">
        <v>179</v>
      </c>
      <c r="AM55" s="207" t="s">
        <v>644</v>
      </c>
      <c r="AN55" s="207" t="s">
        <v>777</v>
      </c>
      <c r="AO55" s="207" t="s">
        <v>645</v>
      </c>
      <c r="AP55" s="207" t="s">
        <v>165</v>
      </c>
      <c r="AQ55" s="215" t="s">
        <v>646</v>
      </c>
      <c r="AR55" s="207" t="s">
        <v>777</v>
      </c>
      <c r="AS55" s="215"/>
      <c r="AT55" s="198"/>
      <c r="AU55" s="179"/>
      <c r="AV55" s="179"/>
      <c r="AW55" s="179"/>
      <c r="AX55" s="184"/>
      <c r="AY55" s="184"/>
      <c r="AZ55" s="184"/>
      <c r="BA55" s="184"/>
      <c r="BB55" s="184"/>
      <c r="BC55" s="184"/>
      <c r="BD55" s="184"/>
      <c r="BE55" s="184"/>
    </row>
    <row r="56" spans="1:57" ht="78.75" customHeight="1" x14ac:dyDescent="0.2">
      <c r="A56" s="215">
        <v>94</v>
      </c>
      <c r="B56" s="215" t="s">
        <v>157</v>
      </c>
      <c r="C56" s="215" t="s">
        <v>19</v>
      </c>
      <c r="D56" s="215" t="s">
        <v>13</v>
      </c>
      <c r="E56" s="215" t="s">
        <v>362</v>
      </c>
      <c r="F56" s="207" t="s">
        <v>115</v>
      </c>
      <c r="G56" s="200" t="s">
        <v>241</v>
      </c>
      <c r="H56" s="200" t="s">
        <v>583</v>
      </c>
      <c r="I56" s="200" t="s">
        <v>640</v>
      </c>
      <c r="J56" s="200" t="s">
        <v>641</v>
      </c>
      <c r="K56" s="199" t="str">
        <f t="shared" si="0"/>
        <v>Posibilidad de afectación económica y reputacional por no efectuar los recaudos a los usuarios y/o sobornarlos para cobrar tarifas diferentes con el fin de obtener un beneficio privado.</v>
      </c>
      <c r="L56" s="201" t="s">
        <v>16</v>
      </c>
      <c r="M56" s="207" t="s">
        <v>29</v>
      </c>
      <c r="N56" s="207" t="s">
        <v>278</v>
      </c>
      <c r="O56" s="215">
        <v>5000</v>
      </c>
      <c r="P56" s="217" t="str">
        <f t="shared" si="1"/>
        <v>Alta</v>
      </c>
      <c r="Q56" s="218">
        <f t="shared" si="2"/>
        <v>0.8</v>
      </c>
      <c r="R56" s="215">
        <v>501</v>
      </c>
      <c r="S56" s="217" t="str">
        <f t="shared" si="3"/>
        <v>Catastrófico</v>
      </c>
      <c r="T56" s="218" t="str">
        <f t="shared" si="4"/>
        <v>100%</v>
      </c>
      <c r="U56" s="217" t="str">
        <f t="shared" si="5"/>
        <v>Extremo</v>
      </c>
      <c r="V56" s="207">
        <v>2</v>
      </c>
      <c r="W56" s="199" t="s">
        <v>647</v>
      </c>
      <c r="X56" s="207" t="s">
        <v>74</v>
      </c>
      <c r="Y56" s="207" t="s">
        <v>148</v>
      </c>
      <c r="Z56" s="207" t="s">
        <v>169</v>
      </c>
      <c r="AA56" s="207" t="str">
        <f t="shared" si="26"/>
        <v>40%</v>
      </c>
      <c r="AB56" s="207" t="s">
        <v>176</v>
      </c>
      <c r="AC56" s="207" t="s">
        <v>188</v>
      </c>
      <c r="AD56" s="207" t="s">
        <v>183</v>
      </c>
      <c r="AE56" s="199" t="s">
        <v>594</v>
      </c>
      <c r="AF56" s="219">
        <f t="shared" si="8"/>
        <v>0.48</v>
      </c>
      <c r="AG56" s="217" t="str">
        <f t="shared" si="9"/>
        <v>Media</v>
      </c>
      <c r="AH56" s="218">
        <f t="shared" si="10"/>
        <v>0.48</v>
      </c>
      <c r="AI56" s="217" t="str">
        <f t="shared" si="11"/>
        <v>Mayor</v>
      </c>
      <c r="AJ56" s="218">
        <f t="shared" si="12"/>
        <v>0.8</v>
      </c>
      <c r="AK56" s="217" t="str">
        <f t="shared" si="13"/>
        <v>Alto</v>
      </c>
      <c r="AL56" s="215" t="s">
        <v>179</v>
      </c>
      <c r="AM56" s="207" t="s">
        <v>644</v>
      </c>
      <c r="AN56" s="207" t="s">
        <v>778</v>
      </c>
      <c r="AO56" s="207" t="s">
        <v>645</v>
      </c>
      <c r="AP56" s="207" t="s">
        <v>165</v>
      </c>
      <c r="AQ56" s="215" t="s">
        <v>646</v>
      </c>
      <c r="AR56" s="207" t="s">
        <v>778</v>
      </c>
      <c r="AS56" s="215"/>
      <c r="AT56" s="198"/>
      <c r="AU56" s="179"/>
      <c r="AV56" s="179"/>
      <c r="AW56" s="179"/>
      <c r="AX56" s="184"/>
      <c r="AY56" s="184"/>
      <c r="AZ56" s="184"/>
      <c r="BA56" s="184"/>
      <c r="BB56" s="184"/>
      <c r="BC56" s="184"/>
      <c r="BD56" s="184"/>
      <c r="BE56" s="184"/>
    </row>
    <row r="57" spans="1:57" ht="88.5" customHeight="1" x14ac:dyDescent="0.2">
      <c r="A57" s="215">
        <v>94</v>
      </c>
      <c r="B57" s="215" t="s">
        <v>157</v>
      </c>
      <c r="C57" s="215" t="s">
        <v>19</v>
      </c>
      <c r="D57" s="215" t="s">
        <v>13</v>
      </c>
      <c r="E57" s="215" t="s">
        <v>362</v>
      </c>
      <c r="F57" s="207" t="s">
        <v>115</v>
      </c>
      <c r="G57" s="200" t="s">
        <v>241</v>
      </c>
      <c r="H57" s="200" t="s">
        <v>583</v>
      </c>
      <c r="I57" s="200" t="s">
        <v>640</v>
      </c>
      <c r="J57" s="200" t="s">
        <v>641</v>
      </c>
      <c r="K57" s="199" t="str">
        <f t="shared" si="0"/>
        <v>Posibilidad de afectación económica y reputacional por no efectuar los recaudos a los usuarios y/o sobornarlos para cobrar tarifas diferentes con el fin de obtener un beneficio privado.</v>
      </c>
      <c r="L57" s="201" t="s">
        <v>16</v>
      </c>
      <c r="M57" s="207" t="s">
        <v>29</v>
      </c>
      <c r="N57" s="207" t="s">
        <v>278</v>
      </c>
      <c r="O57" s="215">
        <v>5000</v>
      </c>
      <c r="P57" s="217" t="str">
        <f t="shared" si="1"/>
        <v>Alta</v>
      </c>
      <c r="Q57" s="218">
        <f t="shared" si="2"/>
        <v>0.8</v>
      </c>
      <c r="R57" s="215">
        <v>501</v>
      </c>
      <c r="S57" s="217" t="str">
        <f t="shared" si="3"/>
        <v>Catastrófico</v>
      </c>
      <c r="T57" s="218" t="str">
        <f t="shared" si="4"/>
        <v>100%</v>
      </c>
      <c r="U57" s="217" t="str">
        <f t="shared" si="5"/>
        <v>Extremo</v>
      </c>
      <c r="V57" s="207">
        <v>3</v>
      </c>
      <c r="W57" s="199" t="s">
        <v>648</v>
      </c>
      <c r="X57" s="207" t="s">
        <v>74</v>
      </c>
      <c r="Y57" s="207" t="s">
        <v>148</v>
      </c>
      <c r="Z57" s="207" t="s">
        <v>169</v>
      </c>
      <c r="AA57" s="207" t="str">
        <f t="shared" si="26"/>
        <v>40%</v>
      </c>
      <c r="AB57" s="207" t="s">
        <v>176</v>
      </c>
      <c r="AC57" s="207" t="s">
        <v>188</v>
      </c>
      <c r="AD57" s="207" t="s">
        <v>183</v>
      </c>
      <c r="AE57" s="199" t="s">
        <v>594</v>
      </c>
      <c r="AF57" s="219">
        <f t="shared" si="8"/>
        <v>0.48</v>
      </c>
      <c r="AG57" s="217" t="str">
        <f t="shared" si="9"/>
        <v>Media</v>
      </c>
      <c r="AH57" s="218">
        <f t="shared" si="10"/>
        <v>0.48</v>
      </c>
      <c r="AI57" s="217" t="str">
        <f t="shared" si="11"/>
        <v>Mayor</v>
      </c>
      <c r="AJ57" s="218">
        <f t="shared" si="12"/>
        <v>0.8</v>
      </c>
      <c r="AK57" s="217" t="str">
        <f t="shared" si="13"/>
        <v>Alto</v>
      </c>
      <c r="AL57" s="215" t="s">
        <v>179</v>
      </c>
      <c r="AM57" s="207" t="s">
        <v>644</v>
      </c>
      <c r="AN57" s="207" t="s">
        <v>778</v>
      </c>
      <c r="AO57" s="207" t="s">
        <v>645</v>
      </c>
      <c r="AP57" s="207" t="s">
        <v>165</v>
      </c>
      <c r="AQ57" s="215" t="s">
        <v>646</v>
      </c>
      <c r="AR57" s="207" t="s">
        <v>778</v>
      </c>
      <c r="AS57" s="215"/>
      <c r="AT57" s="198"/>
      <c r="AU57" s="179"/>
      <c r="AV57" s="179"/>
      <c r="AW57" s="179"/>
      <c r="AX57" s="184"/>
      <c r="AY57" s="184"/>
      <c r="AZ57" s="184"/>
      <c r="BA57" s="184"/>
      <c r="BB57" s="184"/>
      <c r="BC57" s="184"/>
      <c r="BD57" s="184"/>
      <c r="BE57" s="184"/>
    </row>
    <row r="58" spans="1:57" ht="63" customHeight="1" x14ac:dyDescent="0.2">
      <c r="A58" s="215">
        <v>94</v>
      </c>
      <c r="B58" s="215" t="s">
        <v>157</v>
      </c>
      <c r="C58" s="215" t="s">
        <v>19</v>
      </c>
      <c r="D58" s="215" t="s">
        <v>13</v>
      </c>
      <c r="E58" s="215" t="s">
        <v>362</v>
      </c>
      <c r="F58" s="207" t="s">
        <v>115</v>
      </c>
      <c r="G58" s="200" t="s">
        <v>241</v>
      </c>
      <c r="H58" s="200" t="s">
        <v>583</v>
      </c>
      <c r="I58" s="200" t="s">
        <v>640</v>
      </c>
      <c r="J58" s="200" t="s">
        <v>641</v>
      </c>
      <c r="K58" s="199" t="str">
        <f t="shared" si="0"/>
        <v>Posibilidad de afectación económica y reputacional por no efectuar los recaudos a los usuarios y/o sobornarlos para cobrar tarifas diferentes con el fin de obtener un beneficio privado.</v>
      </c>
      <c r="L58" s="201" t="s">
        <v>16</v>
      </c>
      <c r="M58" s="207" t="s">
        <v>29</v>
      </c>
      <c r="N58" s="207" t="s">
        <v>278</v>
      </c>
      <c r="O58" s="215">
        <v>5000</v>
      </c>
      <c r="P58" s="217" t="str">
        <f t="shared" si="1"/>
        <v>Alta</v>
      </c>
      <c r="Q58" s="218">
        <f t="shared" si="2"/>
        <v>0.8</v>
      </c>
      <c r="R58" s="215">
        <v>501</v>
      </c>
      <c r="S58" s="217" t="str">
        <f t="shared" si="3"/>
        <v>Catastrófico</v>
      </c>
      <c r="T58" s="218" t="str">
        <f t="shared" si="4"/>
        <v>100%</v>
      </c>
      <c r="U58" s="217" t="str">
        <f t="shared" si="5"/>
        <v>Extremo</v>
      </c>
      <c r="V58" s="207">
        <v>4</v>
      </c>
      <c r="W58" s="199" t="s">
        <v>649</v>
      </c>
      <c r="X58" s="207" t="s">
        <v>74</v>
      </c>
      <c r="Y58" s="207" t="s">
        <v>148</v>
      </c>
      <c r="Z58" s="207" t="s">
        <v>169</v>
      </c>
      <c r="AA58" s="207" t="str">
        <f t="shared" si="26"/>
        <v>40%</v>
      </c>
      <c r="AB58" s="207" t="s">
        <v>176</v>
      </c>
      <c r="AC58" s="207" t="s">
        <v>188</v>
      </c>
      <c r="AD58" s="207" t="s">
        <v>183</v>
      </c>
      <c r="AE58" s="199" t="s">
        <v>594</v>
      </c>
      <c r="AF58" s="219">
        <f t="shared" si="8"/>
        <v>0.48</v>
      </c>
      <c r="AG58" s="217" t="str">
        <f t="shared" si="9"/>
        <v>Media</v>
      </c>
      <c r="AH58" s="218">
        <f t="shared" si="10"/>
        <v>0.48</v>
      </c>
      <c r="AI58" s="217" t="str">
        <f t="shared" si="11"/>
        <v>Mayor</v>
      </c>
      <c r="AJ58" s="218">
        <f t="shared" si="12"/>
        <v>0.8</v>
      </c>
      <c r="AK58" s="217" t="str">
        <f t="shared" si="13"/>
        <v>Alto</v>
      </c>
      <c r="AL58" s="215" t="s">
        <v>179</v>
      </c>
      <c r="AM58" s="207" t="s">
        <v>644</v>
      </c>
      <c r="AN58" s="207" t="s">
        <v>778</v>
      </c>
      <c r="AO58" s="207" t="s">
        <v>645</v>
      </c>
      <c r="AP58" s="207" t="s">
        <v>165</v>
      </c>
      <c r="AQ58" s="215" t="s">
        <v>646</v>
      </c>
      <c r="AR58" s="207" t="s">
        <v>778</v>
      </c>
      <c r="AS58" s="215"/>
      <c r="AT58" s="198"/>
      <c r="AU58" s="179"/>
      <c r="AV58" s="179"/>
      <c r="AW58" s="179"/>
      <c r="AX58" s="184"/>
      <c r="AY58" s="184"/>
      <c r="AZ58" s="184"/>
      <c r="BA58" s="184"/>
      <c r="BB58" s="184"/>
      <c r="BC58" s="184"/>
      <c r="BD58" s="184"/>
      <c r="BE58" s="184"/>
    </row>
    <row r="59" spans="1:57" ht="144" hidden="1" customHeight="1" x14ac:dyDescent="0.2">
      <c r="A59" s="200">
        <v>99</v>
      </c>
      <c r="B59" s="199" t="s">
        <v>87</v>
      </c>
      <c r="C59" s="199" t="s">
        <v>89</v>
      </c>
      <c r="D59" s="199" t="s">
        <v>302</v>
      </c>
      <c r="E59" s="200" t="s">
        <v>362</v>
      </c>
      <c r="F59" s="210" t="s">
        <v>115</v>
      </c>
      <c r="G59" s="200"/>
      <c r="H59" s="200" t="s">
        <v>564</v>
      </c>
      <c r="I59" s="199" t="s">
        <v>565</v>
      </c>
      <c r="J59" s="200" t="s">
        <v>650</v>
      </c>
      <c r="K59" s="199" t="str">
        <f t="shared" si="0"/>
        <v xml:space="preserve">Posibilidad de Afectación reputacional por recibir dadivas al prestar el servicio  debido a que los ciudadanos por tener preferencias en el uso de los elementos puestos para el uso de ellos, ofrecen un beneficio para satisfacer su propia necesidad. </v>
      </c>
      <c r="L59" s="201" t="s">
        <v>16</v>
      </c>
      <c r="M59" s="210" t="s">
        <v>29</v>
      </c>
      <c r="N59" s="210" t="s">
        <v>567</v>
      </c>
      <c r="O59" s="211">
        <v>500</v>
      </c>
      <c r="P59" s="212" t="str">
        <f t="shared" si="1"/>
        <v>Media</v>
      </c>
      <c r="Q59" s="213">
        <f t="shared" si="2"/>
        <v>0.6</v>
      </c>
      <c r="R59" s="211">
        <v>500</v>
      </c>
      <c r="S59" s="212" t="str">
        <f t="shared" si="3"/>
        <v>Mayor</v>
      </c>
      <c r="T59" s="213">
        <f t="shared" si="4"/>
        <v>0.8</v>
      </c>
      <c r="U59" s="212" t="str">
        <f t="shared" si="5"/>
        <v>Alto</v>
      </c>
      <c r="V59" s="210">
        <v>1</v>
      </c>
      <c r="W59" s="200" t="s">
        <v>651</v>
      </c>
      <c r="X59" s="210" t="str">
        <f t="shared" ref="X59:X61" si="27">IF(OR(Y59="Preventivo",Y59="Detectivo"),"Probabilidad",IF(Y59="Correctivo","Impacto",""))</f>
        <v>Probabilidad</v>
      </c>
      <c r="Y59" s="210" t="s">
        <v>148</v>
      </c>
      <c r="Z59" s="210" t="s">
        <v>169</v>
      </c>
      <c r="AA59" s="210" t="str">
        <f t="shared" si="26"/>
        <v>40%</v>
      </c>
      <c r="AB59" s="210" t="s">
        <v>176</v>
      </c>
      <c r="AC59" s="210" t="s">
        <v>188</v>
      </c>
      <c r="AD59" s="210" t="s">
        <v>183</v>
      </c>
      <c r="AE59" s="210" t="s">
        <v>569</v>
      </c>
      <c r="AF59" s="214">
        <f t="shared" si="8"/>
        <v>0.36</v>
      </c>
      <c r="AG59" s="212" t="str">
        <f t="shared" si="9"/>
        <v>Baja</v>
      </c>
      <c r="AH59" s="213">
        <f t="shared" si="10"/>
        <v>0.36</v>
      </c>
      <c r="AI59" s="212" t="str">
        <f t="shared" si="11"/>
        <v>Moderado</v>
      </c>
      <c r="AJ59" s="213">
        <f t="shared" si="12"/>
        <v>0.6</v>
      </c>
      <c r="AK59" s="212" t="str">
        <f t="shared" si="13"/>
        <v>Moderado</v>
      </c>
      <c r="AL59" s="211" t="s">
        <v>179</v>
      </c>
      <c r="AM59" s="210" t="s">
        <v>570</v>
      </c>
      <c r="AN59" s="210" t="s">
        <v>280</v>
      </c>
      <c r="AO59" s="210" t="s">
        <v>571</v>
      </c>
      <c r="AP59" s="210" t="s">
        <v>170</v>
      </c>
      <c r="AQ59" s="211" t="s">
        <v>572</v>
      </c>
      <c r="AR59" s="210" t="s">
        <v>280</v>
      </c>
      <c r="AS59" s="211"/>
      <c r="AT59" s="198"/>
      <c r="AU59" s="179"/>
      <c r="AV59" s="179"/>
      <c r="AW59" s="179"/>
      <c r="AX59" s="186"/>
      <c r="AY59" s="186"/>
      <c r="AZ59" s="186"/>
      <c r="BA59" s="185"/>
      <c r="BB59" s="185"/>
      <c r="BC59" s="185"/>
      <c r="BD59" s="185"/>
      <c r="BE59" s="185"/>
    </row>
    <row r="60" spans="1:57" ht="78" customHeight="1" x14ac:dyDescent="0.2">
      <c r="A60" s="199">
        <v>100</v>
      </c>
      <c r="B60" s="200" t="s">
        <v>161</v>
      </c>
      <c r="C60" s="200" t="s">
        <v>19</v>
      </c>
      <c r="D60" s="200" t="s">
        <v>13</v>
      </c>
      <c r="E60" s="200" t="s">
        <v>196</v>
      </c>
      <c r="F60" s="201" t="s">
        <v>117</v>
      </c>
      <c r="G60" s="200" t="s">
        <v>241</v>
      </c>
      <c r="H60" s="199" t="s">
        <v>652</v>
      </c>
      <c r="I60" s="199" t="s">
        <v>653</v>
      </c>
      <c r="J60" s="199" t="s">
        <v>654</v>
      </c>
      <c r="K60" s="199" t="str">
        <f t="shared" si="0"/>
        <v>Posibilidad de fortalecer la competencia técnica para capacitar al personal debido a que se requiere para los procesos clave en antisoborno</v>
      </c>
      <c r="L60" s="201" t="s">
        <v>16</v>
      </c>
      <c r="M60" s="201" t="s">
        <v>29</v>
      </c>
      <c r="N60" s="201" t="s">
        <v>655</v>
      </c>
      <c r="O60" s="202">
        <v>2</v>
      </c>
      <c r="P60" s="221" t="s">
        <v>83</v>
      </c>
      <c r="Q60" s="209">
        <v>0.2</v>
      </c>
      <c r="R60" s="202">
        <v>501</v>
      </c>
      <c r="S60" s="222" t="s">
        <v>69</v>
      </c>
      <c r="T60" s="209">
        <v>1</v>
      </c>
      <c r="U60" s="223" t="s">
        <v>656</v>
      </c>
      <c r="V60" s="201">
        <v>1</v>
      </c>
      <c r="W60" s="199" t="s">
        <v>657</v>
      </c>
      <c r="X60" s="201" t="str">
        <f t="shared" si="27"/>
        <v>Probabilidad</v>
      </c>
      <c r="Y60" s="201" t="s">
        <v>148</v>
      </c>
      <c r="Z60" s="201" t="s">
        <v>169</v>
      </c>
      <c r="AA60" s="201" t="str">
        <f t="shared" si="26"/>
        <v>40%</v>
      </c>
      <c r="AB60" s="201" t="s">
        <v>176</v>
      </c>
      <c r="AC60" s="201" t="s">
        <v>190</v>
      </c>
      <c r="AD60" s="201" t="s">
        <v>183</v>
      </c>
      <c r="AE60" s="201" t="s">
        <v>658</v>
      </c>
      <c r="AF60" s="205">
        <f t="shared" si="8"/>
        <v>0.12</v>
      </c>
      <c r="AG60" s="203" t="str">
        <f t="shared" si="9"/>
        <v>Muy Baja</v>
      </c>
      <c r="AH60" s="204">
        <f t="shared" si="10"/>
        <v>0.12</v>
      </c>
      <c r="AI60" s="203" t="str">
        <f t="shared" si="11"/>
        <v>Leve</v>
      </c>
      <c r="AJ60" s="204">
        <f t="shared" si="12"/>
        <v>0.2</v>
      </c>
      <c r="AK60" s="203" t="str">
        <f t="shared" si="13"/>
        <v>Bajo</v>
      </c>
      <c r="AL60" s="202" t="s">
        <v>192</v>
      </c>
      <c r="AM60" s="201" t="s">
        <v>659</v>
      </c>
      <c r="AN60" s="201" t="s">
        <v>660</v>
      </c>
      <c r="AO60" s="201" t="s">
        <v>661</v>
      </c>
      <c r="AP60" s="201" t="s">
        <v>662</v>
      </c>
      <c r="AQ60" s="201" t="s">
        <v>663</v>
      </c>
      <c r="AR60" s="201" t="s">
        <v>660</v>
      </c>
      <c r="AS60" s="201" t="s">
        <v>664</v>
      </c>
      <c r="AT60" s="198"/>
      <c r="AU60" s="189"/>
      <c r="AV60" s="189"/>
      <c r="AW60" s="189"/>
      <c r="AX60" s="191"/>
      <c r="AY60" s="191"/>
      <c r="AZ60" s="191"/>
      <c r="BA60" s="191"/>
      <c r="BB60" s="191"/>
      <c r="BC60" s="191"/>
      <c r="BD60" s="191"/>
      <c r="BE60" s="191"/>
    </row>
    <row r="61" spans="1:57" ht="102" customHeight="1" x14ac:dyDescent="0.2">
      <c r="A61" s="199">
        <v>101</v>
      </c>
      <c r="B61" s="200" t="s">
        <v>161</v>
      </c>
      <c r="C61" s="200" t="s">
        <v>19</v>
      </c>
      <c r="D61" s="200" t="s">
        <v>13</v>
      </c>
      <c r="E61" s="200" t="s">
        <v>196</v>
      </c>
      <c r="F61" s="201" t="s">
        <v>117</v>
      </c>
      <c r="G61" s="200" t="s">
        <v>241</v>
      </c>
      <c r="H61" s="199" t="s">
        <v>770</v>
      </c>
      <c r="I61" s="199" t="s">
        <v>665</v>
      </c>
      <c r="J61" s="199" t="s">
        <v>666</v>
      </c>
      <c r="K61" s="199" t="str">
        <f t="shared" si="0"/>
        <v>Posibilidad de fortalecer el canal para formular inquietudes y denuncias  por inquietudes sobre la política de Integridad y denuncias de soborno debido a que se requiere proteger al denunciante y resolver las inquietudes de las partes interesadas.</v>
      </c>
      <c r="L61" s="201" t="s">
        <v>16</v>
      </c>
      <c r="M61" s="201" t="s">
        <v>29</v>
      </c>
      <c r="N61" s="199" t="s">
        <v>610</v>
      </c>
      <c r="O61" s="202">
        <v>2</v>
      </c>
      <c r="P61" s="221" t="s">
        <v>83</v>
      </c>
      <c r="Q61" s="209">
        <v>0.2</v>
      </c>
      <c r="R61" s="202">
        <v>501</v>
      </c>
      <c r="S61" s="222" t="s">
        <v>69</v>
      </c>
      <c r="T61" s="209">
        <v>1</v>
      </c>
      <c r="U61" s="223" t="s">
        <v>656</v>
      </c>
      <c r="V61" s="201">
        <v>1</v>
      </c>
      <c r="W61" s="199" t="s">
        <v>667</v>
      </c>
      <c r="X61" s="201" t="str">
        <f t="shared" si="27"/>
        <v>Probabilidad</v>
      </c>
      <c r="Y61" s="201" t="s">
        <v>152</v>
      </c>
      <c r="Z61" s="201" t="s">
        <v>166</v>
      </c>
      <c r="AA61" s="201" t="str">
        <f t="shared" si="26"/>
        <v>40%</v>
      </c>
      <c r="AB61" s="201" t="s">
        <v>178</v>
      </c>
      <c r="AC61" s="201" t="s">
        <v>190</v>
      </c>
      <c r="AD61" s="201" t="s">
        <v>183</v>
      </c>
      <c r="AE61" s="201" t="s">
        <v>668</v>
      </c>
      <c r="AF61" s="205">
        <f t="shared" si="8"/>
        <v>0.12</v>
      </c>
      <c r="AG61" s="203" t="str">
        <f t="shared" si="9"/>
        <v>Muy Baja</v>
      </c>
      <c r="AH61" s="204">
        <f t="shared" si="10"/>
        <v>0.12</v>
      </c>
      <c r="AI61" s="203" t="str">
        <f t="shared" si="11"/>
        <v>Leve</v>
      </c>
      <c r="AJ61" s="204">
        <f t="shared" si="12"/>
        <v>0.2</v>
      </c>
      <c r="AK61" s="203" t="str">
        <f t="shared" si="13"/>
        <v>Bajo</v>
      </c>
      <c r="AL61" s="202" t="s">
        <v>192</v>
      </c>
      <c r="AM61" s="201" t="s">
        <v>669</v>
      </c>
      <c r="AN61" s="201" t="s">
        <v>614</v>
      </c>
      <c r="AO61" s="201" t="s">
        <v>670</v>
      </c>
      <c r="AP61" s="201" t="s">
        <v>172</v>
      </c>
      <c r="AQ61" s="201" t="s">
        <v>671</v>
      </c>
      <c r="AR61" s="201" t="s">
        <v>660</v>
      </c>
      <c r="AS61" s="201" t="s">
        <v>672</v>
      </c>
      <c r="AT61" s="198"/>
      <c r="AU61" s="189"/>
      <c r="AV61" s="189"/>
      <c r="AW61" s="189"/>
      <c r="AX61" s="191"/>
      <c r="AY61" s="191"/>
      <c r="AZ61" s="191"/>
      <c r="BA61" s="191"/>
      <c r="BB61" s="191"/>
      <c r="BC61" s="191"/>
      <c r="BD61" s="191"/>
      <c r="BE61" s="191"/>
    </row>
    <row r="62" spans="1:57" ht="54" customHeight="1" x14ac:dyDescent="0.2">
      <c r="A62" s="193"/>
      <c r="B62" s="193"/>
      <c r="C62" s="193"/>
      <c r="D62" s="193"/>
      <c r="E62" s="193"/>
      <c r="F62" s="193"/>
      <c r="G62" s="193"/>
      <c r="H62" s="193"/>
      <c r="I62" s="193"/>
      <c r="J62" s="193"/>
      <c r="K62" s="193"/>
      <c r="L62" s="193"/>
      <c r="M62" s="193"/>
      <c r="N62" s="193"/>
      <c r="O62" s="193"/>
      <c r="P62" s="193"/>
      <c r="Q62" s="193"/>
      <c r="R62" s="193"/>
      <c r="S62" s="193"/>
      <c r="T62" s="193"/>
      <c r="U62" s="193"/>
      <c r="V62" s="193"/>
      <c r="W62" s="182"/>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4"/>
      <c r="AU62" s="182"/>
      <c r="AV62" s="182"/>
      <c r="AW62" s="182"/>
      <c r="AX62" s="192"/>
      <c r="AY62" s="192"/>
      <c r="AZ62" s="192"/>
      <c r="BA62" s="192"/>
      <c r="BB62" s="192"/>
      <c r="BC62" s="192"/>
      <c r="BD62" s="192"/>
      <c r="BE62" s="192"/>
    </row>
    <row r="63" spans="1:57" ht="54" customHeight="1" x14ac:dyDescent="0.2">
      <c r="A63" s="193"/>
      <c r="B63" s="193"/>
      <c r="C63" s="193"/>
      <c r="D63" s="193"/>
      <c r="E63" s="193"/>
      <c r="F63" s="193"/>
      <c r="G63" s="193"/>
      <c r="H63" s="193"/>
      <c r="I63" s="193"/>
      <c r="J63" s="193"/>
      <c r="K63" s="193"/>
      <c r="L63" s="193"/>
      <c r="M63" s="193"/>
      <c r="N63" s="193"/>
      <c r="O63" s="193"/>
      <c r="P63" s="193"/>
      <c r="Q63" s="193"/>
      <c r="R63" s="193"/>
      <c r="S63" s="193"/>
      <c r="T63" s="193"/>
      <c r="U63" s="193"/>
      <c r="V63" s="193"/>
      <c r="W63" s="182"/>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5"/>
      <c r="AU63" s="192"/>
      <c r="AV63" s="192"/>
      <c r="AW63" s="192"/>
      <c r="AX63" s="192"/>
      <c r="AY63" s="192"/>
      <c r="AZ63" s="192"/>
      <c r="BA63" s="192"/>
      <c r="BB63" s="192"/>
      <c r="BC63" s="192"/>
      <c r="BD63" s="192"/>
      <c r="BE63" s="192"/>
    </row>
    <row r="64" spans="1:57" ht="54" customHeight="1" x14ac:dyDescent="0.2">
      <c r="A64" s="193"/>
      <c r="B64" s="193"/>
      <c r="C64" s="193"/>
      <c r="D64" s="193"/>
      <c r="E64" s="193"/>
      <c r="F64" s="193"/>
      <c r="G64" s="193"/>
      <c r="H64" s="193"/>
      <c r="I64" s="193"/>
      <c r="J64" s="193"/>
      <c r="K64" s="193"/>
      <c r="L64" s="193"/>
      <c r="M64" s="193"/>
      <c r="N64" s="193"/>
      <c r="O64" s="193"/>
      <c r="P64" s="193"/>
      <c r="Q64" s="193"/>
      <c r="R64" s="193"/>
      <c r="S64" s="193"/>
      <c r="T64" s="193"/>
      <c r="U64" s="193"/>
      <c r="V64" s="193"/>
      <c r="W64" s="182"/>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5"/>
      <c r="AU64" s="192"/>
      <c r="AV64" s="192"/>
      <c r="AW64" s="192"/>
      <c r="AX64" s="192"/>
      <c r="AY64" s="192"/>
      <c r="AZ64" s="192"/>
      <c r="BA64" s="192"/>
      <c r="BB64" s="192"/>
      <c r="BC64" s="192"/>
      <c r="BD64" s="192"/>
      <c r="BE64" s="192"/>
    </row>
    <row r="65" spans="1:57" ht="54" customHeight="1" x14ac:dyDescent="0.2">
      <c r="A65" s="193"/>
      <c r="B65" s="193"/>
      <c r="C65" s="193"/>
      <c r="D65" s="193"/>
      <c r="E65" s="193"/>
      <c r="F65" s="193"/>
      <c r="G65" s="193"/>
      <c r="H65" s="193"/>
      <c r="I65" s="193"/>
      <c r="J65" s="193"/>
      <c r="K65" s="193"/>
      <c r="L65" s="193"/>
      <c r="M65" s="193"/>
      <c r="N65" s="193"/>
      <c r="O65" s="193"/>
      <c r="P65" s="193"/>
      <c r="Q65" s="193"/>
      <c r="R65" s="193"/>
      <c r="S65" s="193"/>
      <c r="T65" s="193"/>
      <c r="U65" s="193"/>
      <c r="V65" s="193"/>
      <c r="W65" s="182"/>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5"/>
      <c r="AU65" s="192"/>
      <c r="AV65" s="192"/>
      <c r="AW65" s="192"/>
      <c r="AX65" s="192"/>
      <c r="AY65" s="192"/>
      <c r="AZ65" s="192"/>
      <c r="BA65" s="192"/>
      <c r="BB65" s="192"/>
      <c r="BC65" s="192"/>
      <c r="BD65" s="192"/>
      <c r="BE65" s="192"/>
    </row>
    <row r="66" spans="1:57" ht="54" customHeight="1" x14ac:dyDescent="0.2">
      <c r="A66" s="193"/>
      <c r="B66" s="193"/>
      <c r="C66" s="193"/>
      <c r="D66" s="193"/>
      <c r="E66" s="193"/>
      <c r="F66" s="193"/>
      <c r="G66" s="193"/>
      <c r="H66" s="193"/>
      <c r="I66" s="193"/>
      <c r="J66" s="193"/>
      <c r="K66" s="193"/>
      <c r="L66" s="193"/>
      <c r="M66" s="193"/>
      <c r="N66" s="193"/>
      <c r="O66" s="193"/>
      <c r="P66" s="193"/>
      <c r="Q66" s="193"/>
      <c r="R66" s="193"/>
      <c r="S66" s="193"/>
      <c r="T66" s="193"/>
      <c r="U66" s="193"/>
      <c r="V66" s="193"/>
      <c r="W66" s="182"/>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5"/>
      <c r="AU66" s="192"/>
      <c r="AV66" s="192"/>
      <c r="AW66" s="192"/>
      <c r="AX66" s="192"/>
      <c r="AY66" s="192"/>
      <c r="AZ66" s="192"/>
      <c r="BA66" s="192"/>
      <c r="BB66" s="192"/>
      <c r="BC66" s="192"/>
      <c r="BD66" s="192"/>
      <c r="BE66" s="192"/>
    </row>
    <row r="67" spans="1:57" ht="54" customHeight="1" x14ac:dyDescent="0.2">
      <c r="A67" s="193"/>
      <c r="B67" s="193"/>
      <c r="C67" s="193"/>
      <c r="D67" s="193"/>
      <c r="E67" s="193"/>
      <c r="F67" s="193"/>
      <c r="G67" s="193"/>
      <c r="H67" s="193"/>
      <c r="I67" s="193"/>
      <c r="J67" s="193"/>
      <c r="K67" s="193"/>
      <c r="L67" s="193"/>
      <c r="M67" s="193"/>
      <c r="N67" s="193"/>
      <c r="O67" s="193"/>
      <c r="P67" s="193"/>
      <c r="Q67" s="193"/>
      <c r="R67" s="193"/>
      <c r="S67" s="193"/>
      <c r="T67" s="193"/>
      <c r="U67" s="193"/>
      <c r="V67" s="193"/>
      <c r="W67" s="182"/>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5"/>
      <c r="AU67" s="192"/>
      <c r="AV67" s="192"/>
      <c r="AW67" s="192"/>
      <c r="AX67" s="192"/>
      <c r="AY67" s="192"/>
      <c r="AZ67" s="192"/>
      <c r="BA67" s="192"/>
      <c r="BB67" s="192"/>
      <c r="BC67" s="192"/>
      <c r="BD67" s="192"/>
      <c r="BE67" s="192"/>
    </row>
    <row r="68" spans="1:57" ht="54" customHeight="1" x14ac:dyDescent="0.2">
      <c r="A68" s="193"/>
      <c r="B68" s="193"/>
      <c r="C68" s="193"/>
      <c r="D68" s="193"/>
      <c r="E68" s="193"/>
      <c r="F68" s="193"/>
      <c r="G68" s="193"/>
      <c r="H68" s="193"/>
      <c r="I68" s="193"/>
      <c r="J68" s="193"/>
      <c r="K68" s="193"/>
      <c r="L68" s="193"/>
      <c r="M68" s="193"/>
      <c r="N68" s="193"/>
      <c r="O68" s="193"/>
      <c r="P68" s="193"/>
      <c r="Q68" s="193"/>
      <c r="R68" s="193"/>
      <c r="S68" s="193"/>
      <c r="T68" s="193"/>
      <c r="U68" s="193"/>
      <c r="V68" s="193"/>
      <c r="W68" s="182"/>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5"/>
      <c r="AU68" s="192"/>
      <c r="AV68" s="192"/>
      <c r="AW68" s="192"/>
      <c r="AX68" s="192"/>
      <c r="AY68" s="192"/>
      <c r="AZ68" s="192"/>
      <c r="BA68" s="192"/>
      <c r="BB68" s="192"/>
      <c r="BC68" s="192"/>
      <c r="BD68" s="192"/>
      <c r="BE68" s="192"/>
    </row>
    <row r="69" spans="1:57" ht="54" customHeight="1" x14ac:dyDescent="0.2">
      <c r="A69" s="193"/>
      <c r="B69" s="193"/>
      <c r="C69" s="193"/>
      <c r="D69" s="193"/>
      <c r="E69" s="193"/>
      <c r="F69" s="193"/>
      <c r="G69" s="193"/>
      <c r="H69" s="193"/>
      <c r="I69" s="193"/>
      <c r="J69" s="193"/>
      <c r="K69" s="193"/>
      <c r="L69" s="193"/>
      <c r="M69" s="193"/>
      <c r="N69" s="193"/>
      <c r="O69" s="193"/>
      <c r="P69" s="193"/>
      <c r="Q69" s="193"/>
      <c r="R69" s="193"/>
      <c r="S69" s="193"/>
      <c r="T69" s="193"/>
      <c r="U69" s="193"/>
      <c r="V69" s="193"/>
      <c r="W69" s="182"/>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5"/>
      <c r="AU69" s="192"/>
      <c r="AV69" s="192"/>
      <c r="AW69" s="192"/>
      <c r="AX69" s="192"/>
      <c r="AY69" s="192"/>
      <c r="AZ69" s="192"/>
      <c r="BA69" s="192"/>
      <c r="BB69" s="192"/>
      <c r="BC69" s="192"/>
      <c r="BD69" s="192"/>
      <c r="BE69" s="192"/>
    </row>
    <row r="70" spans="1:57" ht="54" customHeight="1" x14ac:dyDescent="0.2">
      <c r="A70" s="193"/>
      <c r="B70" s="193"/>
      <c r="C70" s="193"/>
      <c r="D70" s="193"/>
      <c r="E70" s="193"/>
      <c r="F70" s="193"/>
      <c r="G70" s="193"/>
      <c r="H70" s="193"/>
      <c r="I70" s="193"/>
      <c r="J70" s="193"/>
      <c r="K70" s="193"/>
      <c r="L70" s="193"/>
      <c r="M70" s="193"/>
      <c r="N70" s="193"/>
      <c r="O70" s="193"/>
      <c r="P70" s="193"/>
      <c r="Q70" s="193"/>
      <c r="R70" s="193"/>
      <c r="S70" s="193"/>
      <c r="T70" s="193"/>
      <c r="U70" s="193"/>
      <c r="V70" s="193"/>
      <c r="W70" s="182"/>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5"/>
      <c r="AU70" s="192"/>
      <c r="AV70" s="192"/>
      <c r="AW70" s="192"/>
      <c r="AX70" s="192"/>
      <c r="AY70" s="192"/>
      <c r="AZ70" s="192"/>
      <c r="BA70" s="192"/>
      <c r="BB70" s="192"/>
      <c r="BC70" s="192"/>
      <c r="BD70" s="192"/>
      <c r="BE70" s="192"/>
    </row>
    <row r="71" spans="1:57" ht="54" customHeight="1" x14ac:dyDescent="0.2">
      <c r="A71" s="193"/>
      <c r="B71" s="193"/>
      <c r="C71" s="193"/>
      <c r="D71" s="193"/>
      <c r="E71" s="193"/>
      <c r="F71" s="193"/>
      <c r="G71" s="193"/>
      <c r="H71" s="193"/>
      <c r="I71" s="193"/>
      <c r="J71" s="193"/>
      <c r="K71" s="193"/>
      <c r="L71" s="193"/>
      <c r="M71" s="193"/>
      <c r="N71" s="193"/>
      <c r="O71" s="193"/>
      <c r="P71" s="193"/>
      <c r="Q71" s="193"/>
      <c r="R71" s="193"/>
      <c r="S71" s="193"/>
      <c r="T71" s="193"/>
      <c r="U71" s="193"/>
      <c r="V71" s="193"/>
      <c r="W71" s="182"/>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5"/>
      <c r="AU71" s="192"/>
      <c r="AV71" s="192"/>
      <c r="AW71" s="192"/>
      <c r="AX71" s="192"/>
      <c r="AY71" s="192"/>
      <c r="AZ71" s="192"/>
      <c r="BA71" s="192"/>
      <c r="BB71" s="192"/>
      <c r="BC71" s="192"/>
      <c r="BD71" s="192"/>
      <c r="BE71" s="192"/>
    </row>
    <row r="72" spans="1:57" ht="54" customHeight="1" x14ac:dyDescent="0.2">
      <c r="A72" s="193"/>
      <c r="B72" s="193"/>
      <c r="C72" s="193"/>
      <c r="D72" s="193"/>
      <c r="E72" s="193"/>
      <c r="F72" s="193"/>
      <c r="G72" s="193"/>
      <c r="H72" s="193"/>
      <c r="I72" s="193"/>
      <c r="J72" s="193"/>
      <c r="K72" s="193"/>
      <c r="L72" s="193"/>
      <c r="M72" s="193"/>
      <c r="N72" s="193"/>
      <c r="O72" s="193"/>
      <c r="P72" s="193"/>
      <c r="Q72" s="193"/>
      <c r="R72" s="193"/>
      <c r="S72" s="193"/>
      <c r="T72" s="193"/>
      <c r="U72" s="193"/>
      <c r="V72" s="193"/>
      <c r="W72" s="182"/>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5"/>
      <c r="AU72" s="192"/>
      <c r="AV72" s="192"/>
      <c r="AW72" s="192"/>
      <c r="AX72" s="192"/>
      <c r="AY72" s="192"/>
      <c r="AZ72" s="192"/>
      <c r="BA72" s="192"/>
      <c r="BB72" s="192"/>
      <c r="BC72" s="192"/>
      <c r="BD72" s="192"/>
      <c r="BE72" s="192"/>
    </row>
    <row r="73" spans="1:57" ht="54" customHeight="1" x14ac:dyDescent="0.2">
      <c r="A73" s="193"/>
      <c r="B73" s="193"/>
      <c r="C73" s="193"/>
      <c r="D73" s="193"/>
      <c r="E73" s="193"/>
      <c r="F73" s="193"/>
      <c r="G73" s="193"/>
      <c r="H73" s="193"/>
      <c r="I73" s="193"/>
      <c r="J73" s="193"/>
      <c r="K73" s="193"/>
      <c r="L73" s="193"/>
      <c r="M73" s="193"/>
      <c r="N73" s="193"/>
      <c r="O73" s="193"/>
      <c r="P73" s="193"/>
      <c r="Q73" s="193"/>
      <c r="R73" s="193"/>
      <c r="S73" s="193"/>
      <c r="T73" s="193"/>
      <c r="U73" s="193"/>
      <c r="V73" s="193"/>
      <c r="W73" s="182"/>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5"/>
      <c r="AU73" s="192"/>
      <c r="AV73" s="192"/>
      <c r="AW73" s="192"/>
      <c r="AX73" s="192"/>
      <c r="AY73" s="192"/>
      <c r="AZ73" s="192"/>
      <c r="BA73" s="192"/>
      <c r="BB73" s="192"/>
      <c r="BC73" s="192"/>
      <c r="BD73" s="192"/>
      <c r="BE73" s="192"/>
    </row>
    <row r="74" spans="1:57" ht="54" customHeight="1" x14ac:dyDescent="0.2">
      <c r="A74" s="193"/>
      <c r="B74" s="193"/>
      <c r="C74" s="193"/>
      <c r="D74" s="193"/>
      <c r="E74" s="193"/>
      <c r="F74" s="193"/>
      <c r="G74" s="193"/>
      <c r="H74" s="193"/>
      <c r="I74" s="193"/>
      <c r="J74" s="193"/>
      <c r="K74" s="193"/>
      <c r="L74" s="193"/>
      <c r="M74" s="193"/>
      <c r="N74" s="193"/>
      <c r="O74" s="193"/>
      <c r="P74" s="193"/>
      <c r="Q74" s="193"/>
      <c r="R74" s="193"/>
      <c r="S74" s="193"/>
      <c r="T74" s="193"/>
      <c r="U74" s="193"/>
      <c r="V74" s="193"/>
      <c r="W74" s="182"/>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5"/>
      <c r="AU74" s="192"/>
      <c r="AV74" s="192"/>
      <c r="AW74" s="192"/>
      <c r="AX74" s="192"/>
      <c r="AY74" s="192"/>
      <c r="AZ74" s="192"/>
      <c r="BA74" s="192"/>
      <c r="BB74" s="192"/>
      <c r="BC74" s="192"/>
      <c r="BD74" s="192"/>
      <c r="BE74" s="192"/>
    </row>
    <row r="75" spans="1:57" ht="54" customHeight="1" x14ac:dyDescent="0.2">
      <c r="A75" s="193"/>
      <c r="B75" s="193"/>
      <c r="C75" s="193"/>
      <c r="D75" s="193"/>
      <c r="E75" s="193"/>
      <c r="F75" s="193"/>
      <c r="G75" s="193"/>
      <c r="H75" s="193"/>
      <c r="I75" s="193"/>
      <c r="J75" s="193"/>
      <c r="K75" s="193"/>
      <c r="L75" s="193"/>
      <c r="M75" s="193"/>
      <c r="N75" s="193"/>
      <c r="O75" s="193"/>
      <c r="P75" s="193"/>
      <c r="Q75" s="193"/>
      <c r="R75" s="193"/>
      <c r="S75" s="193"/>
      <c r="T75" s="193"/>
      <c r="U75" s="193"/>
      <c r="V75" s="193"/>
      <c r="W75" s="182"/>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5"/>
      <c r="AU75" s="192"/>
      <c r="AV75" s="192"/>
      <c r="AW75" s="192"/>
      <c r="AX75" s="192"/>
      <c r="AY75" s="192"/>
      <c r="AZ75" s="192"/>
      <c r="BA75" s="192"/>
      <c r="BB75" s="192"/>
      <c r="BC75" s="192"/>
      <c r="BD75" s="192"/>
      <c r="BE75" s="192"/>
    </row>
    <row r="76" spans="1:57" ht="54" customHeight="1" x14ac:dyDescent="0.2">
      <c r="A76" s="193"/>
      <c r="B76" s="193"/>
      <c r="C76" s="193"/>
      <c r="D76" s="193"/>
      <c r="E76" s="193"/>
      <c r="F76" s="193"/>
      <c r="G76" s="193"/>
      <c r="H76" s="193"/>
      <c r="I76" s="193"/>
      <c r="J76" s="193"/>
      <c r="K76" s="193"/>
      <c r="L76" s="193"/>
      <c r="M76" s="193"/>
      <c r="N76" s="193"/>
      <c r="O76" s="193"/>
      <c r="P76" s="193"/>
      <c r="Q76" s="193"/>
      <c r="R76" s="193"/>
      <c r="S76" s="193"/>
      <c r="T76" s="193"/>
      <c r="U76" s="193"/>
      <c r="V76" s="193"/>
      <c r="W76" s="182"/>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5"/>
      <c r="AU76" s="192"/>
      <c r="AV76" s="192"/>
      <c r="AW76" s="192"/>
      <c r="AX76" s="192"/>
      <c r="AY76" s="192"/>
      <c r="AZ76" s="192"/>
      <c r="BA76" s="192"/>
      <c r="BB76" s="192"/>
      <c r="BC76" s="192"/>
      <c r="BD76" s="192"/>
      <c r="BE76" s="192"/>
    </row>
    <row r="77" spans="1:57" ht="54" customHeight="1" x14ac:dyDescent="0.2">
      <c r="A77" s="193"/>
      <c r="B77" s="193"/>
      <c r="C77" s="193"/>
      <c r="D77" s="193"/>
      <c r="E77" s="193"/>
      <c r="F77" s="193"/>
      <c r="G77" s="193"/>
      <c r="H77" s="193"/>
      <c r="I77" s="193"/>
      <c r="J77" s="193"/>
      <c r="K77" s="193"/>
      <c r="L77" s="193"/>
      <c r="M77" s="193"/>
      <c r="N77" s="193"/>
      <c r="O77" s="193"/>
      <c r="P77" s="193"/>
      <c r="Q77" s="193"/>
      <c r="R77" s="193"/>
      <c r="S77" s="193"/>
      <c r="T77" s="193"/>
      <c r="U77" s="193"/>
      <c r="V77" s="193"/>
      <c r="W77" s="182"/>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5"/>
      <c r="AU77" s="192"/>
      <c r="AV77" s="192"/>
      <c r="AW77" s="192"/>
      <c r="AX77" s="192"/>
      <c r="AY77" s="192"/>
      <c r="AZ77" s="192"/>
      <c r="BA77" s="192"/>
      <c r="BB77" s="192"/>
      <c r="BC77" s="192"/>
      <c r="BD77" s="192"/>
      <c r="BE77" s="192"/>
    </row>
    <row r="78" spans="1:57" ht="54" customHeight="1" x14ac:dyDescent="0.2">
      <c r="A78" s="193"/>
      <c r="B78" s="193"/>
      <c r="C78" s="193"/>
      <c r="D78" s="193"/>
      <c r="E78" s="193"/>
      <c r="F78" s="193"/>
      <c r="G78" s="193"/>
      <c r="H78" s="193"/>
      <c r="I78" s="193"/>
      <c r="J78" s="193"/>
      <c r="K78" s="193"/>
      <c r="L78" s="193"/>
      <c r="M78" s="193"/>
      <c r="N78" s="193"/>
      <c r="O78" s="193"/>
      <c r="P78" s="193"/>
      <c r="Q78" s="193"/>
      <c r="R78" s="193"/>
      <c r="S78" s="193"/>
      <c r="T78" s="193"/>
      <c r="U78" s="193"/>
      <c r="V78" s="193"/>
      <c r="W78" s="182"/>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5"/>
      <c r="AU78" s="192"/>
      <c r="AV78" s="192"/>
      <c r="AW78" s="192"/>
      <c r="AX78" s="192"/>
      <c r="AY78" s="192"/>
      <c r="AZ78" s="192"/>
      <c r="BA78" s="192"/>
      <c r="BB78" s="192"/>
      <c r="BC78" s="192"/>
      <c r="BD78" s="192"/>
      <c r="BE78" s="192"/>
    </row>
    <row r="79" spans="1:57" ht="54" customHeight="1" x14ac:dyDescent="0.2">
      <c r="A79" s="193"/>
      <c r="B79" s="193"/>
      <c r="C79" s="193"/>
      <c r="D79" s="193"/>
      <c r="E79" s="193"/>
      <c r="F79" s="193"/>
      <c r="G79" s="193"/>
      <c r="H79" s="193"/>
      <c r="I79" s="193"/>
      <c r="J79" s="193"/>
      <c r="K79" s="193"/>
      <c r="L79" s="193"/>
      <c r="M79" s="193"/>
      <c r="N79" s="193"/>
      <c r="O79" s="193"/>
      <c r="P79" s="193"/>
      <c r="Q79" s="193"/>
      <c r="R79" s="193"/>
      <c r="S79" s="193"/>
      <c r="T79" s="193"/>
      <c r="U79" s="193"/>
      <c r="V79" s="193"/>
      <c r="W79" s="182"/>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5"/>
      <c r="AU79" s="192"/>
      <c r="AV79" s="192"/>
      <c r="AW79" s="192"/>
      <c r="AX79" s="192"/>
      <c r="AY79" s="192"/>
      <c r="AZ79" s="192"/>
      <c r="BA79" s="192"/>
      <c r="BB79" s="192"/>
      <c r="BC79" s="192"/>
      <c r="BD79" s="192"/>
      <c r="BE79" s="192"/>
    </row>
    <row r="80" spans="1:57" ht="54" customHeight="1" x14ac:dyDescent="0.2">
      <c r="A80" s="193"/>
      <c r="B80" s="193"/>
      <c r="C80" s="193"/>
      <c r="D80" s="193"/>
      <c r="E80" s="193"/>
      <c r="F80" s="193"/>
      <c r="G80" s="193"/>
      <c r="H80" s="193"/>
      <c r="I80" s="193"/>
      <c r="J80" s="193"/>
      <c r="K80" s="193"/>
      <c r="L80" s="193"/>
      <c r="M80" s="193"/>
      <c r="N80" s="193"/>
      <c r="O80" s="193"/>
      <c r="P80" s="193"/>
      <c r="Q80" s="193"/>
      <c r="R80" s="193"/>
      <c r="S80" s="193"/>
      <c r="T80" s="193"/>
      <c r="U80" s="193"/>
      <c r="V80" s="193"/>
      <c r="W80" s="182"/>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5"/>
      <c r="AU80" s="192"/>
      <c r="AV80" s="192"/>
      <c r="AW80" s="192"/>
      <c r="AX80" s="192"/>
      <c r="AY80" s="192"/>
      <c r="AZ80" s="192"/>
      <c r="BA80" s="192"/>
      <c r="BB80" s="192"/>
      <c r="BC80" s="192"/>
      <c r="BD80" s="192"/>
      <c r="BE80" s="192"/>
    </row>
    <row r="81" spans="1:57" ht="54" customHeight="1" x14ac:dyDescent="0.2">
      <c r="A81" s="193"/>
      <c r="B81" s="193"/>
      <c r="C81" s="193"/>
      <c r="D81" s="193"/>
      <c r="E81" s="193"/>
      <c r="F81" s="193"/>
      <c r="G81" s="193"/>
      <c r="H81" s="193"/>
      <c r="I81" s="193"/>
      <c r="J81" s="193"/>
      <c r="K81" s="193"/>
      <c r="L81" s="193"/>
      <c r="M81" s="193"/>
      <c r="N81" s="193"/>
      <c r="O81" s="193"/>
      <c r="P81" s="193"/>
      <c r="Q81" s="193"/>
      <c r="R81" s="193"/>
      <c r="S81" s="193"/>
      <c r="T81" s="193"/>
      <c r="U81" s="193"/>
      <c r="V81" s="193"/>
      <c r="W81" s="182"/>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5"/>
      <c r="AU81" s="192"/>
      <c r="AV81" s="192"/>
      <c r="AW81" s="192"/>
      <c r="AX81" s="192"/>
      <c r="AY81" s="192"/>
      <c r="AZ81" s="192"/>
      <c r="BA81" s="192"/>
      <c r="BB81" s="192"/>
      <c r="BC81" s="192"/>
      <c r="BD81" s="192"/>
      <c r="BE81" s="192"/>
    </row>
    <row r="82" spans="1:57" ht="54" customHeight="1" x14ac:dyDescent="0.2">
      <c r="A82" s="193"/>
      <c r="B82" s="193"/>
      <c r="C82" s="193"/>
      <c r="D82" s="193"/>
      <c r="E82" s="193"/>
      <c r="F82" s="193"/>
      <c r="G82" s="193"/>
      <c r="H82" s="193"/>
      <c r="I82" s="193"/>
      <c r="J82" s="193"/>
      <c r="K82" s="193"/>
      <c r="L82" s="193"/>
      <c r="M82" s="193"/>
      <c r="N82" s="193"/>
      <c r="O82" s="193"/>
      <c r="P82" s="193"/>
      <c r="Q82" s="193"/>
      <c r="R82" s="193"/>
      <c r="S82" s="193"/>
      <c r="T82" s="193"/>
      <c r="U82" s="193"/>
      <c r="V82" s="193"/>
      <c r="W82" s="182"/>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5"/>
      <c r="AU82" s="192"/>
      <c r="AV82" s="192"/>
      <c r="AW82" s="192"/>
      <c r="AX82" s="192"/>
      <c r="AY82" s="192"/>
      <c r="AZ82" s="192"/>
      <c r="BA82" s="192"/>
      <c r="BB82" s="192"/>
      <c r="BC82" s="192"/>
      <c r="BD82" s="192"/>
      <c r="BE82" s="192"/>
    </row>
    <row r="83" spans="1:57" ht="54" customHeight="1" x14ac:dyDescent="0.2">
      <c r="A83" s="193"/>
      <c r="B83" s="193"/>
      <c r="C83" s="193"/>
      <c r="D83" s="193"/>
      <c r="E83" s="193"/>
      <c r="F83" s="193"/>
      <c r="G83" s="193"/>
      <c r="H83" s="193"/>
      <c r="I83" s="193"/>
      <c r="J83" s="193"/>
      <c r="K83" s="193"/>
      <c r="L83" s="193"/>
      <c r="M83" s="193"/>
      <c r="N83" s="193"/>
      <c r="O83" s="193"/>
      <c r="P83" s="193"/>
      <c r="Q83" s="193"/>
      <c r="R83" s="193"/>
      <c r="S83" s="193"/>
      <c r="T83" s="193"/>
      <c r="U83" s="193"/>
      <c r="V83" s="193"/>
      <c r="W83" s="182"/>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5"/>
      <c r="AU83" s="192"/>
      <c r="AV83" s="192"/>
      <c r="AW83" s="192"/>
      <c r="AX83" s="192"/>
      <c r="AY83" s="192"/>
      <c r="AZ83" s="192"/>
      <c r="BA83" s="192"/>
      <c r="BB83" s="192"/>
      <c r="BC83" s="192"/>
      <c r="BD83" s="192"/>
      <c r="BE83" s="192"/>
    </row>
    <row r="84" spans="1:57" ht="54" customHeight="1" x14ac:dyDescent="0.2">
      <c r="A84" s="193"/>
      <c r="B84" s="193"/>
      <c r="C84" s="193"/>
      <c r="D84" s="193"/>
      <c r="E84" s="193"/>
      <c r="F84" s="193"/>
      <c r="G84" s="193"/>
      <c r="H84" s="193"/>
      <c r="I84" s="193"/>
      <c r="J84" s="193"/>
      <c r="K84" s="193"/>
      <c r="L84" s="193"/>
      <c r="M84" s="193"/>
      <c r="N84" s="193"/>
      <c r="O84" s="193"/>
      <c r="P84" s="193"/>
      <c r="Q84" s="193"/>
      <c r="R84" s="193"/>
      <c r="S84" s="193"/>
      <c r="T84" s="193"/>
      <c r="U84" s="193"/>
      <c r="V84" s="193"/>
      <c r="W84" s="182"/>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5"/>
      <c r="AU84" s="192"/>
      <c r="AV84" s="192"/>
      <c r="AW84" s="192"/>
      <c r="AX84" s="192"/>
      <c r="AY84" s="192"/>
      <c r="AZ84" s="192"/>
      <c r="BA84" s="192"/>
      <c r="BB84" s="192"/>
      <c r="BC84" s="192"/>
      <c r="BD84" s="192"/>
      <c r="BE84" s="192"/>
    </row>
    <row r="85" spans="1:57" ht="54" customHeight="1" x14ac:dyDescent="0.2">
      <c r="A85" s="193"/>
      <c r="B85" s="193"/>
      <c r="C85" s="193"/>
      <c r="D85" s="193"/>
      <c r="E85" s="193"/>
      <c r="F85" s="193"/>
      <c r="G85" s="193"/>
      <c r="H85" s="193"/>
      <c r="I85" s="193"/>
      <c r="J85" s="193"/>
      <c r="K85" s="193"/>
      <c r="L85" s="193"/>
      <c r="M85" s="193"/>
      <c r="N85" s="193"/>
      <c r="O85" s="193"/>
      <c r="P85" s="193"/>
      <c r="Q85" s="193"/>
      <c r="R85" s="193"/>
      <c r="S85" s="193"/>
      <c r="T85" s="193"/>
      <c r="U85" s="193"/>
      <c r="V85" s="193"/>
      <c r="W85" s="182"/>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5"/>
      <c r="AU85" s="192"/>
      <c r="AV85" s="192"/>
      <c r="AW85" s="192"/>
      <c r="AX85" s="192"/>
      <c r="AY85" s="192"/>
      <c r="AZ85" s="192"/>
      <c r="BA85" s="192"/>
      <c r="BB85" s="192"/>
      <c r="BC85" s="192"/>
      <c r="BD85" s="192"/>
      <c r="BE85" s="192"/>
    </row>
    <row r="86" spans="1:57" ht="54" customHeight="1" x14ac:dyDescent="0.2">
      <c r="A86" s="193"/>
      <c r="B86" s="193"/>
      <c r="C86" s="193"/>
      <c r="D86" s="193"/>
      <c r="E86" s="193"/>
      <c r="F86" s="193"/>
      <c r="G86" s="193"/>
      <c r="H86" s="193"/>
      <c r="I86" s="193"/>
      <c r="J86" s="193"/>
      <c r="K86" s="193"/>
      <c r="L86" s="193"/>
      <c r="M86" s="193"/>
      <c r="N86" s="193"/>
      <c r="O86" s="193"/>
      <c r="P86" s="193"/>
      <c r="Q86" s="193"/>
      <c r="R86" s="193"/>
      <c r="S86" s="193"/>
      <c r="T86" s="193"/>
      <c r="U86" s="193"/>
      <c r="V86" s="193"/>
      <c r="W86" s="182"/>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5"/>
      <c r="AU86" s="192"/>
      <c r="AV86" s="192"/>
      <c r="AW86" s="192"/>
      <c r="AX86" s="192"/>
      <c r="AY86" s="192"/>
      <c r="AZ86" s="192"/>
      <c r="BA86" s="192"/>
      <c r="BB86" s="192"/>
      <c r="BC86" s="192"/>
      <c r="BD86" s="192"/>
      <c r="BE86" s="192"/>
    </row>
    <row r="87" spans="1:57" ht="54" customHeight="1" x14ac:dyDescent="0.2">
      <c r="A87" s="193"/>
      <c r="B87" s="193"/>
      <c r="C87" s="193"/>
      <c r="D87" s="193"/>
      <c r="E87" s="193"/>
      <c r="F87" s="193"/>
      <c r="G87" s="193"/>
      <c r="H87" s="193"/>
      <c r="I87" s="193"/>
      <c r="J87" s="193"/>
      <c r="K87" s="193"/>
      <c r="L87" s="193"/>
      <c r="M87" s="193"/>
      <c r="N87" s="193"/>
      <c r="O87" s="193"/>
      <c r="P87" s="193"/>
      <c r="Q87" s="193"/>
      <c r="R87" s="193"/>
      <c r="S87" s="193"/>
      <c r="T87" s="193"/>
      <c r="U87" s="193"/>
      <c r="V87" s="193"/>
      <c r="W87" s="182"/>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5"/>
      <c r="AU87" s="192"/>
      <c r="AV87" s="192"/>
      <c r="AW87" s="192"/>
      <c r="AX87" s="192"/>
      <c r="AY87" s="192"/>
      <c r="AZ87" s="192"/>
      <c r="BA87" s="192"/>
      <c r="BB87" s="192"/>
      <c r="BC87" s="192"/>
      <c r="BD87" s="192"/>
      <c r="BE87" s="192"/>
    </row>
    <row r="88" spans="1:57" ht="54" customHeight="1" x14ac:dyDescent="0.2">
      <c r="A88" s="193"/>
      <c r="B88" s="193"/>
      <c r="C88" s="193"/>
      <c r="D88" s="193"/>
      <c r="E88" s="193"/>
      <c r="F88" s="193"/>
      <c r="G88" s="193"/>
      <c r="H88" s="193"/>
      <c r="I88" s="193"/>
      <c r="J88" s="193"/>
      <c r="K88" s="193"/>
      <c r="L88" s="193"/>
      <c r="M88" s="193"/>
      <c r="N88" s="193"/>
      <c r="O88" s="193"/>
      <c r="P88" s="193"/>
      <c r="Q88" s="193"/>
      <c r="R88" s="193"/>
      <c r="S88" s="193"/>
      <c r="T88" s="193"/>
      <c r="U88" s="193"/>
      <c r="V88" s="193"/>
      <c r="W88" s="182"/>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5"/>
      <c r="AU88" s="192"/>
      <c r="AV88" s="192"/>
      <c r="AW88" s="192"/>
      <c r="AX88" s="192"/>
      <c r="AY88" s="192"/>
      <c r="AZ88" s="192"/>
      <c r="BA88" s="192"/>
      <c r="BB88" s="192"/>
      <c r="BC88" s="192"/>
      <c r="BD88" s="192"/>
      <c r="BE88" s="192"/>
    </row>
    <row r="89" spans="1:57" ht="54" customHeight="1" x14ac:dyDescent="0.2">
      <c r="A89" s="193"/>
      <c r="B89" s="193"/>
      <c r="C89" s="193"/>
      <c r="D89" s="193"/>
      <c r="E89" s="193"/>
      <c r="F89" s="193"/>
      <c r="G89" s="193"/>
      <c r="H89" s="193"/>
      <c r="I89" s="193"/>
      <c r="J89" s="193"/>
      <c r="K89" s="193"/>
      <c r="L89" s="193"/>
      <c r="M89" s="193"/>
      <c r="N89" s="193"/>
      <c r="O89" s="193"/>
      <c r="P89" s="193"/>
      <c r="Q89" s="193"/>
      <c r="R89" s="193"/>
      <c r="S89" s="193"/>
      <c r="T89" s="193"/>
      <c r="U89" s="193"/>
      <c r="V89" s="193"/>
      <c r="W89" s="182"/>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5"/>
      <c r="AU89" s="192"/>
      <c r="AV89" s="192"/>
      <c r="AW89" s="192"/>
      <c r="AX89" s="192"/>
      <c r="AY89" s="192"/>
      <c r="AZ89" s="192"/>
      <c r="BA89" s="192"/>
      <c r="BB89" s="192"/>
      <c r="BC89" s="192"/>
      <c r="BD89" s="192"/>
      <c r="BE89" s="192"/>
    </row>
    <row r="90" spans="1:57" ht="54" customHeight="1" x14ac:dyDescent="0.2">
      <c r="A90" s="193"/>
      <c r="B90" s="193"/>
      <c r="C90" s="193"/>
      <c r="D90" s="193"/>
      <c r="E90" s="193"/>
      <c r="F90" s="193"/>
      <c r="G90" s="193"/>
      <c r="H90" s="193"/>
      <c r="I90" s="193"/>
      <c r="J90" s="193"/>
      <c r="K90" s="193"/>
      <c r="L90" s="193"/>
      <c r="M90" s="193"/>
      <c r="N90" s="193"/>
      <c r="O90" s="193"/>
      <c r="P90" s="193"/>
      <c r="Q90" s="193"/>
      <c r="R90" s="193"/>
      <c r="S90" s="193"/>
      <c r="T90" s="193"/>
      <c r="U90" s="193"/>
      <c r="V90" s="193"/>
      <c r="W90" s="182"/>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5"/>
      <c r="AU90" s="192"/>
      <c r="AV90" s="192"/>
      <c r="AW90" s="192"/>
      <c r="AX90" s="192"/>
      <c r="AY90" s="192"/>
      <c r="AZ90" s="192"/>
      <c r="BA90" s="192"/>
      <c r="BB90" s="192"/>
      <c r="BC90" s="192"/>
      <c r="BD90" s="192"/>
      <c r="BE90" s="192"/>
    </row>
    <row r="91" spans="1:57" ht="54" customHeight="1" x14ac:dyDescent="0.2">
      <c r="A91" s="193"/>
      <c r="B91" s="193"/>
      <c r="C91" s="193"/>
      <c r="D91" s="193"/>
      <c r="E91" s="193"/>
      <c r="F91" s="193"/>
      <c r="G91" s="193"/>
      <c r="H91" s="193"/>
      <c r="I91" s="193"/>
      <c r="J91" s="193"/>
      <c r="K91" s="193"/>
      <c r="L91" s="193"/>
      <c r="M91" s="193"/>
      <c r="N91" s="193"/>
      <c r="O91" s="193"/>
      <c r="P91" s="193"/>
      <c r="Q91" s="193"/>
      <c r="R91" s="193"/>
      <c r="S91" s="193"/>
      <c r="T91" s="193"/>
      <c r="U91" s="193"/>
      <c r="V91" s="193"/>
      <c r="W91" s="182"/>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5"/>
      <c r="AU91" s="192"/>
      <c r="AV91" s="192"/>
      <c r="AW91" s="192"/>
      <c r="AX91" s="192"/>
      <c r="AY91" s="192"/>
      <c r="AZ91" s="192"/>
      <c r="BA91" s="192"/>
      <c r="BB91" s="192"/>
      <c r="BC91" s="192"/>
      <c r="BD91" s="192"/>
      <c r="BE91" s="192"/>
    </row>
    <row r="92" spans="1:57" ht="54" customHeight="1" x14ac:dyDescent="0.2">
      <c r="A92" s="193"/>
      <c r="B92" s="193"/>
      <c r="C92" s="193"/>
      <c r="D92" s="193"/>
      <c r="E92" s="193"/>
      <c r="F92" s="193"/>
      <c r="G92" s="193"/>
      <c r="H92" s="193"/>
      <c r="I92" s="193"/>
      <c r="J92" s="193"/>
      <c r="K92" s="193"/>
      <c r="L92" s="193"/>
      <c r="M92" s="193"/>
      <c r="N92" s="193"/>
      <c r="O92" s="193"/>
      <c r="P92" s="193"/>
      <c r="Q92" s="193"/>
      <c r="R92" s="193"/>
      <c r="S92" s="193"/>
      <c r="T92" s="193"/>
      <c r="U92" s="193"/>
      <c r="V92" s="193"/>
      <c r="W92" s="182"/>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5"/>
      <c r="AU92" s="192"/>
      <c r="AV92" s="192"/>
      <c r="AW92" s="192"/>
      <c r="AX92" s="192"/>
      <c r="AY92" s="192"/>
      <c r="AZ92" s="192"/>
      <c r="BA92" s="192"/>
      <c r="BB92" s="192"/>
      <c r="BC92" s="192"/>
      <c r="BD92" s="192"/>
      <c r="BE92" s="192"/>
    </row>
    <row r="93" spans="1:57" ht="54" customHeight="1" x14ac:dyDescent="0.2">
      <c r="A93" s="193"/>
      <c r="B93" s="193"/>
      <c r="C93" s="193"/>
      <c r="D93" s="193"/>
      <c r="E93" s="193"/>
      <c r="F93" s="193"/>
      <c r="G93" s="193"/>
      <c r="H93" s="193"/>
      <c r="I93" s="193"/>
      <c r="J93" s="193"/>
      <c r="K93" s="193"/>
      <c r="L93" s="193"/>
      <c r="M93" s="193"/>
      <c r="N93" s="193"/>
      <c r="O93" s="193"/>
      <c r="P93" s="193"/>
      <c r="Q93" s="193"/>
      <c r="R93" s="193"/>
      <c r="S93" s="193"/>
      <c r="T93" s="193"/>
      <c r="U93" s="193"/>
      <c r="V93" s="193"/>
      <c r="W93" s="182"/>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5"/>
      <c r="AU93" s="192"/>
      <c r="AV93" s="192"/>
      <c r="AW93" s="192"/>
      <c r="AX93" s="192"/>
      <c r="AY93" s="192"/>
      <c r="AZ93" s="192"/>
      <c r="BA93" s="192"/>
      <c r="BB93" s="192"/>
      <c r="BC93" s="192"/>
      <c r="BD93" s="192"/>
      <c r="BE93" s="192"/>
    </row>
    <row r="94" spans="1:57" ht="54" customHeight="1" x14ac:dyDescent="0.2">
      <c r="A94" s="193"/>
      <c r="B94" s="193"/>
      <c r="C94" s="193"/>
      <c r="D94" s="193"/>
      <c r="E94" s="193"/>
      <c r="F94" s="193"/>
      <c r="G94" s="193"/>
      <c r="H94" s="193"/>
      <c r="I94" s="193"/>
      <c r="J94" s="193"/>
      <c r="K94" s="193"/>
      <c r="L94" s="193"/>
      <c r="M94" s="193"/>
      <c r="N94" s="193"/>
      <c r="O94" s="193"/>
      <c r="P94" s="193"/>
      <c r="Q94" s="193"/>
      <c r="R94" s="193"/>
      <c r="S94" s="193"/>
      <c r="T94" s="193"/>
      <c r="U94" s="193"/>
      <c r="V94" s="193"/>
      <c r="W94" s="182"/>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5"/>
      <c r="AU94" s="192"/>
      <c r="AV94" s="192"/>
      <c r="AW94" s="192"/>
      <c r="AX94" s="192"/>
      <c r="AY94" s="192"/>
      <c r="AZ94" s="192"/>
      <c r="BA94" s="192"/>
      <c r="BB94" s="192"/>
      <c r="BC94" s="192"/>
      <c r="BD94" s="192"/>
      <c r="BE94" s="192"/>
    </row>
    <row r="95" spans="1:57" ht="54" customHeight="1" x14ac:dyDescent="0.2">
      <c r="A95" s="193"/>
      <c r="B95" s="193"/>
      <c r="C95" s="193"/>
      <c r="D95" s="193"/>
      <c r="E95" s="193"/>
      <c r="F95" s="193"/>
      <c r="G95" s="193"/>
      <c r="H95" s="193"/>
      <c r="I95" s="193"/>
      <c r="J95" s="193"/>
      <c r="K95" s="193"/>
      <c r="L95" s="193"/>
      <c r="M95" s="193"/>
      <c r="N95" s="193"/>
      <c r="O95" s="193"/>
      <c r="P95" s="193"/>
      <c r="Q95" s="193"/>
      <c r="R95" s="193"/>
      <c r="S95" s="193"/>
      <c r="T95" s="193"/>
      <c r="U95" s="193"/>
      <c r="V95" s="193"/>
      <c r="W95" s="182"/>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5"/>
      <c r="AU95" s="192"/>
      <c r="AV95" s="192"/>
      <c r="AW95" s="192"/>
      <c r="AX95" s="192"/>
      <c r="AY95" s="192"/>
      <c r="AZ95" s="192"/>
      <c r="BA95" s="192"/>
      <c r="BB95" s="192"/>
      <c r="BC95" s="192"/>
      <c r="BD95" s="192"/>
      <c r="BE95" s="192"/>
    </row>
    <row r="96" spans="1:57" ht="54" customHeight="1" x14ac:dyDescent="0.2">
      <c r="A96" s="193"/>
      <c r="B96" s="193"/>
      <c r="C96" s="193"/>
      <c r="D96" s="193"/>
      <c r="E96" s="193"/>
      <c r="F96" s="193"/>
      <c r="G96" s="193"/>
      <c r="H96" s="193"/>
      <c r="I96" s="193"/>
      <c r="J96" s="193"/>
      <c r="K96" s="193"/>
      <c r="L96" s="193"/>
      <c r="M96" s="193"/>
      <c r="N96" s="193"/>
      <c r="O96" s="193"/>
      <c r="P96" s="193"/>
      <c r="Q96" s="193"/>
      <c r="R96" s="193"/>
      <c r="S96" s="193"/>
      <c r="T96" s="193"/>
      <c r="U96" s="193"/>
      <c r="V96" s="193"/>
      <c r="W96" s="182"/>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5"/>
      <c r="AU96" s="192"/>
      <c r="AV96" s="192"/>
      <c r="AW96" s="192"/>
      <c r="AX96" s="192"/>
      <c r="AY96" s="192"/>
      <c r="AZ96" s="192"/>
      <c r="BA96" s="192"/>
      <c r="BB96" s="192"/>
      <c r="BC96" s="192"/>
      <c r="BD96" s="192"/>
      <c r="BE96" s="192"/>
    </row>
    <row r="97" spans="1:57" ht="54" customHeight="1" x14ac:dyDescent="0.2">
      <c r="A97" s="193"/>
      <c r="B97" s="193"/>
      <c r="C97" s="193"/>
      <c r="D97" s="193"/>
      <c r="E97" s="193"/>
      <c r="F97" s="193"/>
      <c r="G97" s="193"/>
      <c r="H97" s="193"/>
      <c r="I97" s="193"/>
      <c r="J97" s="193"/>
      <c r="K97" s="193"/>
      <c r="L97" s="193"/>
      <c r="M97" s="193"/>
      <c r="N97" s="193"/>
      <c r="O97" s="193"/>
      <c r="P97" s="193"/>
      <c r="Q97" s="193"/>
      <c r="R97" s="193"/>
      <c r="S97" s="193"/>
      <c r="T97" s="193"/>
      <c r="U97" s="193"/>
      <c r="V97" s="193"/>
      <c r="W97" s="182"/>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5"/>
      <c r="AU97" s="192"/>
      <c r="AV97" s="192"/>
      <c r="AW97" s="192"/>
      <c r="AX97" s="192"/>
      <c r="AY97" s="192"/>
      <c r="AZ97" s="192"/>
      <c r="BA97" s="192"/>
      <c r="BB97" s="192"/>
      <c r="BC97" s="192"/>
      <c r="BD97" s="192"/>
      <c r="BE97" s="192"/>
    </row>
    <row r="98" spans="1:57" ht="54" customHeight="1" x14ac:dyDescent="0.2">
      <c r="A98" s="193"/>
      <c r="B98" s="193"/>
      <c r="C98" s="193"/>
      <c r="D98" s="193"/>
      <c r="E98" s="193"/>
      <c r="F98" s="193"/>
      <c r="G98" s="193"/>
      <c r="H98" s="193"/>
      <c r="I98" s="193"/>
      <c r="J98" s="193"/>
      <c r="K98" s="193"/>
      <c r="L98" s="193"/>
      <c r="M98" s="193"/>
      <c r="N98" s="193"/>
      <c r="O98" s="193"/>
      <c r="P98" s="193"/>
      <c r="Q98" s="193"/>
      <c r="R98" s="193"/>
      <c r="S98" s="193"/>
      <c r="T98" s="193"/>
      <c r="U98" s="193"/>
      <c r="V98" s="193"/>
      <c r="W98" s="182"/>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5"/>
      <c r="AU98" s="192"/>
      <c r="AV98" s="192"/>
      <c r="AW98" s="192"/>
      <c r="AX98" s="192"/>
      <c r="AY98" s="192"/>
      <c r="AZ98" s="192"/>
      <c r="BA98" s="192"/>
      <c r="BB98" s="192"/>
      <c r="BC98" s="192"/>
      <c r="BD98" s="192"/>
      <c r="BE98" s="192"/>
    </row>
    <row r="99" spans="1:57" ht="54" customHeight="1" x14ac:dyDescent="0.2">
      <c r="A99" s="193"/>
      <c r="B99" s="193"/>
      <c r="C99" s="193"/>
      <c r="D99" s="193"/>
      <c r="E99" s="193"/>
      <c r="F99" s="193"/>
      <c r="G99" s="193"/>
      <c r="H99" s="193"/>
      <c r="I99" s="193"/>
      <c r="J99" s="193"/>
      <c r="K99" s="193"/>
      <c r="L99" s="193"/>
      <c r="M99" s="193"/>
      <c r="N99" s="193"/>
      <c r="O99" s="193"/>
      <c r="P99" s="193"/>
      <c r="Q99" s="193"/>
      <c r="R99" s="193"/>
      <c r="S99" s="193"/>
      <c r="T99" s="193"/>
      <c r="U99" s="193"/>
      <c r="V99" s="193"/>
      <c r="W99" s="182"/>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5"/>
      <c r="AU99" s="192"/>
      <c r="AV99" s="192"/>
      <c r="AW99" s="192"/>
      <c r="AX99" s="192"/>
      <c r="AY99" s="192"/>
      <c r="AZ99" s="192"/>
      <c r="BA99" s="192"/>
      <c r="BB99" s="192"/>
      <c r="BC99" s="192"/>
      <c r="BD99" s="192"/>
      <c r="BE99" s="192"/>
    </row>
    <row r="100" spans="1:57" ht="54" customHeight="1" x14ac:dyDescent="0.2">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82"/>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5"/>
      <c r="AU100" s="192"/>
      <c r="AV100" s="192"/>
      <c r="AW100" s="192"/>
      <c r="AX100" s="192"/>
      <c r="AY100" s="192"/>
      <c r="AZ100" s="192"/>
      <c r="BA100" s="192"/>
      <c r="BB100" s="192"/>
      <c r="BC100" s="192"/>
      <c r="BD100" s="192"/>
      <c r="BE100" s="192"/>
    </row>
    <row r="101" spans="1:57" ht="54" customHeight="1" x14ac:dyDescent="0.2">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82"/>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5"/>
      <c r="AU101" s="192"/>
      <c r="AV101" s="192"/>
      <c r="AW101" s="192"/>
      <c r="AX101" s="192"/>
      <c r="AY101" s="192"/>
      <c r="AZ101" s="192"/>
      <c r="BA101" s="192"/>
      <c r="BB101" s="192"/>
      <c r="BC101" s="192"/>
      <c r="BD101" s="192"/>
      <c r="BE101" s="192"/>
    </row>
    <row r="102" spans="1:57" ht="54" customHeight="1" x14ac:dyDescent="0.2">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82"/>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5"/>
      <c r="AU102" s="192"/>
      <c r="AV102" s="192"/>
      <c r="AW102" s="192"/>
      <c r="AX102" s="192"/>
      <c r="AY102" s="192"/>
      <c r="AZ102" s="192"/>
      <c r="BA102" s="192"/>
      <c r="BB102" s="192"/>
      <c r="BC102" s="192"/>
      <c r="BD102" s="192"/>
      <c r="BE102" s="192"/>
    </row>
    <row r="103" spans="1:57" ht="54" customHeight="1" x14ac:dyDescent="0.2">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82"/>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5"/>
      <c r="AU103" s="192"/>
      <c r="AV103" s="192"/>
      <c r="AW103" s="192"/>
      <c r="AX103" s="192"/>
      <c r="AY103" s="192"/>
      <c r="AZ103" s="192"/>
      <c r="BA103" s="192"/>
      <c r="BB103" s="192"/>
      <c r="BC103" s="192"/>
      <c r="BD103" s="192"/>
      <c r="BE103" s="192"/>
    </row>
    <row r="104" spans="1:57" ht="54" customHeight="1" x14ac:dyDescent="0.2">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82"/>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5"/>
      <c r="AU104" s="192"/>
      <c r="AV104" s="192"/>
      <c r="AW104" s="192"/>
      <c r="AX104" s="192"/>
      <c r="AY104" s="192"/>
      <c r="AZ104" s="192"/>
      <c r="BA104" s="192"/>
      <c r="BB104" s="192"/>
      <c r="BC104" s="192"/>
      <c r="BD104" s="192"/>
      <c r="BE104" s="192"/>
    </row>
    <row r="105" spans="1:57" ht="54" customHeight="1" x14ac:dyDescent="0.2">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82"/>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5"/>
      <c r="AU105" s="192"/>
      <c r="AV105" s="192"/>
      <c r="AW105" s="192"/>
      <c r="AX105" s="192"/>
      <c r="AY105" s="192"/>
      <c r="AZ105" s="192"/>
      <c r="BA105" s="192"/>
      <c r="BB105" s="192"/>
      <c r="BC105" s="192"/>
      <c r="BD105" s="192"/>
      <c r="BE105" s="192"/>
    </row>
    <row r="106" spans="1:57" ht="54" customHeight="1" x14ac:dyDescent="0.2">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82"/>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5"/>
      <c r="AU106" s="192"/>
      <c r="AV106" s="192"/>
      <c r="AW106" s="192"/>
      <c r="AX106" s="192"/>
      <c r="AY106" s="192"/>
      <c r="AZ106" s="192"/>
      <c r="BA106" s="192"/>
      <c r="BB106" s="192"/>
      <c r="BC106" s="192"/>
      <c r="BD106" s="192"/>
      <c r="BE106" s="192"/>
    </row>
    <row r="107" spans="1:57" ht="54" customHeight="1" x14ac:dyDescent="0.2">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82"/>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5"/>
      <c r="AU107" s="192"/>
      <c r="AV107" s="192"/>
      <c r="AW107" s="192"/>
      <c r="AX107" s="192"/>
      <c r="AY107" s="192"/>
      <c r="AZ107" s="192"/>
      <c r="BA107" s="192"/>
      <c r="BB107" s="192"/>
      <c r="BC107" s="192"/>
      <c r="BD107" s="192"/>
      <c r="BE107" s="192"/>
    </row>
    <row r="108" spans="1:57" ht="54" customHeight="1" x14ac:dyDescent="0.2">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82"/>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5"/>
      <c r="AU108" s="192"/>
      <c r="AV108" s="192"/>
      <c r="AW108" s="192"/>
      <c r="AX108" s="192"/>
      <c r="AY108" s="192"/>
      <c r="AZ108" s="192"/>
      <c r="BA108" s="192"/>
      <c r="BB108" s="192"/>
      <c r="BC108" s="192"/>
      <c r="BD108" s="192"/>
      <c r="BE108" s="192"/>
    </row>
    <row r="109" spans="1:57" ht="54" customHeight="1" x14ac:dyDescent="0.2">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82"/>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5"/>
      <c r="AU109" s="192"/>
      <c r="AV109" s="192"/>
      <c r="AW109" s="192"/>
      <c r="AX109" s="192"/>
      <c r="AY109" s="192"/>
      <c r="AZ109" s="192"/>
      <c r="BA109" s="192"/>
      <c r="BB109" s="192"/>
      <c r="BC109" s="192"/>
      <c r="BD109" s="192"/>
      <c r="BE109" s="192"/>
    </row>
    <row r="110" spans="1:57" ht="54" customHeight="1" x14ac:dyDescent="0.2">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82"/>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5"/>
      <c r="AU110" s="192"/>
      <c r="AV110" s="192"/>
      <c r="AW110" s="192"/>
      <c r="AX110" s="192"/>
      <c r="AY110" s="192"/>
      <c r="AZ110" s="192"/>
      <c r="BA110" s="192"/>
      <c r="BB110" s="192"/>
      <c r="BC110" s="192"/>
      <c r="BD110" s="192"/>
      <c r="BE110" s="192"/>
    </row>
    <row r="111" spans="1:57" ht="54" customHeight="1" x14ac:dyDescent="0.2">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82"/>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5"/>
      <c r="AU111" s="192"/>
      <c r="AV111" s="192"/>
      <c r="AW111" s="192"/>
      <c r="AX111" s="192"/>
      <c r="AY111" s="192"/>
      <c r="AZ111" s="192"/>
      <c r="BA111" s="192"/>
      <c r="BB111" s="192"/>
      <c r="BC111" s="192"/>
      <c r="BD111" s="192"/>
      <c r="BE111" s="192"/>
    </row>
    <row r="112" spans="1:57" ht="54" customHeight="1" x14ac:dyDescent="0.2">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82"/>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5"/>
      <c r="AU112" s="192"/>
      <c r="AV112" s="192"/>
      <c r="AW112" s="192"/>
      <c r="AX112" s="192"/>
      <c r="AY112" s="192"/>
      <c r="AZ112" s="192"/>
      <c r="BA112" s="192"/>
      <c r="BB112" s="192"/>
      <c r="BC112" s="192"/>
      <c r="BD112" s="192"/>
      <c r="BE112" s="192"/>
    </row>
    <row r="113" spans="1:57" ht="54" customHeight="1" x14ac:dyDescent="0.2">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82"/>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5"/>
      <c r="AU113" s="192"/>
      <c r="AV113" s="192"/>
      <c r="AW113" s="192"/>
      <c r="AX113" s="192"/>
      <c r="AY113" s="192"/>
      <c r="AZ113" s="192"/>
      <c r="BA113" s="192"/>
      <c r="BB113" s="192"/>
      <c r="BC113" s="192"/>
      <c r="BD113" s="192"/>
      <c r="BE113" s="192"/>
    </row>
    <row r="114" spans="1:57" ht="54" customHeight="1" x14ac:dyDescent="0.2">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82"/>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5"/>
      <c r="AU114" s="192"/>
      <c r="AV114" s="192"/>
      <c r="AW114" s="192"/>
      <c r="AX114" s="192"/>
      <c r="AY114" s="192"/>
      <c r="AZ114" s="192"/>
      <c r="BA114" s="192"/>
      <c r="BB114" s="192"/>
      <c r="BC114" s="192"/>
      <c r="BD114" s="192"/>
      <c r="BE114" s="192"/>
    </row>
    <row r="115" spans="1:57" ht="54" customHeight="1" x14ac:dyDescent="0.2">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82"/>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5"/>
      <c r="AU115" s="192"/>
      <c r="AV115" s="192"/>
      <c r="AW115" s="192"/>
      <c r="AX115" s="192"/>
      <c r="AY115" s="192"/>
      <c r="AZ115" s="192"/>
      <c r="BA115" s="192"/>
      <c r="BB115" s="192"/>
      <c r="BC115" s="192"/>
      <c r="BD115" s="192"/>
      <c r="BE115" s="192"/>
    </row>
    <row r="116" spans="1:57" ht="54" customHeight="1" x14ac:dyDescent="0.2">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82"/>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5"/>
      <c r="AU116" s="192"/>
      <c r="AV116" s="192"/>
      <c r="AW116" s="192"/>
      <c r="AX116" s="192"/>
      <c r="AY116" s="192"/>
      <c r="AZ116" s="192"/>
      <c r="BA116" s="192"/>
      <c r="BB116" s="192"/>
      <c r="BC116" s="192"/>
      <c r="BD116" s="192"/>
      <c r="BE116" s="192"/>
    </row>
    <row r="117" spans="1:57" ht="54" customHeight="1" x14ac:dyDescent="0.2">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82"/>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5"/>
      <c r="AU117" s="192"/>
      <c r="AV117" s="192"/>
      <c r="AW117" s="192"/>
      <c r="AX117" s="192"/>
      <c r="AY117" s="192"/>
      <c r="AZ117" s="192"/>
      <c r="BA117" s="192"/>
      <c r="BB117" s="192"/>
      <c r="BC117" s="192"/>
      <c r="BD117" s="192"/>
      <c r="BE117" s="192"/>
    </row>
    <row r="118" spans="1:57" ht="54" customHeight="1" x14ac:dyDescent="0.2">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82"/>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5"/>
      <c r="AU118" s="192"/>
      <c r="AV118" s="192"/>
      <c r="AW118" s="192"/>
      <c r="AX118" s="192"/>
      <c r="AY118" s="192"/>
      <c r="AZ118" s="192"/>
      <c r="BA118" s="192"/>
      <c r="BB118" s="192"/>
      <c r="BC118" s="192"/>
      <c r="BD118" s="192"/>
      <c r="BE118" s="192"/>
    </row>
    <row r="119" spans="1:57" ht="54" customHeight="1" x14ac:dyDescent="0.2">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82"/>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5"/>
      <c r="AU119" s="192"/>
      <c r="AV119" s="192"/>
      <c r="AW119" s="192"/>
      <c r="AX119" s="192"/>
      <c r="AY119" s="192"/>
      <c r="AZ119" s="192"/>
      <c r="BA119" s="192"/>
      <c r="BB119" s="192"/>
      <c r="BC119" s="192"/>
      <c r="BD119" s="192"/>
      <c r="BE119" s="192"/>
    </row>
    <row r="120" spans="1:57" ht="54" customHeight="1" x14ac:dyDescent="0.2">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82"/>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5"/>
      <c r="AU120" s="192"/>
      <c r="AV120" s="192"/>
      <c r="AW120" s="192"/>
      <c r="AX120" s="192"/>
      <c r="AY120" s="192"/>
      <c r="AZ120" s="192"/>
      <c r="BA120" s="192"/>
      <c r="BB120" s="192"/>
      <c r="BC120" s="192"/>
      <c r="BD120" s="192"/>
      <c r="BE120" s="192"/>
    </row>
    <row r="121" spans="1:57" ht="54" customHeight="1" x14ac:dyDescent="0.2">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82"/>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5"/>
      <c r="AU121" s="192"/>
      <c r="AV121" s="192"/>
      <c r="AW121" s="192"/>
      <c r="AX121" s="192"/>
      <c r="AY121" s="192"/>
      <c r="AZ121" s="192"/>
      <c r="BA121" s="192"/>
      <c r="BB121" s="192"/>
      <c r="BC121" s="192"/>
      <c r="BD121" s="192"/>
      <c r="BE121" s="192"/>
    </row>
    <row r="122" spans="1:57" ht="54" customHeight="1" x14ac:dyDescent="0.2">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82"/>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5"/>
      <c r="AU122" s="192"/>
      <c r="AV122" s="192"/>
      <c r="AW122" s="192"/>
      <c r="AX122" s="192"/>
      <c r="AY122" s="192"/>
      <c r="AZ122" s="192"/>
      <c r="BA122" s="192"/>
      <c r="BB122" s="192"/>
      <c r="BC122" s="192"/>
      <c r="BD122" s="192"/>
      <c r="BE122" s="192"/>
    </row>
    <row r="123" spans="1:57" ht="54" customHeight="1" x14ac:dyDescent="0.2">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82"/>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5"/>
      <c r="AU123" s="192"/>
      <c r="AV123" s="192"/>
      <c r="AW123" s="192"/>
      <c r="AX123" s="192"/>
      <c r="AY123" s="192"/>
      <c r="AZ123" s="192"/>
      <c r="BA123" s="192"/>
      <c r="BB123" s="192"/>
      <c r="BC123" s="192"/>
      <c r="BD123" s="192"/>
      <c r="BE123" s="192"/>
    </row>
    <row r="124" spans="1:57" ht="54" customHeight="1" x14ac:dyDescent="0.2">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82"/>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5"/>
      <c r="AU124" s="192"/>
      <c r="AV124" s="192"/>
      <c r="AW124" s="192"/>
      <c r="AX124" s="192"/>
      <c r="AY124" s="192"/>
      <c r="AZ124" s="192"/>
      <c r="BA124" s="192"/>
      <c r="BB124" s="192"/>
      <c r="BC124" s="192"/>
      <c r="BD124" s="192"/>
      <c r="BE124" s="192"/>
    </row>
    <row r="125" spans="1:57" ht="54" customHeight="1" x14ac:dyDescent="0.2">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82"/>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5"/>
      <c r="AU125" s="192"/>
      <c r="AV125" s="192"/>
      <c r="AW125" s="192"/>
      <c r="AX125" s="192"/>
      <c r="AY125" s="192"/>
      <c r="AZ125" s="192"/>
      <c r="BA125" s="192"/>
      <c r="BB125" s="192"/>
      <c r="BC125" s="192"/>
      <c r="BD125" s="192"/>
      <c r="BE125" s="192"/>
    </row>
    <row r="126" spans="1:57" ht="54" customHeight="1" x14ac:dyDescent="0.2">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82"/>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5"/>
      <c r="AU126" s="192"/>
      <c r="AV126" s="192"/>
      <c r="AW126" s="192"/>
      <c r="AX126" s="192"/>
      <c r="AY126" s="192"/>
      <c r="AZ126" s="192"/>
      <c r="BA126" s="192"/>
      <c r="BB126" s="192"/>
      <c r="BC126" s="192"/>
      <c r="BD126" s="192"/>
      <c r="BE126" s="192"/>
    </row>
    <row r="127" spans="1:57" ht="54" customHeight="1" x14ac:dyDescent="0.2">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82"/>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5"/>
      <c r="AU127" s="192"/>
      <c r="AV127" s="192"/>
      <c r="AW127" s="192"/>
      <c r="AX127" s="192"/>
      <c r="AY127" s="192"/>
      <c r="AZ127" s="192"/>
      <c r="BA127" s="192"/>
      <c r="BB127" s="192"/>
      <c r="BC127" s="192"/>
      <c r="BD127" s="192"/>
      <c r="BE127" s="192"/>
    </row>
    <row r="128" spans="1:57" ht="54" customHeight="1" x14ac:dyDescent="0.2">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82"/>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5"/>
      <c r="AU128" s="192"/>
      <c r="AV128" s="192"/>
      <c r="AW128" s="192"/>
      <c r="AX128" s="192"/>
      <c r="AY128" s="192"/>
      <c r="AZ128" s="192"/>
      <c r="BA128" s="192"/>
      <c r="BB128" s="192"/>
      <c r="BC128" s="192"/>
      <c r="BD128" s="192"/>
      <c r="BE128" s="192"/>
    </row>
    <row r="129" spans="1:57" ht="54" customHeight="1" x14ac:dyDescent="0.2">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82"/>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5"/>
      <c r="AU129" s="192"/>
      <c r="AV129" s="192"/>
      <c r="AW129" s="192"/>
      <c r="AX129" s="192"/>
      <c r="AY129" s="192"/>
      <c r="AZ129" s="192"/>
      <c r="BA129" s="192"/>
      <c r="BB129" s="192"/>
      <c r="BC129" s="192"/>
      <c r="BD129" s="192"/>
      <c r="BE129" s="192"/>
    </row>
    <row r="130" spans="1:57" ht="54" customHeight="1" x14ac:dyDescent="0.2">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82"/>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5"/>
      <c r="AU130" s="192"/>
      <c r="AV130" s="192"/>
      <c r="AW130" s="192"/>
      <c r="AX130" s="192"/>
      <c r="AY130" s="192"/>
      <c r="AZ130" s="192"/>
      <c r="BA130" s="192"/>
      <c r="BB130" s="192"/>
      <c r="BC130" s="192"/>
      <c r="BD130" s="192"/>
      <c r="BE130" s="192"/>
    </row>
    <row r="131" spans="1:57" ht="54" customHeight="1" x14ac:dyDescent="0.2">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82"/>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5"/>
      <c r="AU131" s="192"/>
      <c r="AV131" s="192"/>
      <c r="AW131" s="192"/>
      <c r="AX131" s="192"/>
      <c r="AY131" s="192"/>
      <c r="AZ131" s="192"/>
      <c r="BA131" s="192"/>
      <c r="BB131" s="192"/>
      <c r="BC131" s="192"/>
      <c r="BD131" s="192"/>
      <c r="BE131" s="192"/>
    </row>
    <row r="132" spans="1:57" ht="54" customHeight="1" x14ac:dyDescent="0.2">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82"/>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5"/>
      <c r="AU132" s="192"/>
      <c r="AV132" s="192"/>
      <c r="AW132" s="192"/>
      <c r="AX132" s="192"/>
      <c r="AY132" s="192"/>
      <c r="AZ132" s="192"/>
      <c r="BA132" s="192"/>
      <c r="BB132" s="192"/>
      <c r="BC132" s="192"/>
      <c r="BD132" s="192"/>
      <c r="BE132" s="192"/>
    </row>
    <row r="133" spans="1:57" ht="54" customHeight="1" x14ac:dyDescent="0.2">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82"/>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5"/>
      <c r="AU133" s="192"/>
      <c r="AV133" s="192"/>
      <c r="AW133" s="192"/>
      <c r="AX133" s="192"/>
      <c r="AY133" s="192"/>
      <c r="AZ133" s="192"/>
      <c r="BA133" s="192"/>
      <c r="BB133" s="192"/>
      <c r="BC133" s="192"/>
      <c r="BD133" s="192"/>
      <c r="BE133" s="192"/>
    </row>
    <row r="134" spans="1:57" ht="54" customHeight="1" x14ac:dyDescent="0.2">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82"/>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5"/>
      <c r="AU134" s="192"/>
      <c r="AV134" s="192"/>
      <c r="AW134" s="192"/>
      <c r="AX134" s="192"/>
      <c r="AY134" s="192"/>
      <c r="AZ134" s="192"/>
      <c r="BA134" s="192"/>
      <c r="BB134" s="192"/>
      <c r="BC134" s="192"/>
      <c r="BD134" s="192"/>
      <c r="BE134" s="192"/>
    </row>
    <row r="135" spans="1:57" ht="54" customHeight="1" x14ac:dyDescent="0.2">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82"/>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5"/>
      <c r="AU135" s="192"/>
      <c r="AV135" s="192"/>
      <c r="AW135" s="192"/>
      <c r="AX135" s="192"/>
      <c r="AY135" s="192"/>
      <c r="AZ135" s="192"/>
      <c r="BA135" s="192"/>
      <c r="BB135" s="192"/>
      <c r="BC135" s="192"/>
      <c r="BD135" s="192"/>
      <c r="BE135" s="192"/>
    </row>
    <row r="136" spans="1:57" ht="54" customHeight="1" x14ac:dyDescent="0.2">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82"/>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5"/>
      <c r="AU136" s="192"/>
      <c r="AV136" s="192"/>
      <c r="AW136" s="192"/>
      <c r="AX136" s="192"/>
      <c r="AY136" s="192"/>
      <c r="AZ136" s="192"/>
      <c r="BA136" s="192"/>
      <c r="BB136" s="192"/>
      <c r="BC136" s="192"/>
      <c r="BD136" s="192"/>
      <c r="BE136" s="192"/>
    </row>
    <row r="137" spans="1:57" ht="54" customHeight="1" x14ac:dyDescent="0.2">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82"/>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5"/>
      <c r="AU137" s="192"/>
      <c r="AV137" s="192"/>
      <c r="AW137" s="192"/>
      <c r="AX137" s="192"/>
      <c r="AY137" s="192"/>
      <c r="AZ137" s="192"/>
      <c r="BA137" s="192"/>
      <c r="BB137" s="192"/>
      <c r="BC137" s="192"/>
      <c r="BD137" s="192"/>
      <c r="BE137" s="192"/>
    </row>
    <row r="138" spans="1:57" ht="54" customHeight="1" x14ac:dyDescent="0.2">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82"/>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5"/>
      <c r="AU138" s="192"/>
      <c r="AV138" s="192"/>
      <c r="AW138" s="192"/>
      <c r="AX138" s="192"/>
      <c r="AY138" s="192"/>
      <c r="AZ138" s="192"/>
      <c r="BA138" s="192"/>
      <c r="BB138" s="192"/>
      <c r="BC138" s="192"/>
      <c r="BD138" s="192"/>
      <c r="BE138" s="192"/>
    </row>
    <row r="139" spans="1:57" ht="54" customHeight="1" x14ac:dyDescent="0.2">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82"/>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5"/>
      <c r="AU139" s="192"/>
      <c r="AV139" s="192"/>
      <c r="AW139" s="192"/>
      <c r="AX139" s="192"/>
      <c r="AY139" s="192"/>
      <c r="AZ139" s="192"/>
      <c r="BA139" s="192"/>
      <c r="BB139" s="192"/>
      <c r="BC139" s="192"/>
      <c r="BD139" s="192"/>
      <c r="BE139" s="192"/>
    </row>
    <row r="140" spans="1:57" ht="54" customHeight="1" x14ac:dyDescent="0.2">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82"/>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5"/>
      <c r="AU140" s="192"/>
      <c r="AV140" s="192"/>
      <c r="AW140" s="192"/>
      <c r="AX140" s="192"/>
      <c r="AY140" s="192"/>
      <c r="AZ140" s="192"/>
      <c r="BA140" s="192"/>
      <c r="BB140" s="192"/>
      <c r="BC140" s="192"/>
      <c r="BD140" s="192"/>
      <c r="BE140" s="192"/>
    </row>
    <row r="141" spans="1:57" ht="54" customHeight="1" x14ac:dyDescent="0.2">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82"/>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5"/>
      <c r="AU141" s="192"/>
      <c r="AV141" s="192"/>
      <c r="AW141" s="192"/>
      <c r="AX141" s="192"/>
      <c r="AY141" s="192"/>
      <c r="AZ141" s="192"/>
      <c r="BA141" s="192"/>
      <c r="BB141" s="192"/>
      <c r="BC141" s="192"/>
      <c r="BD141" s="192"/>
      <c r="BE141" s="192"/>
    </row>
    <row r="142" spans="1:57" ht="54" customHeight="1" x14ac:dyDescent="0.2">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82"/>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5"/>
      <c r="AU142" s="192"/>
      <c r="AV142" s="192"/>
      <c r="AW142" s="192"/>
      <c r="AX142" s="192"/>
      <c r="AY142" s="192"/>
      <c r="AZ142" s="192"/>
      <c r="BA142" s="192"/>
      <c r="BB142" s="192"/>
      <c r="BC142" s="192"/>
      <c r="BD142" s="192"/>
      <c r="BE142" s="192"/>
    </row>
    <row r="143" spans="1:57" ht="54" customHeight="1" x14ac:dyDescent="0.2">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82"/>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5"/>
      <c r="AU143" s="192"/>
      <c r="AV143" s="192"/>
      <c r="AW143" s="192"/>
      <c r="AX143" s="192"/>
      <c r="AY143" s="192"/>
      <c r="AZ143" s="192"/>
      <c r="BA143" s="192"/>
      <c r="BB143" s="192"/>
      <c r="BC143" s="192"/>
      <c r="BD143" s="192"/>
      <c r="BE143" s="192"/>
    </row>
    <row r="144" spans="1:57" ht="54" customHeight="1" x14ac:dyDescent="0.2">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82"/>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5"/>
      <c r="AU144" s="192"/>
      <c r="AV144" s="192"/>
      <c r="AW144" s="192"/>
      <c r="AX144" s="192"/>
      <c r="AY144" s="192"/>
      <c r="AZ144" s="192"/>
      <c r="BA144" s="192"/>
      <c r="BB144" s="192"/>
      <c r="BC144" s="192"/>
      <c r="BD144" s="192"/>
      <c r="BE144" s="192"/>
    </row>
    <row r="145" spans="1:57" ht="54" customHeight="1" x14ac:dyDescent="0.2">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82"/>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5"/>
      <c r="AU145" s="192"/>
      <c r="AV145" s="192"/>
      <c r="AW145" s="192"/>
      <c r="AX145" s="192"/>
      <c r="AY145" s="192"/>
      <c r="AZ145" s="192"/>
      <c r="BA145" s="192"/>
      <c r="BB145" s="192"/>
      <c r="BC145" s="192"/>
      <c r="BD145" s="192"/>
      <c r="BE145" s="192"/>
    </row>
    <row r="146" spans="1:57" ht="54" customHeight="1" x14ac:dyDescent="0.2">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82"/>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5"/>
      <c r="AU146" s="192"/>
      <c r="AV146" s="192"/>
      <c r="AW146" s="192"/>
      <c r="AX146" s="192"/>
      <c r="AY146" s="192"/>
      <c r="AZ146" s="192"/>
      <c r="BA146" s="192"/>
      <c r="BB146" s="192"/>
      <c r="BC146" s="192"/>
      <c r="BD146" s="192"/>
      <c r="BE146" s="192"/>
    </row>
    <row r="147" spans="1:57" ht="54" customHeight="1" x14ac:dyDescent="0.2">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82"/>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5"/>
      <c r="AU147" s="192"/>
      <c r="AV147" s="192"/>
      <c r="AW147" s="192"/>
      <c r="AX147" s="192"/>
      <c r="AY147" s="192"/>
      <c r="AZ147" s="192"/>
      <c r="BA147" s="192"/>
      <c r="BB147" s="192"/>
      <c r="BC147" s="192"/>
      <c r="BD147" s="192"/>
      <c r="BE147" s="192"/>
    </row>
    <row r="148" spans="1:57" ht="54" customHeigh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82"/>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5"/>
      <c r="AU148" s="192"/>
      <c r="AV148" s="192"/>
      <c r="AW148" s="192"/>
      <c r="AX148" s="192"/>
      <c r="AY148" s="192"/>
      <c r="AZ148" s="192"/>
      <c r="BA148" s="192"/>
      <c r="BB148" s="192"/>
      <c r="BC148" s="192"/>
      <c r="BD148" s="192"/>
      <c r="BE148" s="192"/>
    </row>
    <row r="149" spans="1:57" ht="54" customHeight="1" x14ac:dyDescent="0.2">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82"/>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5"/>
      <c r="AU149" s="192"/>
      <c r="AV149" s="192"/>
      <c r="AW149" s="192"/>
      <c r="AX149" s="192"/>
      <c r="AY149" s="192"/>
      <c r="AZ149" s="192"/>
      <c r="BA149" s="192"/>
      <c r="BB149" s="192"/>
      <c r="BC149" s="192"/>
      <c r="BD149" s="192"/>
      <c r="BE149" s="192"/>
    </row>
    <row r="150" spans="1:57" ht="54" customHeigh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82"/>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5"/>
      <c r="AU150" s="192"/>
      <c r="AV150" s="192"/>
      <c r="AW150" s="192"/>
      <c r="AX150" s="192"/>
      <c r="AY150" s="192"/>
      <c r="AZ150" s="192"/>
      <c r="BA150" s="192"/>
      <c r="BB150" s="192"/>
      <c r="BC150" s="192"/>
      <c r="BD150" s="192"/>
      <c r="BE150" s="192"/>
    </row>
    <row r="151" spans="1:57" ht="54" customHeight="1" x14ac:dyDescent="0.2">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82"/>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5"/>
      <c r="AU151" s="192"/>
      <c r="AV151" s="192"/>
      <c r="AW151" s="192"/>
      <c r="AX151" s="192"/>
      <c r="AY151" s="192"/>
      <c r="AZ151" s="192"/>
      <c r="BA151" s="192"/>
      <c r="BB151" s="192"/>
      <c r="BC151" s="192"/>
      <c r="BD151" s="192"/>
      <c r="BE151" s="192"/>
    </row>
    <row r="152" spans="1:57" ht="54" customHeight="1" x14ac:dyDescent="0.2">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82"/>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5"/>
      <c r="AU152" s="192"/>
      <c r="AV152" s="192"/>
      <c r="AW152" s="192"/>
      <c r="AX152" s="192"/>
      <c r="AY152" s="192"/>
      <c r="AZ152" s="192"/>
      <c r="BA152" s="192"/>
      <c r="BB152" s="192"/>
      <c r="BC152" s="192"/>
      <c r="BD152" s="192"/>
      <c r="BE152" s="192"/>
    </row>
    <row r="153" spans="1:57" ht="54" customHeight="1" x14ac:dyDescent="0.2">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82"/>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5"/>
      <c r="AU153" s="192"/>
      <c r="AV153" s="192"/>
      <c r="AW153" s="192"/>
      <c r="AX153" s="192"/>
      <c r="AY153" s="192"/>
      <c r="AZ153" s="192"/>
      <c r="BA153" s="192"/>
      <c r="BB153" s="192"/>
      <c r="BC153" s="192"/>
      <c r="BD153" s="192"/>
      <c r="BE153" s="192"/>
    </row>
    <row r="154" spans="1:57" ht="54" customHeight="1" x14ac:dyDescent="0.2">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82"/>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5"/>
      <c r="AU154" s="192"/>
      <c r="AV154" s="192"/>
      <c r="AW154" s="192"/>
      <c r="AX154" s="192"/>
      <c r="AY154" s="192"/>
      <c r="AZ154" s="192"/>
      <c r="BA154" s="192"/>
      <c r="BB154" s="192"/>
      <c r="BC154" s="192"/>
      <c r="BD154" s="192"/>
      <c r="BE154" s="192"/>
    </row>
    <row r="155" spans="1:57" ht="54" customHeight="1" x14ac:dyDescent="0.2">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82"/>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5"/>
      <c r="AU155" s="192"/>
      <c r="AV155" s="192"/>
      <c r="AW155" s="192"/>
      <c r="AX155" s="192"/>
      <c r="AY155" s="192"/>
      <c r="AZ155" s="192"/>
      <c r="BA155" s="192"/>
      <c r="BB155" s="192"/>
      <c r="BC155" s="192"/>
      <c r="BD155" s="192"/>
      <c r="BE155" s="192"/>
    </row>
    <row r="156" spans="1:57" ht="54" customHeight="1" x14ac:dyDescent="0.2">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82"/>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5"/>
      <c r="AU156" s="192"/>
      <c r="AV156" s="192"/>
      <c r="AW156" s="192"/>
      <c r="AX156" s="192"/>
      <c r="AY156" s="192"/>
      <c r="AZ156" s="192"/>
      <c r="BA156" s="192"/>
      <c r="BB156" s="192"/>
      <c r="BC156" s="192"/>
      <c r="BD156" s="192"/>
      <c r="BE156" s="192"/>
    </row>
    <row r="157" spans="1:57" ht="54" customHeight="1" x14ac:dyDescent="0.2">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82"/>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5"/>
      <c r="AU157" s="192"/>
      <c r="AV157" s="192"/>
      <c r="AW157" s="192"/>
      <c r="AX157" s="192"/>
      <c r="AY157" s="192"/>
      <c r="AZ157" s="192"/>
      <c r="BA157" s="192"/>
      <c r="BB157" s="192"/>
      <c r="BC157" s="192"/>
      <c r="BD157" s="192"/>
      <c r="BE157" s="192"/>
    </row>
    <row r="158" spans="1:57" ht="54" customHeight="1" x14ac:dyDescent="0.2">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82"/>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5"/>
      <c r="AU158" s="192"/>
      <c r="AV158" s="192"/>
      <c r="AW158" s="192"/>
      <c r="AX158" s="192"/>
      <c r="AY158" s="192"/>
      <c r="AZ158" s="192"/>
      <c r="BA158" s="192"/>
      <c r="BB158" s="192"/>
      <c r="BC158" s="192"/>
      <c r="BD158" s="192"/>
      <c r="BE158" s="192"/>
    </row>
    <row r="159" spans="1:57" ht="54" customHeight="1" x14ac:dyDescent="0.2">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82"/>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5"/>
      <c r="AU159" s="192"/>
      <c r="AV159" s="192"/>
      <c r="AW159" s="192"/>
      <c r="AX159" s="192"/>
      <c r="AY159" s="192"/>
      <c r="AZ159" s="192"/>
      <c r="BA159" s="192"/>
      <c r="BB159" s="192"/>
      <c r="BC159" s="192"/>
      <c r="BD159" s="192"/>
      <c r="BE159" s="192"/>
    </row>
    <row r="160" spans="1:57" ht="54" customHeight="1" x14ac:dyDescent="0.2">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82"/>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5"/>
      <c r="AU160" s="192"/>
      <c r="AV160" s="192"/>
      <c r="AW160" s="192"/>
      <c r="AX160" s="192"/>
      <c r="AY160" s="192"/>
      <c r="AZ160" s="192"/>
      <c r="BA160" s="192"/>
      <c r="BB160" s="192"/>
      <c r="BC160" s="192"/>
      <c r="BD160" s="192"/>
      <c r="BE160" s="192"/>
    </row>
    <row r="161" spans="1:57" ht="54" customHeight="1" x14ac:dyDescent="0.2">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82"/>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5"/>
      <c r="AU161" s="192"/>
      <c r="AV161" s="192"/>
      <c r="AW161" s="192"/>
      <c r="AX161" s="192"/>
      <c r="AY161" s="192"/>
      <c r="AZ161" s="192"/>
      <c r="BA161" s="192"/>
      <c r="BB161" s="192"/>
      <c r="BC161" s="192"/>
      <c r="BD161" s="192"/>
      <c r="BE161" s="192"/>
    </row>
    <row r="162" spans="1:57" ht="54" customHeight="1" x14ac:dyDescent="0.2">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82"/>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5"/>
      <c r="AU162" s="192"/>
      <c r="AV162" s="192"/>
      <c r="AW162" s="192"/>
      <c r="AX162" s="192"/>
      <c r="AY162" s="192"/>
      <c r="AZ162" s="192"/>
      <c r="BA162" s="192"/>
      <c r="BB162" s="192"/>
      <c r="BC162" s="192"/>
      <c r="BD162" s="192"/>
      <c r="BE162" s="192"/>
    </row>
    <row r="163" spans="1:57" ht="54" customHeigh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82"/>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5"/>
      <c r="AU163" s="192"/>
      <c r="AV163" s="192"/>
      <c r="AW163" s="192"/>
      <c r="AX163" s="192"/>
      <c r="AY163" s="192"/>
      <c r="AZ163" s="192"/>
      <c r="BA163" s="192"/>
      <c r="BB163" s="192"/>
      <c r="BC163" s="192"/>
      <c r="BD163" s="192"/>
      <c r="BE163" s="192"/>
    </row>
    <row r="164" spans="1:57" ht="54" customHeight="1" x14ac:dyDescent="0.2">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82"/>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5"/>
      <c r="AU164" s="192"/>
      <c r="AV164" s="192"/>
      <c r="AW164" s="192"/>
      <c r="AX164" s="192"/>
      <c r="AY164" s="192"/>
      <c r="AZ164" s="192"/>
      <c r="BA164" s="192"/>
      <c r="BB164" s="192"/>
      <c r="BC164" s="192"/>
      <c r="BD164" s="192"/>
      <c r="BE164" s="192"/>
    </row>
    <row r="165" spans="1:57" ht="54" customHeight="1" x14ac:dyDescent="0.2">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82"/>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5"/>
      <c r="AU165" s="192"/>
      <c r="AV165" s="192"/>
      <c r="AW165" s="192"/>
      <c r="AX165" s="192"/>
      <c r="AY165" s="192"/>
      <c r="AZ165" s="192"/>
      <c r="BA165" s="192"/>
      <c r="BB165" s="192"/>
      <c r="BC165" s="192"/>
      <c r="BD165" s="192"/>
      <c r="BE165" s="192"/>
    </row>
    <row r="166" spans="1:57" ht="54" customHeight="1" x14ac:dyDescent="0.2">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82"/>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5"/>
      <c r="AU166" s="192"/>
      <c r="AV166" s="192"/>
      <c r="AW166" s="192"/>
      <c r="AX166" s="192"/>
      <c r="AY166" s="192"/>
      <c r="AZ166" s="192"/>
      <c r="BA166" s="192"/>
      <c r="BB166" s="192"/>
      <c r="BC166" s="192"/>
      <c r="BD166" s="192"/>
      <c r="BE166" s="192"/>
    </row>
    <row r="167" spans="1:57" ht="54" customHeight="1" x14ac:dyDescent="0.2">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82"/>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5"/>
      <c r="AU167" s="192"/>
      <c r="AV167" s="192"/>
      <c r="AW167" s="192"/>
      <c r="AX167" s="192"/>
      <c r="AY167" s="192"/>
      <c r="AZ167" s="192"/>
      <c r="BA167" s="192"/>
      <c r="BB167" s="192"/>
      <c r="BC167" s="192"/>
      <c r="BD167" s="192"/>
      <c r="BE167" s="192"/>
    </row>
    <row r="168" spans="1:57" ht="54" customHeight="1" x14ac:dyDescent="0.2">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82"/>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5"/>
      <c r="AU168" s="192"/>
      <c r="AV168" s="192"/>
      <c r="AW168" s="192"/>
      <c r="AX168" s="192"/>
      <c r="AY168" s="192"/>
      <c r="AZ168" s="192"/>
      <c r="BA168" s="192"/>
      <c r="BB168" s="192"/>
      <c r="BC168" s="192"/>
      <c r="BD168" s="192"/>
      <c r="BE168" s="192"/>
    </row>
    <row r="169" spans="1:57" ht="54" customHeight="1" x14ac:dyDescent="0.2">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82"/>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5"/>
      <c r="AU169" s="192"/>
      <c r="AV169" s="192"/>
      <c r="AW169" s="192"/>
      <c r="AX169" s="192"/>
      <c r="AY169" s="192"/>
      <c r="AZ169" s="192"/>
      <c r="BA169" s="192"/>
      <c r="BB169" s="192"/>
      <c r="BC169" s="192"/>
      <c r="BD169" s="192"/>
      <c r="BE169" s="192"/>
    </row>
    <row r="170" spans="1:57" ht="54" customHeight="1" x14ac:dyDescent="0.2">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82"/>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5"/>
      <c r="AU170" s="192"/>
      <c r="AV170" s="192"/>
      <c r="AW170" s="192"/>
      <c r="AX170" s="192"/>
      <c r="AY170" s="192"/>
      <c r="AZ170" s="192"/>
      <c r="BA170" s="192"/>
      <c r="BB170" s="192"/>
      <c r="BC170" s="192"/>
      <c r="BD170" s="192"/>
      <c r="BE170" s="192"/>
    </row>
    <row r="171" spans="1:57" ht="54" customHeight="1" x14ac:dyDescent="0.2">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82"/>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5"/>
      <c r="AU171" s="192"/>
      <c r="AV171" s="192"/>
      <c r="AW171" s="192"/>
      <c r="AX171" s="192"/>
      <c r="AY171" s="192"/>
      <c r="AZ171" s="192"/>
      <c r="BA171" s="192"/>
      <c r="BB171" s="192"/>
      <c r="BC171" s="192"/>
      <c r="BD171" s="192"/>
      <c r="BE171" s="192"/>
    </row>
    <row r="172" spans="1:57" ht="54" customHeight="1" x14ac:dyDescent="0.2">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82"/>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5"/>
      <c r="AU172" s="192"/>
      <c r="AV172" s="192"/>
      <c r="AW172" s="192"/>
      <c r="AX172" s="192"/>
      <c r="AY172" s="192"/>
      <c r="AZ172" s="192"/>
      <c r="BA172" s="192"/>
      <c r="BB172" s="192"/>
      <c r="BC172" s="192"/>
      <c r="BD172" s="192"/>
      <c r="BE172" s="192"/>
    </row>
    <row r="173" spans="1:57" ht="54" customHeight="1" x14ac:dyDescent="0.2">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82"/>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5"/>
      <c r="AU173" s="192"/>
      <c r="AV173" s="192"/>
      <c r="AW173" s="192"/>
      <c r="AX173" s="192"/>
      <c r="AY173" s="192"/>
      <c r="AZ173" s="192"/>
      <c r="BA173" s="192"/>
      <c r="BB173" s="192"/>
      <c r="BC173" s="192"/>
      <c r="BD173" s="192"/>
      <c r="BE173" s="192"/>
    </row>
    <row r="174" spans="1:57" ht="54" customHeight="1" x14ac:dyDescent="0.2">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82"/>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5"/>
      <c r="AU174" s="192"/>
      <c r="AV174" s="192"/>
      <c r="AW174" s="192"/>
      <c r="AX174" s="192"/>
      <c r="AY174" s="192"/>
      <c r="AZ174" s="192"/>
      <c r="BA174" s="192"/>
      <c r="BB174" s="192"/>
      <c r="BC174" s="192"/>
      <c r="BD174" s="192"/>
      <c r="BE174" s="192"/>
    </row>
    <row r="175" spans="1:57" ht="54" customHeight="1" x14ac:dyDescent="0.2">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82"/>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5"/>
      <c r="AU175" s="192"/>
      <c r="AV175" s="192"/>
      <c r="AW175" s="192"/>
      <c r="AX175" s="192"/>
      <c r="AY175" s="192"/>
      <c r="AZ175" s="192"/>
      <c r="BA175" s="192"/>
      <c r="BB175" s="192"/>
      <c r="BC175" s="192"/>
      <c r="BD175" s="192"/>
      <c r="BE175" s="192"/>
    </row>
    <row r="176" spans="1:57" ht="54" customHeight="1" x14ac:dyDescent="0.2">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82"/>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5"/>
      <c r="AU176" s="192"/>
      <c r="AV176" s="192"/>
      <c r="AW176" s="192"/>
      <c r="AX176" s="192"/>
      <c r="AY176" s="192"/>
      <c r="AZ176" s="192"/>
      <c r="BA176" s="192"/>
      <c r="BB176" s="192"/>
      <c r="BC176" s="192"/>
      <c r="BD176" s="192"/>
      <c r="BE176" s="192"/>
    </row>
    <row r="177" spans="1:57" ht="54" customHeight="1" x14ac:dyDescent="0.2">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82"/>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5"/>
      <c r="AU177" s="192"/>
      <c r="AV177" s="192"/>
      <c r="AW177" s="192"/>
      <c r="AX177" s="192"/>
      <c r="AY177" s="192"/>
      <c r="AZ177" s="192"/>
      <c r="BA177" s="192"/>
      <c r="BB177" s="192"/>
      <c r="BC177" s="192"/>
      <c r="BD177" s="192"/>
      <c r="BE177" s="192"/>
    </row>
    <row r="178" spans="1:57" ht="54" customHeight="1" x14ac:dyDescent="0.2">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82"/>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5"/>
      <c r="AU178" s="192"/>
      <c r="AV178" s="192"/>
      <c r="AW178" s="192"/>
      <c r="AX178" s="192"/>
      <c r="AY178" s="192"/>
      <c r="AZ178" s="192"/>
      <c r="BA178" s="192"/>
      <c r="BB178" s="192"/>
      <c r="BC178" s="192"/>
      <c r="BD178" s="192"/>
      <c r="BE178" s="192"/>
    </row>
    <row r="179" spans="1:57" ht="54" customHeight="1" x14ac:dyDescent="0.2">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82"/>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5"/>
      <c r="AU179" s="192"/>
      <c r="AV179" s="192"/>
      <c r="AW179" s="192"/>
      <c r="AX179" s="192"/>
      <c r="AY179" s="192"/>
      <c r="AZ179" s="192"/>
      <c r="BA179" s="192"/>
      <c r="BB179" s="192"/>
      <c r="BC179" s="192"/>
      <c r="BD179" s="192"/>
      <c r="BE179" s="192"/>
    </row>
    <row r="180" spans="1:57" ht="54" customHeight="1" x14ac:dyDescent="0.2">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82"/>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5"/>
      <c r="AU180" s="192"/>
      <c r="AV180" s="192"/>
      <c r="AW180" s="192"/>
      <c r="AX180" s="192"/>
      <c r="AY180" s="192"/>
      <c r="AZ180" s="192"/>
      <c r="BA180" s="192"/>
      <c r="BB180" s="192"/>
      <c r="BC180" s="192"/>
      <c r="BD180" s="192"/>
      <c r="BE180" s="192"/>
    </row>
    <row r="181" spans="1:57" ht="54" customHeight="1" x14ac:dyDescent="0.2">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82"/>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5"/>
      <c r="AU181" s="192"/>
      <c r="AV181" s="192"/>
      <c r="AW181" s="192"/>
      <c r="AX181" s="192"/>
      <c r="AY181" s="192"/>
      <c r="AZ181" s="192"/>
      <c r="BA181" s="192"/>
      <c r="BB181" s="192"/>
      <c r="BC181" s="192"/>
      <c r="BD181" s="192"/>
      <c r="BE181" s="192"/>
    </row>
    <row r="182" spans="1:57" ht="54" customHeight="1" x14ac:dyDescent="0.2">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82"/>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5"/>
      <c r="AU182" s="192"/>
      <c r="AV182" s="192"/>
      <c r="AW182" s="192"/>
      <c r="AX182" s="192"/>
      <c r="AY182" s="192"/>
      <c r="AZ182" s="192"/>
      <c r="BA182" s="192"/>
      <c r="BB182" s="192"/>
      <c r="BC182" s="192"/>
      <c r="BD182" s="192"/>
      <c r="BE182" s="192"/>
    </row>
    <row r="183" spans="1:57" ht="54" customHeight="1" x14ac:dyDescent="0.2">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82"/>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5"/>
      <c r="AU183" s="192"/>
      <c r="AV183" s="192"/>
      <c r="AW183" s="192"/>
      <c r="AX183" s="192"/>
      <c r="AY183" s="192"/>
      <c r="AZ183" s="192"/>
      <c r="BA183" s="192"/>
      <c r="BB183" s="192"/>
      <c r="BC183" s="192"/>
      <c r="BD183" s="192"/>
      <c r="BE183" s="192"/>
    </row>
    <row r="184" spans="1:57" ht="54" customHeight="1" x14ac:dyDescent="0.2">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82"/>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5"/>
      <c r="AU184" s="192"/>
      <c r="AV184" s="192"/>
      <c r="AW184" s="192"/>
      <c r="AX184" s="192"/>
      <c r="AY184" s="192"/>
      <c r="AZ184" s="192"/>
      <c r="BA184" s="192"/>
      <c r="BB184" s="192"/>
      <c r="BC184" s="192"/>
      <c r="BD184" s="192"/>
      <c r="BE184" s="192"/>
    </row>
    <row r="185" spans="1:57" ht="54" customHeight="1" x14ac:dyDescent="0.2">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82"/>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5"/>
      <c r="AU185" s="192"/>
      <c r="AV185" s="192"/>
      <c r="AW185" s="192"/>
      <c r="AX185" s="192"/>
      <c r="AY185" s="192"/>
      <c r="AZ185" s="192"/>
      <c r="BA185" s="192"/>
      <c r="BB185" s="192"/>
      <c r="BC185" s="192"/>
      <c r="BD185" s="192"/>
      <c r="BE185" s="192"/>
    </row>
    <row r="186" spans="1:57" ht="54" customHeight="1" x14ac:dyDescent="0.2">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82"/>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5"/>
      <c r="AU186" s="192"/>
      <c r="AV186" s="192"/>
      <c r="AW186" s="192"/>
      <c r="AX186" s="192"/>
      <c r="AY186" s="192"/>
      <c r="AZ186" s="192"/>
      <c r="BA186" s="192"/>
      <c r="BB186" s="192"/>
      <c r="BC186" s="192"/>
      <c r="BD186" s="192"/>
      <c r="BE186" s="192"/>
    </row>
    <row r="187" spans="1:57" ht="54" customHeight="1" x14ac:dyDescent="0.2">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82"/>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5"/>
      <c r="AU187" s="192"/>
      <c r="AV187" s="192"/>
      <c r="AW187" s="192"/>
      <c r="AX187" s="192"/>
      <c r="AY187" s="192"/>
      <c r="AZ187" s="192"/>
      <c r="BA187" s="192"/>
      <c r="BB187" s="192"/>
      <c r="BC187" s="192"/>
      <c r="BD187" s="192"/>
      <c r="BE187" s="192"/>
    </row>
    <row r="188" spans="1:57" ht="54" customHeight="1" x14ac:dyDescent="0.2">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82"/>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5"/>
      <c r="AU188" s="192"/>
      <c r="AV188" s="192"/>
      <c r="AW188" s="192"/>
      <c r="AX188" s="192"/>
      <c r="AY188" s="192"/>
      <c r="AZ188" s="192"/>
      <c r="BA188" s="192"/>
      <c r="BB188" s="192"/>
      <c r="BC188" s="192"/>
      <c r="BD188" s="192"/>
      <c r="BE188" s="192"/>
    </row>
    <row r="189" spans="1:57" ht="54" customHeight="1" x14ac:dyDescent="0.2">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82"/>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5"/>
      <c r="AU189" s="192"/>
      <c r="AV189" s="192"/>
      <c r="AW189" s="192"/>
      <c r="AX189" s="192"/>
      <c r="AY189" s="192"/>
      <c r="AZ189" s="192"/>
      <c r="BA189" s="192"/>
      <c r="BB189" s="192"/>
      <c r="BC189" s="192"/>
      <c r="BD189" s="192"/>
      <c r="BE189" s="192"/>
    </row>
    <row r="190" spans="1:57" ht="54" customHeight="1" x14ac:dyDescent="0.2">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82"/>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5"/>
      <c r="AU190" s="192"/>
      <c r="AV190" s="192"/>
      <c r="AW190" s="192"/>
      <c r="AX190" s="192"/>
      <c r="AY190" s="192"/>
      <c r="AZ190" s="192"/>
      <c r="BA190" s="192"/>
      <c r="BB190" s="192"/>
      <c r="BC190" s="192"/>
      <c r="BD190" s="192"/>
      <c r="BE190" s="192"/>
    </row>
    <row r="191" spans="1:57" ht="54" customHeight="1" x14ac:dyDescent="0.2">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82"/>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5"/>
      <c r="AU191" s="192"/>
      <c r="AV191" s="192"/>
      <c r="AW191" s="192"/>
      <c r="AX191" s="192"/>
      <c r="AY191" s="192"/>
      <c r="AZ191" s="192"/>
      <c r="BA191" s="192"/>
      <c r="BB191" s="192"/>
      <c r="BC191" s="192"/>
      <c r="BD191" s="192"/>
      <c r="BE191" s="192"/>
    </row>
    <row r="192" spans="1:57" ht="54" customHeight="1" x14ac:dyDescent="0.2">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82"/>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5"/>
      <c r="AU192" s="192"/>
      <c r="AV192" s="192"/>
      <c r="AW192" s="192"/>
      <c r="AX192" s="192"/>
      <c r="AY192" s="192"/>
      <c r="AZ192" s="192"/>
      <c r="BA192" s="192"/>
      <c r="BB192" s="192"/>
      <c r="BC192" s="192"/>
      <c r="BD192" s="192"/>
      <c r="BE192" s="192"/>
    </row>
    <row r="193" spans="1:57" ht="54" customHeight="1" x14ac:dyDescent="0.2">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82"/>
      <c r="X193" s="193"/>
      <c r="Y193" s="193"/>
      <c r="Z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5"/>
      <c r="AU193" s="192"/>
      <c r="AV193" s="192"/>
      <c r="AW193" s="192"/>
      <c r="AX193" s="192"/>
      <c r="AY193" s="192"/>
      <c r="AZ193" s="192"/>
      <c r="BA193" s="192"/>
      <c r="BB193" s="192"/>
      <c r="BC193" s="192"/>
      <c r="BD193" s="192"/>
      <c r="BE193" s="192"/>
    </row>
    <row r="194" spans="1:57" ht="54" customHeight="1" x14ac:dyDescent="0.2">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82"/>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5"/>
      <c r="AU194" s="192"/>
      <c r="AV194" s="192"/>
      <c r="AW194" s="192"/>
      <c r="AX194" s="192"/>
      <c r="AY194" s="192"/>
      <c r="AZ194" s="192"/>
      <c r="BA194" s="192"/>
      <c r="BB194" s="192"/>
      <c r="BC194" s="192"/>
      <c r="BD194" s="192"/>
      <c r="BE194" s="192"/>
    </row>
    <row r="195" spans="1:57" ht="54" customHeight="1" x14ac:dyDescent="0.2">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82"/>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5"/>
      <c r="AU195" s="192"/>
      <c r="AV195" s="192"/>
      <c r="AW195" s="192"/>
      <c r="AX195" s="192"/>
      <c r="AY195" s="192"/>
      <c r="AZ195" s="192"/>
      <c r="BA195" s="192"/>
      <c r="BB195" s="192"/>
      <c r="BC195" s="192"/>
      <c r="BD195" s="192"/>
      <c r="BE195" s="192"/>
    </row>
    <row r="196" spans="1:57" ht="54" customHeight="1" x14ac:dyDescent="0.2">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82"/>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5"/>
      <c r="AU196" s="192"/>
      <c r="AV196" s="192"/>
      <c r="AW196" s="192"/>
      <c r="AX196" s="192"/>
      <c r="AY196" s="192"/>
      <c r="AZ196" s="192"/>
      <c r="BA196" s="192"/>
      <c r="BB196" s="192"/>
      <c r="BC196" s="192"/>
      <c r="BD196" s="192"/>
      <c r="BE196" s="192"/>
    </row>
    <row r="197" spans="1:57" ht="54" customHeight="1" x14ac:dyDescent="0.2">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82"/>
      <c r="X197" s="193"/>
      <c r="Y197" s="193"/>
      <c r="Z197" s="193"/>
      <c r="AA197" s="193"/>
      <c r="AB197" s="193"/>
      <c r="AC197" s="193"/>
      <c r="AD197" s="193"/>
      <c r="AE197" s="193"/>
      <c r="AF197" s="193"/>
      <c r="AG197" s="193"/>
      <c r="AH197" s="193"/>
      <c r="AI197" s="193"/>
      <c r="AJ197" s="193"/>
      <c r="AK197" s="193"/>
      <c r="AL197" s="193"/>
      <c r="AM197" s="193"/>
      <c r="AN197" s="193"/>
      <c r="AO197" s="193"/>
      <c r="AP197" s="193"/>
      <c r="AQ197" s="193"/>
      <c r="AR197" s="193"/>
      <c r="AS197" s="193"/>
      <c r="AT197" s="195"/>
      <c r="AU197" s="192"/>
      <c r="AV197" s="192"/>
      <c r="AW197" s="192"/>
      <c r="AX197" s="192"/>
      <c r="AY197" s="192"/>
      <c r="AZ197" s="192"/>
      <c r="BA197" s="192"/>
      <c r="BB197" s="192"/>
      <c r="BC197" s="192"/>
      <c r="BD197" s="192"/>
      <c r="BE197" s="192"/>
    </row>
    <row r="198" spans="1:57" ht="54" customHeight="1" x14ac:dyDescent="0.2">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82"/>
      <c r="X198" s="193"/>
      <c r="Y198" s="193"/>
      <c r="Z198" s="193"/>
      <c r="AA198" s="193"/>
      <c r="AB198" s="193"/>
      <c r="AC198" s="193"/>
      <c r="AD198" s="193"/>
      <c r="AE198" s="193"/>
      <c r="AF198" s="193"/>
      <c r="AG198" s="193"/>
      <c r="AH198" s="193"/>
      <c r="AI198" s="193"/>
      <c r="AJ198" s="193"/>
      <c r="AK198" s="193"/>
      <c r="AL198" s="193"/>
      <c r="AM198" s="193"/>
      <c r="AN198" s="193"/>
      <c r="AO198" s="193"/>
      <c r="AP198" s="193"/>
      <c r="AQ198" s="193"/>
      <c r="AR198" s="193"/>
      <c r="AS198" s="193"/>
      <c r="AT198" s="195"/>
      <c r="AU198" s="192"/>
      <c r="AV198" s="192"/>
      <c r="AW198" s="192"/>
      <c r="AX198" s="192"/>
      <c r="AY198" s="192"/>
      <c r="AZ198" s="192"/>
      <c r="BA198" s="192"/>
      <c r="BB198" s="192"/>
      <c r="BC198" s="192"/>
      <c r="BD198" s="192"/>
      <c r="BE198" s="192"/>
    </row>
    <row r="199" spans="1:57" ht="54" customHeight="1" x14ac:dyDescent="0.2">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82"/>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c r="AS199" s="193"/>
      <c r="AT199" s="195"/>
      <c r="AU199" s="192"/>
      <c r="AV199" s="192"/>
      <c r="AW199" s="192"/>
      <c r="AX199" s="192"/>
      <c r="AY199" s="192"/>
      <c r="AZ199" s="192"/>
      <c r="BA199" s="192"/>
      <c r="BB199" s="192"/>
      <c r="BC199" s="192"/>
      <c r="BD199" s="192"/>
      <c r="BE199" s="192"/>
    </row>
    <row r="200" spans="1:57" ht="54" customHeight="1" x14ac:dyDescent="0.2">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82"/>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5"/>
      <c r="AU200" s="192"/>
      <c r="AV200" s="192"/>
      <c r="AW200" s="192"/>
      <c r="AX200" s="192"/>
      <c r="AY200" s="192"/>
      <c r="AZ200" s="192"/>
      <c r="BA200" s="192"/>
      <c r="BB200" s="192"/>
      <c r="BC200" s="192"/>
      <c r="BD200" s="192"/>
      <c r="BE200" s="192"/>
    </row>
    <row r="201" spans="1:57" ht="54" customHeight="1" x14ac:dyDescent="0.2">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82"/>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3"/>
      <c r="AT201" s="195"/>
      <c r="AU201" s="192"/>
      <c r="AV201" s="192"/>
      <c r="AW201" s="192"/>
      <c r="AX201" s="192"/>
      <c r="AY201" s="192"/>
      <c r="AZ201" s="192"/>
      <c r="BA201" s="192"/>
      <c r="BB201" s="192"/>
      <c r="BC201" s="192"/>
      <c r="BD201" s="192"/>
      <c r="BE201" s="192"/>
    </row>
    <row r="202" spans="1:57" ht="54" customHeight="1" x14ac:dyDescent="0.2">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82"/>
      <c r="X202" s="193"/>
      <c r="Y202" s="193"/>
      <c r="Z202" s="193"/>
      <c r="AA202" s="193"/>
      <c r="AB202" s="193"/>
      <c r="AC202" s="193"/>
      <c r="AD202" s="193"/>
      <c r="AE202" s="193"/>
      <c r="AF202" s="193"/>
      <c r="AG202" s="193"/>
      <c r="AH202" s="193"/>
      <c r="AI202" s="193"/>
      <c r="AJ202" s="193"/>
      <c r="AK202" s="193"/>
      <c r="AL202" s="193"/>
      <c r="AM202" s="193"/>
      <c r="AN202" s="193"/>
      <c r="AO202" s="193"/>
      <c r="AP202" s="193"/>
      <c r="AQ202" s="193"/>
      <c r="AR202" s="193"/>
      <c r="AS202" s="193"/>
      <c r="AT202" s="195"/>
      <c r="AU202" s="192"/>
      <c r="AV202" s="192"/>
      <c r="AW202" s="192"/>
      <c r="AX202" s="192"/>
      <c r="AY202" s="192"/>
      <c r="AZ202" s="192"/>
      <c r="BA202" s="192"/>
      <c r="BB202" s="192"/>
      <c r="BC202" s="192"/>
      <c r="BD202" s="192"/>
      <c r="BE202" s="192"/>
    </row>
    <row r="203" spans="1:57" ht="54" customHeight="1" x14ac:dyDescent="0.2">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82"/>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5"/>
      <c r="AU203" s="192"/>
      <c r="AV203" s="192"/>
      <c r="AW203" s="192"/>
      <c r="AX203" s="192"/>
      <c r="AY203" s="192"/>
      <c r="AZ203" s="192"/>
      <c r="BA203" s="192"/>
      <c r="BB203" s="192"/>
      <c r="BC203" s="192"/>
      <c r="BD203" s="192"/>
      <c r="BE203" s="192"/>
    </row>
    <row r="204" spans="1:57" ht="54" customHeight="1" x14ac:dyDescent="0.2">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82"/>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5"/>
      <c r="AU204" s="192"/>
      <c r="AV204" s="192"/>
      <c r="AW204" s="192"/>
      <c r="AX204" s="192"/>
      <c r="AY204" s="192"/>
      <c r="AZ204" s="192"/>
      <c r="BA204" s="192"/>
      <c r="BB204" s="192"/>
      <c r="BC204" s="192"/>
      <c r="BD204" s="192"/>
      <c r="BE204" s="192"/>
    </row>
    <row r="205" spans="1:57" ht="54" customHeight="1" x14ac:dyDescent="0.2">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82"/>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5"/>
      <c r="AU205" s="192"/>
      <c r="AV205" s="192"/>
      <c r="AW205" s="192"/>
      <c r="AX205" s="192"/>
      <c r="AY205" s="192"/>
      <c r="AZ205" s="192"/>
      <c r="BA205" s="192"/>
      <c r="BB205" s="192"/>
      <c r="BC205" s="192"/>
      <c r="BD205" s="192"/>
      <c r="BE205" s="192"/>
    </row>
    <row r="206" spans="1:57" ht="54" customHeight="1" x14ac:dyDescent="0.2">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82"/>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5"/>
      <c r="AU206" s="192"/>
      <c r="AV206" s="192"/>
      <c r="AW206" s="192"/>
      <c r="AX206" s="192"/>
      <c r="AY206" s="192"/>
      <c r="AZ206" s="192"/>
      <c r="BA206" s="192"/>
      <c r="BB206" s="192"/>
      <c r="BC206" s="192"/>
      <c r="BD206" s="192"/>
      <c r="BE206" s="192"/>
    </row>
    <row r="207" spans="1:57" ht="54" customHeight="1" x14ac:dyDescent="0.2">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82"/>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5"/>
      <c r="AU207" s="192"/>
      <c r="AV207" s="192"/>
      <c r="AW207" s="192"/>
      <c r="AX207" s="192"/>
      <c r="AY207" s="192"/>
      <c r="AZ207" s="192"/>
      <c r="BA207" s="192"/>
      <c r="BB207" s="192"/>
      <c r="BC207" s="192"/>
      <c r="BD207" s="192"/>
      <c r="BE207" s="192"/>
    </row>
    <row r="208" spans="1:57" ht="54" customHeight="1" x14ac:dyDescent="0.2">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82"/>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5"/>
      <c r="AU208" s="192"/>
      <c r="AV208" s="192"/>
      <c r="AW208" s="192"/>
      <c r="AX208" s="192"/>
      <c r="AY208" s="192"/>
      <c r="AZ208" s="192"/>
      <c r="BA208" s="192"/>
      <c r="BB208" s="192"/>
      <c r="BC208" s="192"/>
      <c r="BD208" s="192"/>
      <c r="BE208" s="192"/>
    </row>
    <row r="209" spans="1:57" ht="54" customHeight="1" x14ac:dyDescent="0.2">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82"/>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5"/>
      <c r="AU209" s="192"/>
      <c r="AV209" s="192"/>
      <c r="AW209" s="192"/>
      <c r="AX209" s="192"/>
      <c r="AY209" s="192"/>
      <c r="AZ209" s="192"/>
      <c r="BA209" s="192"/>
      <c r="BB209" s="192"/>
      <c r="BC209" s="192"/>
      <c r="BD209" s="192"/>
      <c r="BE209" s="192"/>
    </row>
    <row r="210" spans="1:57" ht="54" customHeight="1" x14ac:dyDescent="0.2">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82"/>
      <c r="X210" s="193"/>
      <c r="Y210" s="193"/>
      <c r="Z210" s="193"/>
      <c r="AA210" s="193"/>
      <c r="AB210" s="193"/>
      <c r="AC210" s="193"/>
      <c r="AD210" s="193"/>
      <c r="AE210" s="193"/>
      <c r="AF210" s="193"/>
      <c r="AG210" s="193"/>
      <c r="AH210" s="193"/>
      <c r="AI210" s="193"/>
      <c r="AJ210" s="193"/>
      <c r="AK210" s="193"/>
      <c r="AL210" s="193"/>
      <c r="AM210" s="193"/>
      <c r="AN210" s="193"/>
      <c r="AO210" s="193"/>
      <c r="AP210" s="193"/>
      <c r="AQ210" s="193"/>
      <c r="AR210" s="193"/>
      <c r="AS210" s="193"/>
      <c r="AT210" s="195"/>
      <c r="AU210" s="192"/>
      <c r="AV210" s="192"/>
      <c r="AW210" s="192"/>
      <c r="AX210" s="192"/>
      <c r="AY210" s="192"/>
      <c r="AZ210" s="192"/>
      <c r="BA210" s="192"/>
      <c r="BB210" s="192"/>
      <c r="BC210" s="192"/>
      <c r="BD210" s="192"/>
      <c r="BE210" s="192"/>
    </row>
    <row r="211" spans="1:57" ht="54" customHeight="1" x14ac:dyDescent="0.2">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82"/>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5"/>
      <c r="AU211" s="192"/>
      <c r="AV211" s="192"/>
      <c r="AW211" s="192"/>
      <c r="AX211" s="192"/>
      <c r="AY211" s="192"/>
      <c r="AZ211" s="192"/>
      <c r="BA211" s="192"/>
      <c r="BB211" s="192"/>
      <c r="BC211" s="192"/>
      <c r="BD211" s="192"/>
      <c r="BE211" s="192"/>
    </row>
    <row r="212" spans="1:57" ht="54" customHeight="1" x14ac:dyDescent="0.2">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82"/>
      <c r="X212" s="193"/>
      <c r="Y212" s="193"/>
      <c r="Z212" s="193"/>
      <c r="AA212" s="193"/>
      <c r="AB212" s="193"/>
      <c r="AC212" s="193"/>
      <c r="AD212" s="193"/>
      <c r="AE212" s="193"/>
      <c r="AF212" s="193"/>
      <c r="AG212" s="193"/>
      <c r="AH212" s="193"/>
      <c r="AI212" s="193"/>
      <c r="AJ212" s="193"/>
      <c r="AK212" s="193"/>
      <c r="AL212" s="193"/>
      <c r="AM212" s="193"/>
      <c r="AN212" s="193"/>
      <c r="AO212" s="193"/>
      <c r="AP212" s="193"/>
      <c r="AQ212" s="193"/>
      <c r="AR212" s="193"/>
      <c r="AS212" s="193"/>
      <c r="AT212" s="195"/>
      <c r="AU212" s="192"/>
      <c r="AV212" s="192"/>
      <c r="AW212" s="192"/>
      <c r="AX212" s="192"/>
      <c r="AY212" s="192"/>
      <c r="AZ212" s="192"/>
      <c r="BA212" s="192"/>
      <c r="BB212" s="192"/>
      <c r="BC212" s="192"/>
      <c r="BD212" s="192"/>
      <c r="BE212" s="192"/>
    </row>
    <row r="213" spans="1:57" ht="54" customHeight="1" x14ac:dyDescent="0.2">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82"/>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193"/>
      <c r="AS213" s="193"/>
      <c r="AT213" s="195"/>
      <c r="AU213" s="192"/>
      <c r="AV213" s="192"/>
      <c r="AW213" s="192"/>
      <c r="AX213" s="192"/>
      <c r="AY213" s="192"/>
      <c r="AZ213" s="192"/>
      <c r="BA213" s="192"/>
      <c r="BB213" s="192"/>
      <c r="BC213" s="192"/>
      <c r="BD213" s="192"/>
      <c r="BE213" s="192"/>
    </row>
    <row r="214" spans="1:57" ht="54" customHeight="1" x14ac:dyDescent="0.2">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82"/>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5"/>
      <c r="AU214" s="192"/>
      <c r="AV214" s="192"/>
      <c r="AW214" s="192"/>
      <c r="AX214" s="192"/>
      <c r="AY214" s="192"/>
      <c r="AZ214" s="192"/>
      <c r="BA214" s="192"/>
      <c r="BB214" s="192"/>
      <c r="BC214" s="192"/>
      <c r="BD214" s="192"/>
      <c r="BE214" s="192"/>
    </row>
    <row r="215" spans="1:57" ht="54" customHeight="1" x14ac:dyDescent="0.2">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82"/>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5"/>
      <c r="AU215" s="192"/>
      <c r="AV215" s="192"/>
      <c r="AW215" s="192"/>
      <c r="AX215" s="192"/>
      <c r="AY215" s="192"/>
      <c r="AZ215" s="192"/>
      <c r="BA215" s="192"/>
      <c r="BB215" s="192"/>
      <c r="BC215" s="192"/>
      <c r="BD215" s="192"/>
      <c r="BE215" s="192"/>
    </row>
    <row r="216" spans="1:57" ht="54" customHeight="1" x14ac:dyDescent="0.2">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82"/>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5"/>
      <c r="AU216" s="192"/>
      <c r="AV216" s="192"/>
      <c r="AW216" s="192"/>
      <c r="AX216" s="192"/>
      <c r="AY216" s="192"/>
      <c r="AZ216" s="192"/>
      <c r="BA216" s="192"/>
      <c r="BB216" s="192"/>
      <c r="BC216" s="192"/>
      <c r="BD216" s="192"/>
      <c r="BE216" s="192"/>
    </row>
    <row r="217" spans="1:57" ht="54" customHeight="1" x14ac:dyDescent="0.2">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82"/>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5"/>
      <c r="AU217" s="192"/>
      <c r="AV217" s="192"/>
      <c r="AW217" s="192"/>
      <c r="AX217" s="192"/>
      <c r="AY217" s="192"/>
      <c r="AZ217" s="192"/>
      <c r="BA217" s="192"/>
      <c r="BB217" s="192"/>
      <c r="BC217" s="192"/>
      <c r="BD217" s="192"/>
      <c r="BE217" s="192"/>
    </row>
    <row r="218" spans="1:57" ht="54" customHeight="1" x14ac:dyDescent="0.2">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82"/>
      <c r="X218" s="193"/>
      <c r="Y218" s="193"/>
      <c r="Z218" s="193"/>
      <c r="AA218" s="193"/>
      <c r="AB218" s="193"/>
      <c r="AC218" s="193"/>
      <c r="AD218" s="193"/>
      <c r="AE218" s="193"/>
      <c r="AF218" s="193"/>
      <c r="AG218" s="193"/>
      <c r="AH218" s="193"/>
      <c r="AI218" s="193"/>
      <c r="AJ218" s="193"/>
      <c r="AK218" s="193"/>
      <c r="AL218" s="193"/>
      <c r="AM218" s="193"/>
      <c r="AN218" s="193"/>
      <c r="AO218" s="193"/>
      <c r="AP218" s="193"/>
      <c r="AQ218" s="193"/>
      <c r="AR218" s="193"/>
      <c r="AS218" s="193"/>
      <c r="AT218" s="195"/>
      <c r="AU218" s="192"/>
      <c r="AV218" s="192"/>
      <c r="AW218" s="192"/>
      <c r="AX218" s="192"/>
      <c r="AY218" s="192"/>
      <c r="AZ218" s="192"/>
      <c r="BA218" s="192"/>
      <c r="BB218" s="192"/>
      <c r="BC218" s="192"/>
      <c r="BD218" s="192"/>
      <c r="BE218" s="192"/>
    </row>
    <row r="219" spans="1:57" ht="54" customHeight="1" x14ac:dyDescent="0.2">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82"/>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5"/>
      <c r="AU219" s="192"/>
      <c r="AV219" s="192"/>
      <c r="AW219" s="192"/>
      <c r="AX219" s="192"/>
      <c r="AY219" s="192"/>
      <c r="AZ219" s="192"/>
      <c r="BA219" s="192"/>
      <c r="BB219" s="192"/>
      <c r="BC219" s="192"/>
      <c r="BD219" s="192"/>
      <c r="BE219" s="192"/>
    </row>
    <row r="220" spans="1:57" ht="54" customHeight="1" x14ac:dyDescent="0.2">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82"/>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5"/>
      <c r="AU220" s="192"/>
      <c r="AV220" s="192"/>
      <c r="AW220" s="192"/>
      <c r="AX220" s="192"/>
      <c r="AY220" s="192"/>
      <c r="AZ220" s="192"/>
      <c r="BA220" s="192"/>
      <c r="BB220" s="192"/>
      <c r="BC220" s="192"/>
      <c r="BD220" s="192"/>
      <c r="BE220" s="192"/>
    </row>
    <row r="221" spans="1:57" ht="54" customHeight="1" x14ac:dyDescent="0.2">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82"/>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5"/>
      <c r="AU221" s="192"/>
      <c r="AV221" s="192"/>
      <c r="AW221" s="192"/>
      <c r="AX221" s="192"/>
      <c r="AY221" s="192"/>
      <c r="AZ221" s="192"/>
      <c r="BA221" s="192"/>
      <c r="BB221" s="192"/>
      <c r="BC221" s="192"/>
      <c r="BD221" s="192"/>
      <c r="BE221" s="192"/>
    </row>
    <row r="222" spans="1:57" ht="54" customHeight="1" x14ac:dyDescent="0.2">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82"/>
      <c r="X222" s="193"/>
      <c r="Y222" s="193"/>
      <c r="Z222" s="193"/>
      <c r="AA222" s="193"/>
      <c r="AB222" s="193"/>
      <c r="AC222" s="193"/>
      <c r="AD222" s="193"/>
      <c r="AE222" s="193"/>
      <c r="AF222" s="193"/>
      <c r="AG222" s="193"/>
      <c r="AH222" s="193"/>
      <c r="AI222" s="193"/>
      <c r="AJ222" s="193"/>
      <c r="AK222" s="193"/>
      <c r="AL222" s="193"/>
      <c r="AM222" s="193"/>
      <c r="AN222" s="193"/>
      <c r="AO222" s="193"/>
      <c r="AP222" s="193"/>
      <c r="AQ222" s="193"/>
      <c r="AR222" s="193"/>
      <c r="AS222" s="193"/>
      <c r="AT222" s="195"/>
      <c r="AU222" s="192"/>
      <c r="AV222" s="192"/>
      <c r="AW222" s="192"/>
      <c r="AX222" s="192"/>
      <c r="AY222" s="192"/>
      <c r="AZ222" s="192"/>
      <c r="BA222" s="192"/>
      <c r="BB222" s="192"/>
      <c r="BC222" s="192"/>
      <c r="BD222" s="192"/>
      <c r="BE222" s="192"/>
    </row>
    <row r="223" spans="1:57" ht="54" customHeight="1" x14ac:dyDescent="0.2">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82"/>
      <c r="X223" s="193"/>
      <c r="Y223" s="193"/>
      <c r="Z223" s="193"/>
      <c r="AA223" s="193"/>
      <c r="AB223" s="193"/>
      <c r="AC223" s="193"/>
      <c r="AD223" s="193"/>
      <c r="AE223" s="193"/>
      <c r="AF223" s="193"/>
      <c r="AG223" s="193"/>
      <c r="AH223" s="193"/>
      <c r="AI223" s="193"/>
      <c r="AJ223" s="193"/>
      <c r="AK223" s="193"/>
      <c r="AL223" s="193"/>
      <c r="AM223" s="193"/>
      <c r="AN223" s="193"/>
      <c r="AO223" s="193"/>
      <c r="AP223" s="193"/>
      <c r="AQ223" s="193"/>
      <c r="AR223" s="193"/>
      <c r="AS223" s="193"/>
      <c r="AT223" s="195"/>
      <c r="AU223" s="192"/>
      <c r="AV223" s="192"/>
      <c r="AW223" s="192"/>
      <c r="AX223" s="192"/>
      <c r="AY223" s="192"/>
      <c r="AZ223" s="192"/>
      <c r="BA223" s="192"/>
      <c r="BB223" s="192"/>
      <c r="BC223" s="192"/>
      <c r="BD223" s="192"/>
      <c r="BE223" s="192"/>
    </row>
    <row r="224" spans="1:57" ht="54" customHeight="1" x14ac:dyDescent="0.2">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82"/>
      <c r="X224" s="193"/>
      <c r="Y224" s="193"/>
      <c r="Z224" s="193"/>
      <c r="AA224" s="193"/>
      <c r="AB224" s="193"/>
      <c r="AC224" s="193"/>
      <c r="AD224" s="193"/>
      <c r="AE224" s="193"/>
      <c r="AF224" s="193"/>
      <c r="AG224" s="193"/>
      <c r="AH224" s="193"/>
      <c r="AI224" s="193"/>
      <c r="AJ224" s="193"/>
      <c r="AK224" s="193"/>
      <c r="AL224" s="193"/>
      <c r="AM224" s="193"/>
      <c r="AN224" s="193"/>
      <c r="AO224" s="193"/>
      <c r="AP224" s="193"/>
      <c r="AQ224" s="193"/>
      <c r="AR224" s="193"/>
      <c r="AS224" s="193"/>
      <c r="AT224" s="195"/>
      <c r="AU224" s="192"/>
      <c r="AV224" s="192"/>
      <c r="AW224" s="192"/>
      <c r="AX224" s="192"/>
      <c r="AY224" s="192"/>
      <c r="AZ224" s="192"/>
      <c r="BA224" s="192"/>
      <c r="BB224" s="192"/>
      <c r="BC224" s="192"/>
      <c r="BD224" s="192"/>
      <c r="BE224" s="192"/>
    </row>
    <row r="225" spans="1:57" ht="54" customHeight="1" x14ac:dyDescent="0.2">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82"/>
      <c r="X225" s="193"/>
      <c r="Y225" s="193"/>
      <c r="Z225" s="193"/>
      <c r="AA225" s="193"/>
      <c r="AB225" s="193"/>
      <c r="AC225" s="193"/>
      <c r="AD225" s="193"/>
      <c r="AE225" s="193"/>
      <c r="AF225" s="193"/>
      <c r="AG225" s="193"/>
      <c r="AH225" s="193"/>
      <c r="AI225" s="193"/>
      <c r="AJ225" s="193"/>
      <c r="AK225" s="193"/>
      <c r="AL225" s="193"/>
      <c r="AM225" s="193"/>
      <c r="AN225" s="193"/>
      <c r="AO225" s="193"/>
      <c r="AP225" s="193"/>
      <c r="AQ225" s="193"/>
      <c r="AR225" s="193"/>
      <c r="AS225" s="193"/>
      <c r="AT225" s="195"/>
      <c r="AU225" s="192"/>
      <c r="AV225" s="192"/>
      <c r="AW225" s="192"/>
      <c r="AX225" s="192"/>
      <c r="AY225" s="192"/>
      <c r="AZ225" s="192"/>
      <c r="BA225" s="192"/>
      <c r="BB225" s="192"/>
      <c r="BC225" s="192"/>
      <c r="BD225" s="192"/>
      <c r="BE225" s="192"/>
    </row>
    <row r="226" spans="1:57" ht="54" customHeight="1" x14ac:dyDescent="0.2">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82"/>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5"/>
      <c r="AU226" s="192"/>
      <c r="AV226" s="192"/>
      <c r="AW226" s="192"/>
      <c r="AX226" s="192"/>
      <c r="AY226" s="192"/>
      <c r="AZ226" s="192"/>
      <c r="BA226" s="192"/>
      <c r="BB226" s="192"/>
      <c r="BC226" s="192"/>
      <c r="BD226" s="192"/>
      <c r="BE226" s="192"/>
    </row>
    <row r="227" spans="1:57" ht="54" customHeight="1" x14ac:dyDescent="0.2">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82"/>
      <c r="X227" s="193"/>
      <c r="Y227" s="193"/>
      <c r="Z227" s="193"/>
      <c r="AA227" s="193"/>
      <c r="AB227" s="193"/>
      <c r="AC227" s="193"/>
      <c r="AD227" s="193"/>
      <c r="AE227" s="193"/>
      <c r="AF227" s="193"/>
      <c r="AG227" s="193"/>
      <c r="AH227" s="193"/>
      <c r="AI227" s="193"/>
      <c r="AJ227" s="193"/>
      <c r="AK227" s="193"/>
      <c r="AL227" s="193"/>
      <c r="AM227" s="193"/>
      <c r="AN227" s="193"/>
      <c r="AO227" s="193"/>
      <c r="AP227" s="193"/>
      <c r="AQ227" s="193"/>
      <c r="AR227" s="193"/>
      <c r="AS227" s="193"/>
      <c r="AT227" s="195"/>
      <c r="AU227" s="192"/>
      <c r="AV227" s="192"/>
      <c r="AW227" s="192"/>
      <c r="AX227" s="192"/>
      <c r="AY227" s="192"/>
      <c r="AZ227" s="192"/>
      <c r="BA227" s="192"/>
      <c r="BB227" s="192"/>
      <c r="BC227" s="192"/>
      <c r="BD227" s="192"/>
      <c r="BE227" s="192"/>
    </row>
    <row r="228" spans="1:57" ht="54" customHeight="1" x14ac:dyDescent="0.2">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82"/>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5"/>
      <c r="AU228" s="192"/>
      <c r="AV228" s="192"/>
      <c r="AW228" s="192"/>
      <c r="AX228" s="192"/>
      <c r="AY228" s="192"/>
      <c r="AZ228" s="192"/>
      <c r="BA228" s="192"/>
      <c r="BB228" s="192"/>
      <c r="BC228" s="192"/>
      <c r="BD228" s="192"/>
      <c r="BE228" s="192"/>
    </row>
    <row r="229" spans="1:57" ht="54" customHeight="1" x14ac:dyDescent="0.2">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82"/>
      <c r="X229" s="193"/>
      <c r="Y229" s="193"/>
      <c r="Z229" s="193"/>
      <c r="AA229" s="193"/>
      <c r="AB229" s="193"/>
      <c r="AC229" s="193"/>
      <c r="AD229" s="193"/>
      <c r="AE229" s="193"/>
      <c r="AF229" s="193"/>
      <c r="AG229" s="193"/>
      <c r="AH229" s="193"/>
      <c r="AI229" s="193"/>
      <c r="AJ229" s="193"/>
      <c r="AK229" s="193"/>
      <c r="AL229" s="193"/>
      <c r="AM229" s="193"/>
      <c r="AN229" s="193"/>
      <c r="AO229" s="193"/>
      <c r="AP229" s="193"/>
      <c r="AQ229" s="193"/>
      <c r="AR229" s="193"/>
      <c r="AS229" s="193"/>
      <c r="AT229" s="195"/>
      <c r="AU229" s="192"/>
      <c r="AV229" s="192"/>
      <c r="AW229" s="192"/>
      <c r="AX229" s="192"/>
      <c r="AY229" s="192"/>
      <c r="AZ229" s="192"/>
      <c r="BA229" s="192"/>
      <c r="BB229" s="192"/>
      <c r="BC229" s="192"/>
      <c r="BD229" s="192"/>
      <c r="BE229" s="192"/>
    </row>
    <row r="230" spans="1:57" ht="54" customHeight="1" x14ac:dyDescent="0.2">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82"/>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193"/>
      <c r="AS230" s="193"/>
      <c r="AT230" s="195"/>
      <c r="AU230" s="192"/>
      <c r="AV230" s="192"/>
      <c r="AW230" s="192"/>
      <c r="AX230" s="192"/>
      <c r="AY230" s="192"/>
      <c r="AZ230" s="192"/>
      <c r="BA230" s="192"/>
      <c r="BB230" s="192"/>
      <c r="BC230" s="192"/>
      <c r="BD230" s="192"/>
      <c r="BE230" s="192"/>
    </row>
    <row r="231" spans="1:57" ht="54" customHeight="1" x14ac:dyDescent="0.2">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82"/>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5"/>
      <c r="AU231" s="192"/>
      <c r="AV231" s="192"/>
      <c r="AW231" s="192"/>
      <c r="AX231" s="192"/>
      <c r="AY231" s="192"/>
      <c r="AZ231" s="192"/>
      <c r="BA231" s="192"/>
      <c r="BB231" s="192"/>
      <c r="BC231" s="192"/>
      <c r="BD231" s="192"/>
      <c r="BE231" s="192"/>
    </row>
    <row r="232" spans="1:57" ht="54" customHeight="1" x14ac:dyDescent="0.2">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82"/>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5"/>
      <c r="AU232" s="192"/>
      <c r="AV232" s="192"/>
      <c r="AW232" s="192"/>
      <c r="AX232" s="192"/>
      <c r="AY232" s="192"/>
      <c r="AZ232" s="192"/>
      <c r="BA232" s="192"/>
      <c r="BB232" s="192"/>
      <c r="BC232" s="192"/>
      <c r="BD232" s="192"/>
      <c r="BE232" s="192"/>
    </row>
    <row r="233" spans="1:57" ht="54" customHeight="1" x14ac:dyDescent="0.2">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82"/>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5"/>
      <c r="AU233" s="192"/>
      <c r="AV233" s="192"/>
      <c r="AW233" s="192"/>
      <c r="AX233" s="192"/>
      <c r="AY233" s="192"/>
      <c r="AZ233" s="192"/>
      <c r="BA233" s="192"/>
      <c r="BB233" s="192"/>
      <c r="BC233" s="192"/>
      <c r="BD233" s="192"/>
      <c r="BE233" s="192"/>
    </row>
    <row r="234" spans="1:57" ht="54" customHeight="1" x14ac:dyDescent="0.2">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82"/>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5"/>
      <c r="AU234" s="192"/>
      <c r="AV234" s="192"/>
      <c r="AW234" s="192"/>
      <c r="AX234" s="192"/>
      <c r="AY234" s="192"/>
      <c r="AZ234" s="192"/>
      <c r="BA234" s="192"/>
      <c r="BB234" s="192"/>
      <c r="BC234" s="192"/>
      <c r="BD234" s="192"/>
      <c r="BE234" s="192"/>
    </row>
    <row r="235" spans="1:57" ht="54" customHeight="1" x14ac:dyDescent="0.2">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82"/>
      <c r="X235" s="193"/>
      <c r="Y235" s="193"/>
      <c r="Z235" s="193"/>
      <c r="AA235" s="193"/>
      <c r="AB235" s="193"/>
      <c r="AC235" s="193"/>
      <c r="AD235" s="193"/>
      <c r="AE235" s="193"/>
      <c r="AF235" s="193"/>
      <c r="AG235" s="193"/>
      <c r="AH235" s="193"/>
      <c r="AI235" s="193"/>
      <c r="AJ235" s="193"/>
      <c r="AK235" s="193"/>
      <c r="AL235" s="193"/>
      <c r="AM235" s="193"/>
      <c r="AN235" s="193"/>
      <c r="AO235" s="193"/>
      <c r="AP235" s="193"/>
      <c r="AQ235" s="193"/>
      <c r="AR235" s="193"/>
      <c r="AS235" s="193"/>
      <c r="AT235" s="195"/>
      <c r="AU235" s="192"/>
      <c r="AV235" s="192"/>
      <c r="AW235" s="192"/>
      <c r="AX235" s="192"/>
      <c r="AY235" s="192"/>
      <c r="AZ235" s="192"/>
      <c r="BA235" s="192"/>
      <c r="BB235" s="192"/>
      <c r="BC235" s="192"/>
      <c r="BD235" s="192"/>
      <c r="BE235" s="192"/>
    </row>
    <row r="236" spans="1:57" ht="54" customHeight="1" x14ac:dyDescent="0.2">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82"/>
      <c r="X236" s="193"/>
      <c r="Y236" s="193"/>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5"/>
      <c r="AU236" s="192"/>
      <c r="AV236" s="192"/>
      <c r="AW236" s="192"/>
      <c r="AX236" s="192"/>
      <c r="AY236" s="192"/>
      <c r="AZ236" s="192"/>
      <c r="BA236" s="192"/>
      <c r="BB236" s="192"/>
      <c r="BC236" s="192"/>
      <c r="BD236" s="192"/>
      <c r="BE236" s="192"/>
    </row>
    <row r="237" spans="1:57" ht="54" customHeight="1" x14ac:dyDescent="0.2">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82"/>
      <c r="X237" s="193"/>
      <c r="Y237" s="193"/>
      <c r="Z237" s="193"/>
      <c r="AA237" s="193"/>
      <c r="AB237" s="193"/>
      <c r="AC237" s="193"/>
      <c r="AD237" s="193"/>
      <c r="AE237" s="193"/>
      <c r="AF237" s="193"/>
      <c r="AG237" s="193"/>
      <c r="AH237" s="193"/>
      <c r="AI237" s="193"/>
      <c r="AJ237" s="193"/>
      <c r="AK237" s="193"/>
      <c r="AL237" s="193"/>
      <c r="AM237" s="193"/>
      <c r="AN237" s="193"/>
      <c r="AO237" s="193"/>
      <c r="AP237" s="193"/>
      <c r="AQ237" s="193"/>
      <c r="AR237" s="193"/>
      <c r="AS237" s="193"/>
      <c r="AT237" s="195"/>
      <c r="AU237" s="192"/>
      <c r="AV237" s="192"/>
      <c r="AW237" s="192"/>
      <c r="AX237" s="192"/>
      <c r="AY237" s="192"/>
      <c r="AZ237" s="192"/>
      <c r="BA237" s="192"/>
      <c r="BB237" s="192"/>
      <c r="BC237" s="192"/>
      <c r="BD237" s="192"/>
      <c r="BE237" s="192"/>
    </row>
    <row r="238" spans="1:57" ht="54" customHeight="1" x14ac:dyDescent="0.2">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82"/>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5"/>
      <c r="AU238" s="192"/>
      <c r="AV238" s="192"/>
      <c r="AW238" s="192"/>
      <c r="AX238" s="192"/>
      <c r="AY238" s="192"/>
      <c r="AZ238" s="192"/>
      <c r="BA238" s="192"/>
      <c r="BB238" s="192"/>
      <c r="BC238" s="192"/>
      <c r="BD238" s="192"/>
      <c r="BE238" s="192"/>
    </row>
    <row r="239" spans="1:57" ht="54" customHeight="1" x14ac:dyDescent="0.2">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82"/>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5"/>
      <c r="AU239" s="192"/>
      <c r="AV239" s="192"/>
      <c r="AW239" s="192"/>
      <c r="AX239" s="192"/>
      <c r="AY239" s="192"/>
      <c r="AZ239" s="192"/>
      <c r="BA239" s="192"/>
      <c r="BB239" s="192"/>
      <c r="BC239" s="192"/>
      <c r="BD239" s="192"/>
      <c r="BE239" s="192"/>
    </row>
    <row r="240" spans="1:57" ht="54" customHeight="1" x14ac:dyDescent="0.2">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82"/>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5"/>
      <c r="AU240" s="192"/>
      <c r="AV240" s="192"/>
      <c r="AW240" s="192"/>
      <c r="AX240" s="192"/>
      <c r="AY240" s="192"/>
      <c r="AZ240" s="192"/>
      <c r="BA240" s="192"/>
      <c r="BB240" s="192"/>
      <c r="BC240" s="192"/>
      <c r="BD240" s="192"/>
      <c r="BE240" s="192"/>
    </row>
    <row r="241" spans="1:57" ht="54" customHeight="1" x14ac:dyDescent="0.2">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82"/>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5"/>
      <c r="AU241" s="192"/>
      <c r="AV241" s="192"/>
      <c r="AW241" s="192"/>
      <c r="AX241" s="192"/>
      <c r="AY241" s="192"/>
      <c r="AZ241" s="192"/>
      <c r="BA241" s="192"/>
      <c r="BB241" s="192"/>
      <c r="BC241" s="192"/>
      <c r="BD241" s="192"/>
      <c r="BE241" s="192"/>
    </row>
    <row r="242" spans="1:57" ht="54" customHeight="1" x14ac:dyDescent="0.2">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82"/>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5"/>
      <c r="AU242" s="192"/>
      <c r="AV242" s="192"/>
      <c r="AW242" s="192"/>
      <c r="AX242" s="192"/>
      <c r="AY242" s="192"/>
      <c r="AZ242" s="192"/>
      <c r="BA242" s="192"/>
      <c r="BB242" s="192"/>
      <c r="BC242" s="192"/>
      <c r="BD242" s="192"/>
      <c r="BE242" s="192"/>
    </row>
    <row r="243" spans="1:57" ht="54" customHeight="1" x14ac:dyDescent="0.2">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82"/>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5"/>
      <c r="AU243" s="192"/>
      <c r="AV243" s="192"/>
      <c r="AW243" s="192"/>
      <c r="AX243" s="192"/>
      <c r="AY243" s="192"/>
      <c r="AZ243" s="192"/>
      <c r="BA243" s="192"/>
      <c r="BB243" s="192"/>
      <c r="BC243" s="192"/>
      <c r="BD243" s="192"/>
      <c r="BE243" s="192"/>
    </row>
    <row r="244" spans="1:57" ht="54" customHeight="1" x14ac:dyDescent="0.2">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82"/>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5"/>
      <c r="AU244" s="192"/>
      <c r="AV244" s="192"/>
      <c r="AW244" s="192"/>
      <c r="AX244" s="192"/>
      <c r="AY244" s="192"/>
      <c r="AZ244" s="192"/>
      <c r="BA244" s="192"/>
      <c r="BB244" s="192"/>
      <c r="BC244" s="192"/>
      <c r="BD244" s="192"/>
      <c r="BE244" s="192"/>
    </row>
    <row r="245" spans="1:57" ht="54" customHeight="1" x14ac:dyDescent="0.2">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82"/>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5"/>
      <c r="AU245" s="192"/>
      <c r="AV245" s="192"/>
      <c r="AW245" s="192"/>
      <c r="AX245" s="192"/>
      <c r="AY245" s="192"/>
      <c r="AZ245" s="192"/>
      <c r="BA245" s="192"/>
      <c r="BB245" s="192"/>
      <c r="BC245" s="192"/>
      <c r="BD245" s="192"/>
      <c r="BE245" s="192"/>
    </row>
    <row r="246" spans="1:57" ht="54" customHeight="1" x14ac:dyDescent="0.2">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82"/>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5"/>
      <c r="AU246" s="192"/>
      <c r="AV246" s="192"/>
      <c r="AW246" s="192"/>
      <c r="AX246" s="192"/>
      <c r="AY246" s="192"/>
      <c r="AZ246" s="192"/>
      <c r="BA246" s="192"/>
      <c r="BB246" s="192"/>
      <c r="BC246" s="192"/>
      <c r="BD246" s="192"/>
      <c r="BE246" s="192"/>
    </row>
    <row r="247" spans="1:57" ht="54" customHeight="1" x14ac:dyDescent="0.2">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82"/>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5"/>
      <c r="AU247" s="192"/>
      <c r="AV247" s="192"/>
      <c r="AW247" s="192"/>
      <c r="AX247" s="192"/>
      <c r="AY247" s="192"/>
      <c r="AZ247" s="192"/>
      <c r="BA247" s="192"/>
      <c r="BB247" s="192"/>
      <c r="BC247" s="192"/>
      <c r="BD247" s="192"/>
      <c r="BE247" s="192"/>
    </row>
    <row r="248" spans="1:57" ht="54" customHeight="1" x14ac:dyDescent="0.2">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82"/>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5"/>
      <c r="AU248" s="192"/>
      <c r="AV248" s="192"/>
      <c r="AW248" s="192"/>
      <c r="AX248" s="192"/>
      <c r="AY248" s="192"/>
      <c r="AZ248" s="192"/>
      <c r="BA248" s="192"/>
      <c r="BB248" s="192"/>
      <c r="BC248" s="192"/>
      <c r="BD248" s="192"/>
      <c r="BE248" s="192"/>
    </row>
    <row r="249" spans="1:57" ht="54" customHeight="1" x14ac:dyDescent="0.2">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82"/>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5"/>
      <c r="AU249" s="192"/>
      <c r="AV249" s="192"/>
      <c r="AW249" s="192"/>
      <c r="AX249" s="192"/>
      <c r="AY249" s="192"/>
      <c r="AZ249" s="192"/>
      <c r="BA249" s="192"/>
      <c r="BB249" s="192"/>
      <c r="BC249" s="192"/>
      <c r="BD249" s="192"/>
      <c r="BE249" s="192"/>
    </row>
    <row r="250" spans="1:57" ht="54" customHeight="1" x14ac:dyDescent="0.2">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82"/>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5"/>
      <c r="AU250" s="192"/>
      <c r="AV250" s="192"/>
      <c r="AW250" s="192"/>
      <c r="AX250" s="192"/>
      <c r="AY250" s="192"/>
      <c r="AZ250" s="192"/>
      <c r="BA250" s="192"/>
      <c r="BB250" s="192"/>
      <c r="BC250" s="192"/>
      <c r="BD250" s="192"/>
      <c r="BE250" s="192"/>
    </row>
    <row r="251" spans="1:57" ht="54" customHeight="1" x14ac:dyDescent="0.2">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82"/>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5"/>
      <c r="AU251" s="192"/>
      <c r="AV251" s="192"/>
      <c r="AW251" s="192"/>
      <c r="AX251" s="192"/>
      <c r="AY251" s="192"/>
      <c r="AZ251" s="192"/>
      <c r="BA251" s="192"/>
      <c r="BB251" s="192"/>
      <c r="BC251" s="192"/>
      <c r="BD251" s="192"/>
      <c r="BE251" s="192"/>
    </row>
    <row r="252" spans="1:57" ht="54" customHeight="1" x14ac:dyDescent="0.2">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82"/>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5"/>
      <c r="AU252" s="192"/>
      <c r="AV252" s="192"/>
      <c r="AW252" s="192"/>
      <c r="AX252" s="192"/>
      <c r="AY252" s="192"/>
      <c r="AZ252" s="192"/>
      <c r="BA252" s="192"/>
      <c r="BB252" s="192"/>
      <c r="BC252" s="192"/>
      <c r="BD252" s="192"/>
      <c r="BE252" s="192"/>
    </row>
    <row r="253" spans="1:57" ht="54" customHeight="1" x14ac:dyDescent="0.2">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82"/>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5"/>
      <c r="AU253" s="192"/>
      <c r="AV253" s="192"/>
      <c r="AW253" s="192"/>
      <c r="AX253" s="192"/>
      <c r="AY253" s="192"/>
      <c r="AZ253" s="192"/>
      <c r="BA253" s="192"/>
      <c r="BB253" s="192"/>
      <c r="BC253" s="192"/>
      <c r="BD253" s="192"/>
      <c r="BE253" s="192"/>
    </row>
    <row r="254" spans="1:57" ht="54" customHeight="1" x14ac:dyDescent="0.2">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82"/>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5"/>
      <c r="AU254" s="192"/>
      <c r="AV254" s="192"/>
      <c r="AW254" s="192"/>
      <c r="AX254" s="192"/>
      <c r="AY254" s="192"/>
      <c r="AZ254" s="192"/>
      <c r="BA254" s="192"/>
      <c r="BB254" s="192"/>
      <c r="BC254" s="192"/>
      <c r="BD254" s="192"/>
      <c r="BE254" s="192"/>
    </row>
    <row r="255" spans="1:57" ht="54" customHeight="1" x14ac:dyDescent="0.2">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82"/>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5"/>
      <c r="AU255" s="192"/>
      <c r="AV255" s="192"/>
      <c r="AW255" s="192"/>
      <c r="AX255" s="192"/>
      <c r="AY255" s="192"/>
      <c r="AZ255" s="192"/>
      <c r="BA255" s="192"/>
      <c r="BB255" s="192"/>
      <c r="BC255" s="192"/>
      <c r="BD255" s="192"/>
      <c r="BE255" s="192"/>
    </row>
    <row r="256" spans="1:57" ht="54" customHeight="1" x14ac:dyDescent="0.2">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82"/>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5"/>
      <c r="AU256" s="192"/>
      <c r="AV256" s="192"/>
      <c r="AW256" s="192"/>
      <c r="AX256" s="192"/>
      <c r="AY256" s="192"/>
      <c r="AZ256" s="192"/>
      <c r="BA256" s="192"/>
      <c r="BB256" s="192"/>
      <c r="BC256" s="192"/>
      <c r="BD256" s="192"/>
      <c r="BE256" s="192"/>
    </row>
    <row r="257" spans="1:57" ht="54" customHeight="1" x14ac:dyDescent="0.2">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82"/>
      <c r="X257" s="193"/>
      <c r="Y257" s="193"/>
      <c r="Z257" s="193"/>
      <c r="AA257" s="193"/>
      <c r="AB257" s="193"/>
      <c r="AC257" s="193"/>
      <c r="AD257" s="193"/>
      <c r="AE257" s="193"/>
      <c r="AF257" s="193"/>
      <c r="AG257" s="193"/>
      <c r="AH257" s="193"/>
      <c r="AI257" s="193"/>
      <c r="AJ257" s="193"/>
      <c r="AK257" s="193"/>
      <c r="AL257" s="193"/>
      <c r="AM257" s="193"/>
      <c r="AN257" s="193"/>
      <c r="AO257" s="193"/>
      <c r="AP257" s="193"/>
      <c r="AQ257" s="193"/>
      <c r="AR257" s="193"/>
      <c r="AS257" s="193"/>
      <c r="AT257" s="195"/>
      <c r="AU257" s="192"/>
      <c r="AV257" s="192"/>
      <c r="AW257" s="192"/>
      <c r="AX257" s="192"/>
      <c r="AY257" s="192"/>
      <c r="AZ257" s="192"/>
      <c r="BA257" s="192"/>
      <c r="BB257" s="192"/>
      <c r="BC257" s="192"/>
      <c r="BD257" s="192"/>
      <c r="BE257" s="192"/>
    </row>
    <row r="258" spans="1:57" ht="54" customHeight="1" x14ac:dyDescent="0.2">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82"/>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3"/>
      <c r="AT258" s="195"/>
      <c r="AU258" s="192"/>
      <c r="AV258" s="192"/>
      <c r="AW258" s="192"/>
      <c r="AX258" s="192"/>
      <c r="AY258" s="192"/>
      <c r="AZ258" s="192"/>
      <c r="BA258" s="192"/>
      <c r="BB258" s="192"/>
      <c r="BC258" s="192"/>
      <c r="BD258" s="192"/>
      <c r="BE258" s="192"/>
    </row>
    <row r="259" spans="1:57" ht="54" customHeight="1" x14ac:dyDescent="0.2">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82"/>
      <c r="X259" s="193"/>
      <c r="Y259" s="193"/>
      <c r="Z259" s="193"/>
      <c r="AA259" s="193"/>
      <c r="AB259" s="193"/>
      <c r="AC259" s="193"/>
      <c r="AD259" s="193"/>
      <c r="AE259" s="193"/>
      <c r="AF259" s="193"/>
      <c r="AG259" s="193"/>
      <c r="AH259" s="193"/>
      <c r="AI259" s="193"/>
      <c r="AJ259" s="193"/>
      <c r="AK259" s="193"/>
      <c r="AL259" s="193"/>
      <c r="AM259" s="193"/>
      <c r="AN259" s="193"/>
      <c r="AO259" s="193"/>
      <c r="AP259" s="193"/>
      <c r="AQ259" s="193"/>
      <c r="AR259" s="193"/>
      <c r="AS259" s="193"/>
      <c r="AT259" s="195"/>
      <c r="AU259" s="192"/>
      <c r="AV259" s="192"/>
      <c r="AW259" s="192"/>
      <c r="AX259" s="192"/>
      <c r="AY259" s="192"/>
      <c r="AZ259" s="192"/>
      <c r="BA259" s="192"/>
      <c r="BB259" s="192"/>
      <c r="BC259" s="192"/>
      <c r="BD259" s="192"/>
      <c r="BE259" s="192"/>
    </row>
    <row r="260" spans="1:57" ht="54" customHeight="1" x14ac:dyDescent="0.2">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82"/>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5"/>
      <c r="AU260" s="192"/>
      <c r="AV260" s="192"/>
      <c r="AW260" s="192"/>
      <c r="AX260" s="192"/>
      <c r="AY260" s="192"/>
      <c r="AZ260" s="192"/>
      <c r="BA260" s="192"/>
      <c r="BB260" s="192"/>
      <c r="BC260" s="192"/>
      <c r="BD260" s="192"/>
      <c r="BE260" s="192"/>
    </row>
    <row r="261" spans="1:57" ht="54" customHeight="1" x14ac:dyDescent="0.2">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82"/>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5"/>
      <c r="AU261" s="192"/>
      <c r="AV261" s="192"/>
      <c r="AW261" s="192"/>
      <c r="AX261" s="192"/>
      <c r="AY261" s="192"/>
      <c r="AZ261" s="192"/>
      <c r="BA261" s="192"/>
      <c r="BB261" s="192"/>
      <c r="BC261" s="192"/>
      <c r="BD261" s="192"/>
      <c r="BE261" s="192"/>
    </row>
    <row r="262" spans="1:57" ht="54" customHeight="1" x14ac:dyDescent="0.2">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82"/>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5"/>
      <c r="AU262" s="192"/>
      <c r="AV262" s="192"/>
      <c r="AW262" s="192"/>
      <c r="AX262" s="192"/>
      <c r="AY262" s="192"/>
      <c r="AZ262" s="192"/>
      <c r="BA262" s="192"/>
      <c r="BB262" s="192"/>
      <c r="BC262" s="192"/>
      <c r="BD262" s="192"/>
      <c r="BE262" s="192"/>
    </row>
    <row r="263" spans="1:57" ht="54" customHeight="1" x14ac:dyDescent="0.2">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82"/>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5"/>
      <c r="AU263" s="192"/>
      <c r="AV263" s="192"/>
      <c r="AW263" s="192"/>
      <c r="AX263" s="192"/>
      <c r="AY263" s="192"/>
      <c r="AZ263" s="192"/>
      <c r="BA263" s="192"/>
      <c r="BB263" s="192"/>
      <c r="BC263" s="192"/>
      <c r="BD263" s="192"/>
      <c r="BE263" s="192"/>
    </row>
    <row r="264" spans="1:57" ht="54" customHeight="1" x14ac:dyDescent="0.2">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82"/>
      <c r="X264" s="193"/>
      <c r="Y264" s="193"/>
      <c r="Z264" s="193"/>
      <c r="AA264" s="193"/>
      <c r="AB264" s="193"/>
      <c r="AC264" s="193"/>
      <c r="AD264" s="193"/>
      <c r="AE264" s="193"/>
      <c r="AF264" s="193"/>
      <c r="AG264" s="193"/>
      <c r="AH264" s="193"/>
      <c r="AI264" s="193"/>
      <c r="AJ264" s="193"/>
      <c r="AK264" s="193"/>
      <c r="AL264" s="193"/>
      <c r="AM264" s="193"/>
      <c r="AN264" s="193"/>
      <c r="AO264" s="193"/>
      <c r="AP264" s="193"/>
      <c r="AQ264" s="193"/>
      <c r="AR264" s="193"/>
      <c r="AS264" s="193"/>
      <c r="AT264" s="195"/>
      <c r="AU264" s="192"/>
      <c r="AV264" s="192"/>
      <c r="AW264" s="192"/>
      <c r="AX264" s="192"/>
      <c r="AY264" s="192"/>
      <c r="AZ264" s="192"/>
      <c r="BA264" s="192"/>
      <c r="BB264" s="192"/>
      <c r="BC264" s="192"/>
      <c r="BD264" s="192"/>
      <c r="BE264" s="192"/>
    </row>
    <row r="265" spans="1:57" ht="54" customHeight="1" x14ac:dyDescent="0.2">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82"/>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5"/>
      <c r="AU265" s="192"/>
      <c r="AV265" s="192"/>
      <c r="AW265" s="192"/>
      <c r="AX265" s="192"/>
      <c r="AY265" s="192"/>
      <c r="AZ265" s="192"/>
      <c r="BA265" s="192"/>
      <c r="BB265" s="192"/>
      <c r="BC265" s="192"/>
      <c r="BD265" s="192"/>
      <c r="BE265" s="192"/>
    </row>
    <row r="266" spans="1:57" ht="54" customHeight="1" x14ac:dyDescent="0.2">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82"/>
      <c r="X266" s="193"/>
      <c r="Y266" s="193"/>
      <c r="Z266" s="193"/>
      <c r="AA266" s="193"/>
      <c r="AB266" s="193"/>
      <c r="AC266" s="193"/>
      <c r="AD266" s="193"/>
      <c r="AE266" s="193"/>
      <c r="AF266" s="193"/>
      <c r="AG266" s="193"/>
      <c r="AH266" s="193"/>
      <c r="AI266" s="193"/>
      <c r="AJ266" s="193"/>
      <c r="AK266" s="193"/>
      <c r="AL266" s="193"/>
      <c r="AM266" s="193"/>
      <c r="AN266" s="193"/>
      <c r="AO266" s="193"/>
      <c r="AP266" s="193"/>
      <c r="AQ266" s="193"/>
      <c r="AR266" s="193"/>
      <c r="AS266" s="193"/>
      <c r="AT266" s="195"/>
      <c r="AU266" s="192"/>
      <c r="AV266" s="192"/>
      <c r="AW266" s="192"/>
      <c r="AX266" s="192"/>
      <c r="AY266" s="192"/>
      <c r="AZ266" s="192"/>
      <c r="BA266" s="192"/>
      <c r="BB266" s="192"/>
      <c r="BC266" s="192"/>
      <c r="BD266" s="192"/>
      <c r="BE266" s="192"/>
    </row>
    <row r="267" spans="1:57" ht="54" customHeight="1" x14ac:dyDescent="0.2">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82"/>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3"/>
      <c r="AT267" s="195"/>
      <c r="AU267" s="192"/>
      <c r="AV267" s="192"/>
      <c r="AW267" s="192"/>
      <c r="AX267" s="192"/>
      <c r="AY267" s="192"/>
      <c r="AZ267" s="192"/>
      <c r="BA267" s="192"/>
      <c r="BB267" s="192"/>
      <c r="BC267" s="192"/>
      <c r="BD267" s="192"/>
      <c r="BE267" s="192"/>
    </row>
    <row r="268" spans="1:57" ht="54" customHeight="1" x14ac:dyDescent="0.2">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82"/>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5"/>
      <c r="AU268" s="192"/>
      <c r="AV268" s="192"/>
      <c r="AW268" s="192"/>
      <c r="AX268" s="192"/>
      <c r="AY268" s="192"/>
      <c r="AZ268" s="192"/>
      <c r="BA268" s="192"/>
      <c r="BB268" s="192"/>
      <c r="BC268" s="192"/>
      <c r="BD268" s="192"/>
      <c r="BE268" s="192"/>
    </row>
    <row r="269" spans="1:57" ht="54" customHeight="1" x14ac:dyDescent="0.2">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82"/>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5"/>
      <c r="AU269" s="192"/>
      <c r="AV269" s="192"/>
      <c r="AW269" s="192"/>
      <c r="AX269" s="192"/>
      <c r="AY269" s="192"/>
      <c r="AZ269" s="192"/>
      <c r="BA269" s="192"/>
      <c r="BB269" s="192"/>
      <c r="BC269" s="192"/>
      <c r="BD269" s="192"/>
      <c r="BE269" s="192"/>
    </row>
    <row r="270" spans="1:57" ht="54" customHeight="1" x14ac:dyDescent="0.2">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82"/>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5"/>
      <c r="AU270" s="192"/>
      <c r="AV270" s="192"/>
      <c r="AW270" s="192"/>
      <c r="AX270" s="192"/>
      <c r="AY270" s="192"/>
      <c r="AZ270" s="192"/>
      <c r="BA270" s="192"/>
      <c r="BB270" s="192"/>
      <c r="BC270" s="192"/>
      <c r="BD270" s="192"/>
      <c r="BE270" s="192"/>
    </row>
    <row r="271" spans="1:57" ht="54" customHeight="1" x14ac:dyDescent="0.2">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82"/>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5"/>
      <c r="AU271" s="192"/>
      <c r="AV271" s="192"/>
      <c r="AW271" s="192"/>
      <c r="AX271" s="192"/>
      <c r="AY271" s="192"/>
      <c r="AZ271" s="192"/>
      <c r="BA271" s="192"/>
      <c r="BB271" s="192"/>
      <c r="BC271" s="192"/>
      <c r="BD271" s="192"/>
      <c r="BE271" s="192"/>
    </row>
    <row r="272" spans="1:57" ht="54" customHeight="1" x14ac:dyDescent="0.2">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82"/>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5"/>
      <c r="AU272" s="192"/>
      <c r="AV272" s="192"/>
      <c r="AW272" s="192"/>
      <c r="AX272" s="192"/>
      <c r="AY272" s="192"/>
      <c r="AZ272" s="192"/>
      <c r="BA272" s="192"/>
      <c r="BB272" s="192"/>
      <c r="BC272" s="192"/>
      <c r="BD272" s="192"/>
      <c r="BE272" s="192"/>
    </row>
    <row r="273" spans="1:57" ht="54" customHeight="1" x14ac:dyDescent="0.2">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82"/>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5"/>
      <c r="AU273" s="192"/>
      <c r="AV273" s="192"/>
      <c r="AW273" s="192"/>
      <c r="AX273" s="192"/>
      <c r="AY273" s="192"/>
      <c r="AZ273" s="192"/>
      <c r="BA273" s="192"/>
      <c r="BB273" s="192"/>
      <c r="BC273" s="192"/>
      <c r="BD273" s="192"/>
      <c r="BE273" s="192"/>
    </row>
    <row r="274" spans="1:57" ht="54" customHeight="1" x14ac:dyDescent="0.2">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82"/>
      <c r="X274" s="193"/>
      <c r="Y274" s="193"/>
      <c r="Z274" s="193"/>
      <c r="AA274" s="193"/>
      <c r="AB274" s="193"/>
      <c r="AC274" s="193"/>
      <c r="AD274" s="193"/>
      <c r="AE274" s="193"/>
      <c r="AF274" s="193"/>
      <c r="AG274" s="193"/>
      <c r="AH274" s="193"/>
      <c r="AI274" s="193"/>
      <c r="AJ274" s="193"/>
      <c r="AK274" s="193"/>
      <c r="AL274" s="193"/>
      <c r="AM274" s="193"/>
      <c r="AN274" s="193"/>
      <c r="AO274" s="193"/>
      <c r="AP274" s="193"/>
      <c r="AQ274" s="193"/>
      <c r="AR274" s="193"/>
      <c r="AS274" s="193"/>
      <c r="AT274" s="195"/>
      <c r="AU274" s="192"/>
      <c r="AV274" s="192"/>
      <c r="AW274" s="192"/>
      <c r="AX274" s="192"/>
      <c r="AY274" s="192"/>
      <c r="AZ274" s="192"/>
      <c r="BA274" s="192"/>
      <c r="BB274" s="192"/>
      <c r="BC274" s="192"/>
      <c r="BD274" s="192"/>
      <c r="BE274" s="192"/>
    </row>
    <row r="275" spans="1:57" ht="54" customHeight="1" x14ac:dyDescent="0.2">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82"/>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5"/>
      <c r="AU275" s="192"/>
      <c r="AV275" s="192"/>
      <c r="AW275" s="192"/>
      <c r="AX275" s="192"/>
      <c r="AY275" s="192"/>
      <c r="AZ275" s="192"/>
      <c r="BA275" s="192"/>
      <c r="BB275" s="192"/>
      <c r="BC275" s="192"/>
      <c r="BD275" s="192"/>
      <c r="BE275" s="192"/>
    </row>
    <row r="276" spans="1:57" ht="54" customHeight="1" x14ac:dyDescent="0.2">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82"/>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5"/>
      <c r="AU276" s="192"/>
      <c r="AV276" s="192"/>
      <c r="AW276" s="192"/>
      <c r="AX276" s="192"/>
      <c r="AY276" s="192"/>
      <c r="AZ276" s="192"/>
      <c r="BA276" s="192"/>
      <c r="BB276" s="192"/>
      <c r="BC276" s="192"/>
      <c r="BD276" s="192"/>
      <c r="BE276" s="192"/>
    </row>
    <row r="277" spans="1:57" ht="54" customHeight="1" x14ac:dyDescent="0.2">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82"/>
      <c r="X277" s="193"/>
      <c r="Y277" s="193"/>
      <c r="Z277" s="193"/>
      <c r="AA277" s="193"/>
      <c r="AB277" s="193"/>
      <c r="AC277" s="193"/>
      <c r="AD277" s="193"/>
      <c r="AE277" s="193"/>
      <c r="AF277" s="193"/>
      <c r="AG277" s="193"/>
      <c r="AH277" s="193"/>
      <c r="AI277" s="193"/>
      <c r="AJ277" s="193"/>
      <c r="AK277" s="193"/>
      <c r="AL277" s="193"/>
      <c r="AM277" s="193"/>
      <c r="AN277" s="193"/>
      <c r="AO277" s="193"/>
      <c r="AP277" s="193"/>
      <c r="AQ277" s="193"/>
      <c r="AR277" s="193"/>
      <c r="AS277" s="193"/>
      <c r="AT277" s="195"/>
      <c r="AU277" s="192"/>
      <c r="AV277" s="192"/>
      <c r="AW277" s="192"/>
      <c r="AX277" s="192"/>
      <c r="AY277" s="192"/>
      <c r="AZ277" s="192"/>
      <c r="BA277" s="192"/>
      <c r="BB277" s="192"/>
      <c r="BC277" s="192"/>
      <c r="BD277" s="192"/>
      <c r="BE277" s="192"/>
    </row>
    <row r="278" spans="1:57" ht="54" customHeight="1" x14ac:dyDescent="0.2">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82"/>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5"/>
      <c r="AU278" s="192"/>
      <c r="AV278" s="192"/>
      <c r="AW278" s="192"/>
      <c r="AX278" s="192"/>
      <c r="AY278" s="192"/>
      <c r="AZ278" s="192"/>
      <c r="BA278" s="192"/>
      <c r="BB278" s="192"/>
      <c r="BC278" s="192"/>
      <c r="BD278" s="192"/>
      <c r="BE278" s="192"/>
    </row>
    <row r="279" spans="1:57" ht="54" customHeight="1" x14ac:dyDescent="0.2">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82"/>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5"/>
      <c r="AU279" s="192"/>
      <c r="AV279" s="192"/>
      <c r="AW279" s="192"/>
      <c r="AX279" s="192"/>
      <c r="AY279" s="192"/>
      <c r="AZ279" s="192"/>
      <c r="BA279" s="192"/>
      <c r="BB279" s="192"/>
      <c r="BC279" s="192"/>
      <c r="BD279" s="192"/>
      <c r="BE279" s="192"/>
    </row>
    <row r="280" spans="1:57" ht="54" customHeight="1" x14ac:dyDescent="0.2">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82"/>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5"/>
      <c r="AU280" s="192"/>
      <c r="AV280" s="192"/>
      <c r="AW280" s="192"/>
      <c r="AX280" s="192"/>
      <c r="AY280" s="192"/>
      <c r="AZ280" s="192"/>
      <c r="BA280" s="192"/>
      <c r="BB280" s="192"/>
      <c r="BC280" s="192"/>
      <c r="BD280" s="192"/>
      <c r="BE280" s="192"/>
    </row>
    <row r="281" spans="1:57" ht="54" customHeight="1" x14ac:dyDescent="0.2">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82"/>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5"/>
      <c r="AU281" s="192"/>
      <c r="AV281" s="192"/>
      <c r="AW281" s="192"/>
      <c r="AX281" s="192"/>
      <c r="AY281" s="192"/>
      <c r="AZ281" s="192"/>
      <c r="BA281" s="192"/>
      <c r="BB281" s="192"/>
      <c r="BC281" s="192"/>
      <c r="BD281" s="192"/>
      <c r="BE281" s="192"/>
    </row>
    <row r="282" spans="1:57" ht="54" customHeight="1" x14ac:dyDescent="0.2">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82"/>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5"/>
      <c r="AU282" s="192"/>
      <c r="AV282" s="192"/>
      <c r="AW282" s="192"/>
      <c r="AX282" s="192"/>
      <c r="AY282" s="192"/>
      <c r="AZ282" s="192"/>
      <c r="BA282" s="192"/>
      <c r="BB282" s="192"/>
      <c r="BC282" s="192"/>
      <c r="BD282" s="192"/>
      <c r="BE282" s="192"/>
    </row>
    <row r="283" spans="1:57" ht="54" customHeight="1" x14ac:dyDescent="0.2">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82"/>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5"/>
      <c r="AU283" s="192"/>
      <c r="AV283" s="192"/>
      <c r="AW283" s="192"/>
      <c r="AX283" s="192"/>
      <c r="AY283" s="192"/>
      <c r="AZ283" s="192"/>
      <c r="BA283" s="192"/>
      <c r="BB283" s="192"/>
      <c r="BC283" s="192"/>
      <c r="BD283" s="192"/>
      <c r="BE283" s="192"/>
    </row>
    <row r="284" spans="1:57" ht="54" customHeight="1" x14ac:dyDescent="0.2">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82"/>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5"/>
      <c r="AU284" s="192"/>
      <c r="AV284" s="192"/>
      <c r="AW284" s="192"/>
      <c r="AX284" s="192"/>
      <c r="AY284" s="192"/>
      <c r="AZ284" s="192"/>
      <c r="BA284" s="192"/>
      <c r="BB284" s="192"/>
      <c r="BC284" s="192"/>
      <c r="BD284" s="192"/>
      <c r="BE284" s="192"/>
    </row>
    <row r="285" spans="1:57" ht="54" customHeight="1" x14ac:dyDescent="0.2">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82"/>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5"/>
      <c r="AU285" s="192"/>
      <c r="AV285" s="192"/>
      <c r="AW285" s="192"/>
      <c r="AX285" s="192"/>
      <c r="AY285" s="192"/>
      <c r="AZ285" s="192"/>
      <c r="BA285" s="192"/>
      <c r="BB285" s="192"/>
      <c r="BC285" s="192"/>
      <c r="BD285" s="192"/>
      <c r="BE285" s="192"/>
    </row>
    <row r="286" spans="1:57" ht="54" customHeight="1" x14ac:dyDescent="0.2">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82"/>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5"/>
      <c r="AU286" s="192"/>
      <c r="AV286" s="192"/>
      <c r="AW286" s="192"/>
      <c r="AX286" s="192"/>
      <c r="AY286" s="192"/>
      <c r="AZ286" s="192"/>
      <c r="BA286" s="192"/>
      <c r="BB286" s="192"/>
      <c r="BC286" s="192"/>
      <c r="BD286" s="192"/>
      <c r="BE286" s="192"/>
    </row>
    <row r="287" spans="1:57" ht="54" customHeight="1" x14ac:dyDescent="0.2">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82"/>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5"/>
      <c r="AU287" s="192"/>
      <c r="AV287" s="192"/>
      <c r="AW287" s="192"/>
      <c r="AX287" s="192"/>
      <c r="AY287" s="192"/>
      <c r="AZ287" s="192"/>
      <c r="BA287" s="192"/>
      <c r="BB287" s="192"/>
      <c r="BC287" s="192"/>
      <c r="BD287" s="192"/>
      <c r="BE287" s="192"/>
    </row>
    <row r="288" spans="1:57" ht="54" customHeight="1" x14ac:dyDescent="0.2">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82"/>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5"/>
      <c r="AU288" s="192"/>
      <c r="AV288" s="192"/>
      <c r="AW288" s="192"/>
      <c r="AX288" s="192"/>
      <c r="AY288" s="192"/>
      <c r="AZ288" s="192"/>
      <c r="BA288" s="192"/>
      <c r="BB288" s="192"/>
      <c r="BC288" s="192"/>
      <c r="BD288" s="192"/>
      <c r="BE288" s="192"/>
    </row>
    <row r="289" spans="1:57" ht="54" customHeight="1" x14ac:dyDescent="0.2">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82"/>
      <c r="X289" s="193"/>
      <c r="Y289" s="193"/>
      <c r="Z289" s="193"/>
      <c r="AA289" s="193"/>
      <c r="AB289" s="193"/>
      <c r="AC289" s="193"/>
      <c r="AD289" s="193"/>
      <c r="AE289" s="193"/>
      <c r="AF289" s="193"/>
      <c r="AG289" s="193"/>
      <c r="AH289" s="193"/>
      <c r="AI289" s="193"/>
      <c r="AJ289" s="193"/>
      <c r="AK289" s="193"/>
      <c r="AL289" s="193"/>
      <c r="AM289" s="193"/>
      <c r="AN289" s="193"/>
      <c r="AO289" s="193"/>
      <c r="AP289" s="193"/>
      <c r="AQ289" s="193"/>
      <c r="AR289" s="193"/>
      <c r="AS289" s="193"/>
      <c r="AT289" s="195"/>
      <c r="AU289" s="192"/>
      <c r="AV289" s="192"/>
      <c r="AW289" s="192"/>
      <c r="AX289" s="192"/>
      <c r="AY289" s="192"/>
      <c r="AZ289" s="192"/>
      <c r="BA289" s="192"/>
      <c r="BB289" s="192"/>
      <c r="BC289" s="192"/>
      <c r="BD289" s="192"/>
      <c r="BE289" s="192"/>
    </row>
    <row r="290" spans="1:57" ht="54" customHeight="1" x14ac:dyDescent="0.2">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82"/>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5"/>
      <c r="AU290" s="192"/>
      <c r="AV290" s="192"/>
      <c r="AW290" s="192"/>
      <c r="AX290" s="192"/>
      <c r="AY290" s="192"/>
      <c r="AZ290" s="192"/>
      <c r="BA290" s="192"/>
      <c r="BB290" s="192"/>
      <c r="BC290" s="192"/>
      <c r="BD290" s="192"/>
      <c r="BE290" s="192"/>
    </row>
    <row r="291" spans="1:57" ht="54" customHeight="1" x14ac:dyDescent="0.2">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82"/>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5"/>
      <c r="AU291" s="192"/>
      <c r="AV291" s="192"/>
      <c r="AW291" s="192"/>
      <c r="AX291" s="192"/>
      <c r="AY291" s="192"/>
      <c r="AZ291" s="192"/>
      <c r="BA291" s="192"/>
      <c r="BB291" s="192"/>
      <c r="BC291" s="192"/>
      <c r="BD291" s="192"/>
      <c r="BE291" s="192"/>
    </row>
    <row r="292" spans="1:57" ht="54" customHeight="1" x14ac:dyDescent="0.2">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82"/>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5"/>
      <c r="AU292" s="192"/>
      <c r="AV292" s="192"/>
      <c r="AW292" s="192"/>
      <c r="AX292" s="192"/>
      <c r="AY292" s="192"/>
      <c r="AZ292" s="192"/>
      <c r="BA292" s="192"/>
      <c r="BB292" s="192"/>
      <c r="BC292" s="192"/>
      <c r="BD292" s="192"/>
      <c r="BE292" s="192"/>
    </row>
    <row r="293" spans="1:57" ht="54" customHeight="1" x14ac:dyDescent="0.2">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82"/>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5"/>
      <c r="AU293" s="192"/>
      <c r="AV293" s="192"/>
      <c r="AW293" s="192"/>
      <c r="AX293" s="192"/>
      <c r="AY293" s="192"/>
      <c r="AZ293" s="192"/>
      <c r="BA293" s="192"/>
      <c r="BB293" s="192"/>
      <c r="BC293" s="192"/>
      <c r="BD293" s="192"/>
      <c r="BE293" s="192"/>
    </row>
    <row r="294" spans="1:57" ht="54" customHeight="1" x14ac:dyDescent="0.2">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82"/>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5"/>
      <c r="AU294" s="192"/>
      <c r="AV294" s="192"/>
      <c r="AW294" s="192"/>
      <c r="AX294" s="192"/>
      <c r="AY294" s="192"/>
      <c r="AZ294" s="192"/>
      <c r="BA294" s="192"/>
      <c r="BB294" s="192"/>
      <c r="BC294" s="192"/>
      <c r="BD294" s="192"/>
      <c r="BE294" s="192"/>
    </row>
    <row r="295" spans="1:57" ht="54" customHeight="1" x14ac:dyDescent="0.2">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82"/>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5"/>
      <c r="AU295" s="192"/>
      <c r="AV295" s="192"/>
      <c r="AW295" s="192"/>
      <c r="AX295" s="192"/>
      <c r="AY295" s="192"/>
      <c r="AZ295" s="192"/>
      <c r="BA295" s="192"/>
      <c r="BB295" s="192"/>
      <c r="BC295" s="192"/>
      <c r="BD295" s="192"/>
      <c r="BE295" s="192"/>
    </row>
    <row r="296" spans="1:57" ht="54" customHeight="1" x14ac:dyDescent="0.2">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82"/>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5"/>
      <c r="AU296" s="192"/>
      <c r="AV296" s="192"/>
      <c r="AW296" s="192"/>
      <c r="AX296" s="192"/>
      <c r="AY296" s="192"/>
      <c r="AZ296" s="192"/>
      <c r="BA296" s="192"/>
      <c r="BB296" s="192"/>
      <c r="BC296" s="192"/>
      <c r="BD296" s="192"/>
      <c r="BE296" s="192"/>
    </row>
    <row r="297" spans="1:57" ht="54" customHeight="1" x14ac:dyDescent="0.2">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82"/>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5"/>
      <c r="AU297" s="192"/>
      <c r="AV297" s="192"/>
      <c r="AW297" s="192"/>
      <c r="AX297" s="192"/>
      <c r="AY297" s="192"/>
      <c r="AZ297" s="192"/>
      <c r="BA297" s="192"/>
      <c r="BB297" s="192"/>
      <c r="BC297" s="192"/>
      <c r="BD297" s="192"/>
      <c r="BE297" s="192"/>
    </row>
    <row r="298" spans="1:57" ht="54" customHeight="1" x14ac:dyDescent="0.2">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82"/>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5"/>
      <c r="AU298" s="192"/>
      <c r="AV298" s="192"/>
      <c r="AW298" s="192"/>
      <c r="AX298" s="192"/>
      <c r="AY298" s="192"/>
      <c r="AZ298" s="192"/>
      <c r="BA298" s="192"/>
      <c r="BB298" s="192"/>
      <c r="BC298" s="192"/>
      <c r="BD298" s="192"/>
      <c r="BE298" s="192"/>
    </row>
    <row r="299" spans="1:57" ht="54" customHeight="1" x14ac:dyDescent="0.2">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82"/>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5"/>
      <c r="AU299" s="192"/>
      <c r="AV299" s="192"/>
      <c r="AW299" s="192"/>
      <c r="AX299" s="192"/>
      <c r="AY299" s="192"/>
      <c r="AZ299" s="192"/>
      <c r="BA299" s="192"/>
      <c r="BB299" s="192"/>
      <c r="BC299" s="192"/>
      <c r="BD299" s="192"/>
      <c r="BE299" s="192"/>
    </row>
    <row r="300" spans="1:57" ht="54" customHeight="1" x14ac:dyDescent="0.2">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82"/>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5"/>
      <c r="AU300" s="192"/>
      <c r="AV300" s="192"/>
      <c r="AW300" s="192"/>
      <c r="AX300" s="192"/>
      <c r="AY300" s="192"/>
      <c r="AZ300" s="192"/>
      <c r="BA300" s="192"/>
      <c r="BB300" s="192"/>
      <c r="BC300" s="192"/>
      <c r="BD300" s="192"/>
      <c r="BE300" s="192"/>
    </row>
    <row r="301" spans="1:57" ht="54" customHeight="1" x14ac:dyDescent="0.2">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82"/>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5"/>
      <c r="AU301" s="192"/>
      <c r="AV301" s="192"/>
      <c r="AW301" s="192"/>
      <c r="AX301" s="192"/>
      <c r="AY301" s="192"/>
      <c r="AZ301" s="192"/>
      <c r="BA301" s="192"/>
      <c r="BB301" s="192"/>
      <c r="BC301" s="192"/>
      <c r="BD301" s="192"/>
      <c r="BE301" s="192"/>
    </row>
    <row r="302" spans="1:57" ht="54" customHeight="1" x14ac:dyDescent="0.2">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82"/>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5"/>
      <c r="AU302" s="192"/>
      <c r="AV302" s="192"/>
      <c r="AW302" s="192"/>
      <c r="AX302" s="192"/>
      <c r="AY302" s="192"/>
      <c r="AZ302" s="192"/>
      <c r="BA302" s="192"/>
      <c r="BB302" s="192"/>
      <c r="BC302" s="192"/>
      <c r="BD302" s="192"/>
      <c r="BE302" s="192"/>
    </row>
    <row r="303" spans="1:57" ht="54" customHeight="1" x14ac:dyDescent="0.2">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82"/>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5"/>
      <c r="AU303" s="192"/>
      <c r="AV303" s="192"/>
      <c r="AW303" s="192"/>
      <c r="AX303" s="192"/>
      <c r="AY303" s="192"/>
      <c r="AZ303" s="192"/>
      <c r="BA303" s="192"/>
      <c r="BB303" s="192"/>
      <c r="BC303" s="192"/>
      <c r="BD303" s="192"/>
      <c r="BE303" s="192"/>
    </row>
    <row r="304" spans="1:57" ht="54" customHeight="1" x14ac:dyDescent="0.2">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82"/>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5"/>
      <c r="AU304" s="192"/>
      <c r="AV304" s="192"/>
      <c r="AW304" s="192"/>
      <c r="AX304" s="192"/>
      <c r="AY304" s="192"/>
      <c r="AZ304" s="192"/>
      <c r="BA304" s="192"/>
      <c r="BB304" s="192"/>
      <c r="BC304" s="192"/>
      <c r="BD304" s="192"/>
      <c r="BE304" s="192"/>
    </row>
    <row r="305" spans="1:57" ht="54" customHeight="1" x14ac:dyDescent="0.2">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82"/>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5"/>
      <c r="AU305" s="192"/>
      <c r="AV305" s="192"/>
      <c r="AW305" s="192"/>
      <c r="AX305" s="192"/>
      <c r="AY305" s="192"/>
      <c r="AZ305" s="192"/>
      <c r="BA305" s="192"/>
      <c r="BB305" s="192"/>
      <c r="BC305" s="192"/>
      <c r="BD305" s="192"/>
      <c r="BE305" s="192"/>
    </row>
    <row r="306" spans="1:57" ht="54" customHeight="1" x14ac:dyDescent="0.2">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82"/>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5"/>
      <c r="AU306" s="192"/>
      <c r="AV306" s="192"/>
      <c r="AW306" s="192"/>
      <c r="AX306" s="192"/>
      <c r="AY306" s="192"/>
      <c r="AZ306" s="192"/>
      <c r="BA306" s="192"/>
      <c r="BB306" s="192"/>
      <c r="BC306" s="192"/>
      <c r="BD306" s="192"/>
      <c r="BE306" s="192"/>
    </row>
    <row r="307" spans="1:57" ht="54" customHeight="1" x14ac:dyDescent="0.2">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82"/>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5"/>
      <c r="AU307" s="192"/>
      <c r="AV307" s="192"/>
      <c r="AW307" s="192"/>
      <c r="AX307" s="192"/>
      <c r="AY307" s="192"/>
      <c r="AZ307" s="192"/>
      <c r="BA307" s="192"/>
      <c r="BB307" s="192"/>
      <c r="BC307" s="192"/>
      <c r="BD307" s="192"/>
      <c r="BE307" s="192"/>
    </row>
    <row r="308" spans="1:57" ht="54" customHeight="1" x14ac:dyDescent="0.2">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82"/>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5"/>
      <c r="AU308" s="192"/>
      <c r="AV308" s="192"/>
      <c r="AW308" s="192"/>
      <c r="AX308" s="192"/>
      <c r="AY308" s="192"/>
      <c r="AZ308" s="192"/>
      <c r="BA308" s="192"/>
      <c r="BB308" s="192"/>
      <c r="BC308" s="192"/>
      <c r="BD308" s="192"/>
      <c r="BE308" s="192"/>
    </row>
    <row r="309" spans="1:57" ht="54" customHeight="1" x14ac:dyDescent="0.2">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82"/>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5"/>
      <c r="AU309" s="192"/>
      <c r="AV309" s="192"/>
      <c r="AW309" s="192"/>
      <c r="AX309" s="192"/>
      <c r="AY309" s="192"/>
      <c r="AZ309" s="192"/>
      <c r="BA309" s="192"/>
      <c r="BB309" s="192"/>
      <c r="BC309" s="192"/>
      <c r="BD309" s="192"/>
      <c r="BE309" s="192"/>
    </row>
    <row r="310" spans="1:57" ht="54" customHeight="1" x14ac:dyDescent="0.2">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82"/>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5"/>
      <c r="AU310" s="192"/>
      <c r="AV310" s="192"/>
      <c r="AW310" s="192"/>
      <c r="AX310" s="192"/>
      <c r="AY310" s="192"/>
      <c r="AZ310" s="192"/>
      <c r="BA310" s="192"/>
      <c r="BB310" s="192"/>
      <c r="BC310" s="192"/>
      <c r="BD310" s="192"/>
      <c r="BE310" s="192"/>
    </row>
    <row r="311" spans="1:57" ht="54" customHeight="1" x14ac:dyDescent="0.2">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82"/>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5"/>
      <c r="AU311" s="192"/>
      <c r="AV311" s="192"/>
      <c r="AW311" s="192"/>
      <c r="AX311" s="192"/>
      <c r="AY311" s="192"/>
      <c r="AZ311" s="192"/>
      <c r="BA311" s="192"/>
      <c r="BB311" s="192"/>
      <c r="BC311" s="192"/>
      <c r="BD311" s="192"/>
      <c r="BE311" s="192"/>
    </row>
    <row r="312" spans="1:57" ht="54" customHeight="1" x14ac:dyDescent="0.2">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82"/>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5"/>
      <c r="AU312" s="192"/>
      <c r="AV312" s="192"/>
      <c r="AW312" s="192"/>
      <c r="AX312" s="192"/>
      <c r="AY312" s="192"/>
      <c r="AZ312" s="192"/>
      <c r="BA312" s="192"/>
      <c r="BB312" s="192"/>
      <c r="BC312" s="192"/>
      <c r="BD312" s="192"/>
      <c r="BE312" s="192"/>
    </row>
    <row r="313" spans="1:57" ht="54" customHeight="1" x14ac:dyDescent="0.2">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82"/>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5"/>
      <c r="AU313" s="192"/>
      <c r="AV313" s="192"/>
      <c r="AW313" s="192"/>
      <c r="AX313" s="192"/>
      <c r="AY313" s="192"/>
      <c r="AZ313" s="192"/>
      <c r="BA313" s="192"/>
      <c r="BB313" s="192"/>
      <c r="BC313" s="192"/>
      <c r="BD313" s="192"/>
      <c r="BE313" s="192"/>
    </row>
    <row r="314" spans="1:57" ht="54" customHeight="1" x14ac:dyDescent="0.2">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82"/>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5"/>
      <c r="AU314" s="192"/>
      <c r="AV314" s="192"/>
      <c r="AW314" s="192"/>
      <c r="AX314" s="192"/>
      <c r="AY314" s="192"/>
      <c r="AZ314" s="192"/>
      <c r="BA314" s="192"/>
      <c r="BB314" s="192"/>
      <c r="BC314" s="192"/>
      <c r="BD314" s="192"/>
      <c r="BE314" s="192"/>
    </row>
    <row r="315" spans="1:57" ht="54" customHeight="1" x14ac:dyDescent="0.2">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82"/>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5"/>
      <c r="AU315" s="192"/>
      <c r="AV315" s="192"/>
      <c r="AW315" s="192"/>
      <c r="AX315" s="192"/>
      <c r="AY315" s="192"/>
      <c r="AZ315" s="192"/>
      <c r="BA315" s="192"/>
      <c r="BB315" s="192"/>
      <c r="BC315" s="192"/>
      <c r="BD315" s="192"/>
      <c r="BE315" s="192"/>
    </row>
    <row r="316" spans="1:57" ht="54" customHeight="1" x14ac:dyDescent="0.2">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82"/>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5"/>
      <c r="AU316" s="192"/>
      <c r="AV316" s="192"/>
      <c r="AW316" s="192"/>
      <c r="AX316" s="192"/>
      <c r="AY316" s="192"/>
      <c r="AZ316" s="192"/>
      <c r="BA316" s="192"/>
      <c r="BB316" s="192"/>
      <c r="BC316" s="192"/>
      <c r="BD316" s="192"/>
      <c r="BE316" s="192"/>
    </row>
    <row r="317" spans="1:57" ht="54" customHeight="1" x14ac:dyDescent="0.2">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82"/>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c r="AS317" s="193"/>
      <c r="AT317" s="195"/>
      <c r="AU317" s="192"/>
      <c r="AV317" s="192"/>
      <c r="AW317" s="192"/>
      <c r="AX317" s="192"/>
      <c r="AY317" s="192"/>
      <c r="AZ317" s="192"/>
      <c r="BA317" s="192"/>
      <c r="BB317" s="192"/>
      <c r="BC317" s="192"/>
      <c r="BD317" s="192"/>
      <c r="BE317" s="192"/>
    </row>
    <row r="318" spans="1:57" ht="54" customHeight="1" x14ac:dyDescent="0.2">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82"/>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c r="AS318" s="193"/>
      <c r="AT318" s="195"/>
      <c r="AU318" s="192"/>
      <c r="AV318" s="192"/>
      <c r="AW318" s="192"/>
      <c r="AX318" s="192"/>
      <c r="AY318" s="192"/>
      <c r="AZ318" s="192"/>
      <c r="BA318" s="192"/>
      <c r="BB318" s="192"/>
      <c r="BC318" s="192"/>
      <c r="BD318" s="192"/>
      <c r="BE318" s="192"/>
    </row>
    <row r="319" spans="1:57" ht="54" customHeight="1" x14ac:dyDescent="0.2">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82"/>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5"/>
      <c r="AU319" s="192"/>
      <c r="AV319" s="192"/>
      <c r="AW319" s="192"/>
      <c r="AX319" s="192"/>
      <c r="AY319" s="192"/>
      <c r="AZ319" s="192"/>
      <c r="BA319" s="192"/>
      <c r="BB319" s="192"/>
      <c r="BC319" s="192"/>
      <c r="BD319" s="192"/>
      <c r="BE319" s="192"/>
    </row>
    <row r="320" spans="1:57" ht="54" customHeight="1" x14ac:dyDescent="0.2">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82"/>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5"/>
      <c r="AU320" s="192"/>
      <c r="AV320" s="192"/>
      <c r="AW320" s="192"/>
      <c r="AX320" s="192"/>
      <c r="AY320" s="192"/>
      <c r="AZ320" s="192"/>
      <c r="BA320" s="192"/>
      <c r="BB320" s="192"/>
      <c r="BC320" s="192"/>
      <c r="BD320" s="192"/>
      <c r="BE320" s="192"/>
    </row>
    <row r="321" spans="1:57" ht="54" customHeight="1" x14ac:dyDescent="0.2">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82"/>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5"/>
      <c r="AU321" s="192"/>
      <c r="AV321" s="192"/>
      <c r="AW321" s="192"/>
      <c r="AX321" s="192"/>
      <c r="AY321" s="192"/>
      <c r="AZ321" s="192"/>
      <c r="BA321" s="192"/>
      <c r="BB321" s="192"/>
      <c r="BC321" s="192"/>
      <c r="BD321" s="192"/>
      <c r="BE321" s="192"/>
    </row>
    <row r="322" spans="1:57" ht="54" customHeight="1" x14ac:dyDescent="0.2">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82"/>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5"/>
      <c r="AU322" s="192"/>
      <c r="AV322" s="192"/>
      <c r="AW322" s="192"/>
      <c r="AX322" s="192"/>
      <c r="AY322" s="192"/>
      <c r="AZ322" s="192"/>
      <c r="BA322" s="192"/>
      <c r="BB322" s="192"/>
      <c r="BC322" s="192"/>
      <c r="BD322" s="192"/>
      <c r="BE322" s="192"/>
    </row>
    <row r="323" spans="1:57" ht="54" customHeight="1" x14ac:dyDescent="0.2">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82"/>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5"/>
      <c r="AU323" s="192"/>
      <c r="AV323" s="192"/>
      <c r="AW323" s="192"/>
      <c r="AX323" s="192"/>
      <c r="AY323" s="192"/>
      <c r="AZ323" s="192"/>
      <c r="BA323" s="192"/>
      <c r="BB323" s="192"/>
      <c r="BC323" s="192"/>
      <c r="BD323" s="192"/>
      <c r="BE323" s="192"/>
    </row>
    <row r="324" spans="1:57" ht="54" customHeight="1" x14ac:dyDescent="0.2">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82"/>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5"/>
      <c r="AU324" s="192"/>
      <c r="AV324" s="192"/>
      <c r="AW324" s="192"/>
      <c r="AX324" s="192"/>
      <c r="AY324" s="192"/>
      <c r="AZ324" s="192"/>
      <c r="BA324" s="192"/>
      <c r="BB324" s="192"/>
      <c r="BC324" s="192"/>
      <c r="BD324" s="192"/>
      <c r="BE324" s="192"/>
    </row>
    <row r="325" spans="1:57" ht="54" customHeight="1" x14ac:dyDescent="0.2">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82"/>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c r="AS325" s="193"/>
      <c r="AT325" s="195"/>
      <c r="AU325" s="192"/>
      <c r="AV325" s="192"/>
      <c r="AW325" s="192"/>
      <c r="AX325" s="192"/>
      <c r="AY325" s="192"/>
      <c r="AZ325" s="192"/>
      <c r="BA325" s="192"/>
      <c r="BB325" s="192"/>
      <c r="BC325" s="192"/>
      <c r="BD325" s="192"/>
      <c r="BE325" s="192"/>
    </row>
    <row r="326" spans="1:57" ht="54" customHeight="1" x14ac:dyDescent="0.2">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82"/>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c r="AS326" s="193"/>
      <c r="AT326" s="195"/>
      <c r="AU326" s="192"/>
      <c r="AV326" s="192"/>
      <c r="AW326" s="192"/>
      <c r="AX326" s="192"/>
      <c r="AY326" s="192"/>
      <c r="AZ326" s="192"/>
      <c r="BA326" s="192"/>
      <c r="BB326" s="192"/>
      <c r="BC326" s="192"/>
      <c r="BD326" s="192"/>
      <c r="BE326" s="192"/>
    </row>
    <row r="327" spans="1:57" ht="54" customHeight="1" x14ac:dyDescent="0.2">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82"/>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c r="AS327" s="193"/>
      <c r="AT327" s="195"/>
      <c r="AU327" s="192"/>
      <c r="AV327" s="192"/>
      <c r="AW327" s="192"/>
      <c r="AX327" s="192"/>
      <c r="AY327" s="192"/>
      <c r="AZ327" s="192"/>
      <c r="BA327" s="192"/>
      <c r="BB327" s="192"/>
      <c r="BC327" s="192"/>
      <c r="BD327" s="192"/>
      <c r="BE327" s="192"/>
    </row>
    <row r="328" spans="1:57" ht="54" customHeight="1" x14ac:dyDescent="0.2">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82"/>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c r="AS328" s="193"/>
      <c r="AT328" s="195"/>
      <c r="AU328" s="192"/>
      <c r="AV328" s="192"/>
      <c r="AW328" s="192"/>
      <c r="AX328" s="192"/>
      <c r="AY328" s="192"/>
      <c r="AZ328" s="192"/>
      <c r="BA328" s="192"/>
      <c r="BB328" s="192"/>
      <c r="BC328" s="192"/>
      <c r="BD328" s="192"/>
      <c r="BE328" s="192"/>
    </row>
    <row r="329" spans="1:57" ht="54" customHeight="1" x14ac:dyDescent="0.2">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82"/>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c r="AS329" s="193"/>
      <c r="AT329" s="195"/>
      <c r="AU329" s="192"/>
      <c r="AV329" s="192"/>
      <c r="AW329" s="192"/>
      <c r="AX329" s="192"/>
      <c r="AY329" s="192"/>
      <c r="AZ329" s="192"/>
      <c r="BA329" s="192"/>
      <c r="BB329" s="192"/>
      <c r="BC329" s="192"/>
      <c r="BD329" s="192"/>
      <c r="BE329" s="192"/>
    </row>
    <row r="330" spans="1:57" ht="54" customHeight="1" x14ac:dyDescent="0.2">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82"/>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c r="AS330" s="193"/>
      <c r="AT330" s="195"/>
      <c r="AU330" s="192"/>
      <c r="AV330" s="192"/>
      <c r="AW330" s="192"/>
      <c r="AX330" s="192"/>
      <c r="AY330" s="192"/>
      <c r="AZ330" s="192"/>
      <c r="BA330" s="192"/>
      <c r="BB330" s="192"/>
      <c r="BC330" s="192"/>
      <c r="BD330" s="192"/>
      <c r="BE330" s="192"/>
    </row>
    <row r="331" spans="1:57" ht="54" customHeight="1" x14ac:dyDescent="0.2">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82"/>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5"/>
      <c r="AU331" s="192"/>
      <c r="AV331" s="192"/>
      <c r="AW331" s="192"/>
      <c r="AX331" s="192"/>
      <c r="AY331" s="192"/>
      <c r="AZ331" s="192"/>
      <c r="BA331" s="192"/>
      <c r="BB331" s="192"/>
      <c r="BC331" s="192"/>
      <c r="BD331" s="192"/>
      <c r="BE331" s="192"/>
    </row>
    <row r="332" spans="1:57" ht="54" customHeight="1" x14ac:dyDescent="0.2">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82"/>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5"/>
      <c r="AU332" s="192"/>
      <c r="AV332" s="192"/>
      <c r="AW332" s="192"/>
      <c r="AX332" s="192"/>
      <c r="AY332" s="192"/>
      <c r="AZ332" s="192"/>
      <c r="BA332" s="192"/>
      <c r="BB332" s="192"/>
      <c r="BC332" s="192"/>
      <c r="BD332" s="192"/>
      <c r="BE332" s="192"/>
    </row>
    <row r="333" spans="1:57" ht="54" customHeight="1" x14ac:dyDescent="0.2">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82"/>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c r="AS333" s="193"/>
      <c r="AT333" s="195"/>
      <c r="AU333" s="192"/>
      <c r="AV333" s="192"/>
      <c r="AW333" s="192"/>
      <c r="AX333" s="192"/>
      <c r="AY333" s="192"/>
      <c r="AZ333" s="192"/>
      <c r="BA333" s="192"/>
      <c r="BB333" s="192"/>
      <c r="BC333" s="192"/>
      <c r="BD333" s="192"/>
      <c r="BE333" s="192"/>
    </row>
    <row r="334" spans="1:57" ht="54" customHeight="1" x14ac:dyDescent="0.2">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82"/>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c r="AS334" s="193"/>
      <c r="AT334" s="195"/>
      <c r="AU334" s="192"/>
      <c r="AV334" s="192"/>
      <c r="AW334" s="192"/>
      <c r="AX334" s="192"/>
      <c r="AY334" s="192"/>
      <c r="AZ334" s="192"/>
      <c r="BA334" s="192"/>
      <c r="BB334" s="192"/>
      <c r="BC334" s="192"/>
      <c r="BD334" s="192"/>
      <c r="BE334" s="192"/>
    </row>
    <row r="335" spans="1:57" ht="54" customHeight="1" x14ac:dyDescent="0.2">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82"/>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c r="AS335" s="193"/>
      <c r="AT335" s="195"/>
      <c r="AU335" s="192"/>
      <c r="AV335" s="192"/>
      <c r="AW335" s="192"/>
      <c r="AX335" s="192"/>
      <c r="AY335" s="192"/>
      <c r="AZ335" s="192"/>
      <c r="BA335" s="192"/>
      <c r="BB335" s="192"/>
      <c r="BC335" s="192"/>
      <c r="BD335" s="192"/>
      <c r="BE335" s="192"/>
    </row>
    <row r="336" spans="1:57" ht="54" customHeight="1" x14ac:dyDescent="0.2">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82"/>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5"/>
      <c r="AU336" s="192"/>
      <c r="AV336" s="192"/>
      <c r="AW336" s="192"/>
      <c r="AX336" s="192"/>
      <c r="AY336" s="192"/>
      <c r="AZ336" s="192"/>
      <c r="BA336" s="192"/>
      <c r="BB336" s="192"/>
      <c r="BC336" s="192"/>
      <c r="BD336" s="192"/>
      <c r="BE336" s="192"/>
    </row>
    <row r="337" spans="1:57" ht="54" customHeight="1" x14ac:dyDescent="0.2">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82"/>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c r="AS337" s="193"/>
      <c r="AT337" s="195"/>
      <c r="AU337" s="192"/>
      <c r="AV337" s="192"/>
      <c r="AW337" s="192"/>
      <c r="AX337" s="192"/>
      <c r="AY337" s="192"/>
      <c r="AZ337" s="192"/>
      <c r="BA337" s="192"/>
      <c r="BB337" s="192"/>
      <c r="BC337" s="192"/>
      <c r="BD337" s="192"/>
      <c r="BE337" s="192"/>
    </row>
    <row r="338" spans="1:57" ht="54" customHeight="1" x14ac:dyDescent="0.2">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82"/>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c r="AS338" s="193"/>
      <c r="AT338" s="195"/>
      <c r="AU338" s="192"/>
      <c r="AV338" s="192"/>
      <c r="AW338" s="192"/>
      <c r="AX338" s="192"/>
      <c r="AY338" s="192"/>
      <c r="AZ338" s="192"/>
      <c r="BA338" s="192"/>
      <c r="BB338" s="192"/>
      <c r="BC338" s="192"/>
      <c r="BD338" s="192"/>
      <c r="BE338" s="192"/>
    </row>
    <row r="339" spans="1:57" ht="54" customHeight="1" x14ac:dyDescent="0.2">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82"/>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5"/>
      <c r="AU339" s="192"/>
      <c r="AV339" s="192"/>
      <c r="AW339" s="192"/>
      <c r="AX339" s="192"/>
      <c r="AY339" s="192"/>
      <c r="AZ339" s="192"/>
      <c r="BA339" s="192"/>
      <c r="BB339" s="192"/>
      <c r="BC339" s="192"/>
      <c r="BD339" s="192"/>
      <c r="BE339" s="192"/>
    </row>
    <row r="340" spans="1:57" ht="54" customHeight="1" x14ac:dyDescent="0.2">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82"/>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5"/>
      <c r="AU340" s="192"/>
      <c r="AV340" s="192"/>
      <c r="AW340" s="192"/>
      <c r="AX340" s="192"/>
      <c r="AY340" s="192"/>
      <c r="AZ340" s="192"/>
      <c r="BA340" s="192"/>
      <c r="BB340" s="192"/>
      <c r="BC340" s="192"/>
      <c r="BD340" s="192"/>
      <c r="BE340" s="192"/>
    </row>
    <row r="341" spans="1:57" ht="54" customHeight="1" x14ac:dyDescent="0.2">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82"/>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c r="AS341" s="193"/>
      <c r="AT341" s="195"/>
      <c r="AU341" s="192"/>
      <c r="AV341" s="192"/>
      <c r="AW341" s="192"/>
      <c r="AX341" s="192"/>
      <c r="AY341" s="192"/>
      <c r="AZ341" s="192"/>
      <c r="BA341" s="192"/>
      <c r="BB341" s="192"/>
      <c r="BC341" s="192"/>
      <c r="BD341" s="192"/>
      <c r="BE341" s="192"/>
    </row>
    <row r="342" spans="1:57" ht="54" customHeight="1" x14ac:dyDescent="0.2">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82"/>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c r="AS342" s="193"/>
      <c r="AT342" s="195"/>
      <c r="AU342" s="192"/>
      <c r="AV342" s="192"/>
      <c r="AW342" s="192"/>
      <c r="AX342" s="192"/>
      <c r="AY342" s="192"/>
      <c r="AZ342" s="192"/>
      <c r="BA342" s="192"/>
      <c r="BB342" s="192"/>
      <c r="BC342" s="192"/>
      <c r="BD342" s="192"/>
      <c r="BE342" s="192"/>
    </row>
    <row r="343" spans="1:57" ht="54" customHeight="1" x14ac:dyDescent="0.2">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82"/>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c r="AS343" s="193"/>
      <c r="AT343" s="195"/>
      <c r="AU343" s="192"/>
      <c r="AV343" s="192"/>
      <c r="AW343" s="192"/>
      <c r="AX343" s="192"/>
      <c r="AY343" s="192"/>
      <c r="AZ343" s="192"/>
      <c r="BA343" s="192"/>
      <c r="BB343" s="192"/>
      <c r="BC343" s="192"/>
      <c r="BD343" s="192"/>
      <c r="BE343" s="192"/>
    </row>
    <row r="344" spans="1:57" ht="54" customHeight="1" x14ac:dyDescent="0.2">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82"/>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5"/>
      <c r="AU344" s="192"/>
      <c r="AV344" s="192"/>
      <c r="AW344" s="192"/>
      <c r="AX344" s="192"/>
      <c r="AY344" s="192"/>
      <c r="AZ344" s="192"/>
      <c r="BA344" s="192"/>
      <c r="BB344" s="192"/>
      <c r="BC344" s="192"/>
      <c r="BD344" s="192"/>
      <c r="BE344" s="192"/>
    </row>
    <row r="345" spans="1:57" ht="54" customHeight="1" x14ac:dyDescent="0.2">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82"/>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c r="AS345" s="193"/>
      <c r="AT345" s="195"/>
      <c r="AU345" s="192"/>
      <c r="AV345" s="192"/>
      <c r="AW345" s="192"/>
      <c r="AX345" s="192"/>
      <c r="AY345" s="192"/>
      <c r="AZ345" s="192"/>
      <c r="BA345" s="192"/>
      <c r="BB345" s="192"/>
      <c r="BC345" s="192"/>
      <c r="BD345" s="192"/>
      <c r="BE345" s="192"/>
    </row>
    <row r="346" spans="1:57" ht="54" customHeight="1" x14ac:dyDescent="0.2">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82"/>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c r="AS346" s="193"/>
      <c r="AT346" s="195"/>
      <c r="AU346" s="192"/>
      <c r="AV346" s="192"/>
      <c r="AW346" s="192"/>
      <c r="AX346" s="192"/>
      <c r="AY346" s="192"/>
      <c r="AZ346" s="192"/>
      <c r="BA346" s="192"/>
      <c r="BB346" s="192"/>
      <c r="BC346" s="192"/>
      <c r="BD346" s="192"/>
      <c r="BE346" s="192"/>
    </row>
    <row r="347" spans="1:57" ht="54" customHeight="1" x14ac:dyDescent="0.2">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82"/>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c r="AS347" s="193"/>
      <c r="AT347" s="195"/>
      <c r="AU347" s="192"/>
      <c r="AV347" s="192"/>
      <c r="AW347" s="192"/>
      <c r="AX347" s="192"/>
      <c r="AY347" s="192"/>
      <c r="AZ347" s="192"/>
      <c r="BA347" s="192"/>
      <c r="BB347" s="192"/>
      <c r="BC347" s="192"/>
      <c r="BD347" s="192"/>
      <c r="BE347" s="192"/>
    </row>
    <row r="348" spans="1:57" ht="54" customHeight="1" x14ac:dyDescent="0.2">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82"/>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c r="AS348" s="193"/>
      <c r="AT348" s="195"/>
      <c r="AU348" s="192"/>
      <c r="AV348" s="192"/>
      <c r="AW348" s="192"/>
      <c r="AX348" s="192"/>
      <c r="AY348" s="192"/>
      <c r="AZ348" s="192"/>
      <c r="BA348" s="192"/>
      <c r="BB348" s="192"/>
      <c r="BC348" s="192"/>
      <c r="BD348" s="192"/>
      <c r="BE348" s="192"/>
    </row>
    <row r="349" spans="1:57" ht="54" customHeight="1" x14ac:dyDescent="0.2">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82"/>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c r="AS349" s="193"/>
      <c r="AT349" s="195"/>
      <c r="AU349" s="192"/>
      <c r="AV349" s="192"/>
      <c r="AW349" s="192"/>
      <c r="AX349" s="192"/>
      <c r="AY349" s="192"/>
      <c r="AZ349" s="192"/>
      <c r="BA349" s="192"/>
      <c r="BB349" s="192"/>
      <c r="BC349" s="192"/>
      <c r="BD349" s="192"/>
      <c r="BE349" s="192"/>
    </row>
    <row r="350" spans="1:57" ht="54" customHeight="1" x14ac:dyDescent="0.2">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82"/>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c r="AS350" s="193"/>
      <c r="AT350" s="195"/>
      <c r="AU350" s="192"/>
      <c r="AV350" s="192"/>
      <c r="AW350" s="192"/>
      <c r="AX350" s="192"/>
      <c r="AY350" s="192"/>
      <c r="AZ350" s="192"/>
      <c r="BA350" s="192"/>
      <c r="BB350" s="192"/>
      <c r="BC350" s="192"/>
      <c r="BD350" s="192"/>
      <c r="BE350" s="192"/>
    </row>
    <row r="351" spans="1:57" ht="54" customHeight="1" x14ac:dyDescent="0.2">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82"/>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5"/>
      <c r="AU351" s="192"/>
      <c r="AV351" s="192"/>
      <c r="AW351" s="192"/>
      <c r="AX351" s="192"/>
      <c r="AY351" s="192"/>
      <c r="AZ351" s="192"/>
      <c r="BA351" s="192"/>
      <c r="BB351" s="192"/>
      <c r="BC351" s="192"/>
      <c r="BD351" s="192"/>
      <c r="BE351" s="192"/>
    </row>
    <row r="352" spans="1:57" ht="54" customHeight="1" x14ac:dyDescent="0.2">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82"/>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5"/>
      <c r="AU352" s="192"/>
      <c r="AV352" s="192"/>
      <c r="AW352" s="192"/>
      <c r="AX352" s="192"/>
      <c r="AY352" s="192"/>
      <c r="AZ352" s="192"/>
      <c r="BA352" s="192"/>
      <c r="BB352" s="192"/>
      <c r="BC352" s="192"/>
      <c r="BD352" s="192"/>
      <c r="BE352" s="192"/>
    </row>
    <row r="353" spans="1:57" ht="54" customHeight="1" x14ac:dyDescent="0.2">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82"/>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5"/>
      <c r="AU353" s="192"/>
      <c r="AV353" s="192"/>
      <c r="AW353" s="192"/>
      <c r="AX353" s="192"/>
      <c r="AY353" s="192"/>
      <c r="AZ353" s="192"/>
      <c r="BA353" s="192"/>
      <c r="BB353" s="192"/>
      <c r="BC353" s="192"/>
      <c r="BD353" s="192"/>
      <c r="BE353" s="192"/>
    </row>
    <row r="354" spans="1:57" ht="54" customHeight="1" x14ac:dyDescent="0.2">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82"/>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5"/>
      <c r="AU354" s="192"/>
      <c r="AV354" s="192"/>
      <c r="AW354" s="192"/>
      <c r="AX354" s="192"/>
      <c r="AY354" s="192"/>
      <c r="AZ354" s="192"/>
      <c r="BA354" s="192"/>
      <c r="BB354" s="192"/>
      <c r="BC354" s="192"/>
      <c r="BD354" s="192"/>
      <c r="BE354" s="192"/>
    </row>
    <row r="355" spans="1:57" ht="54" customHeight="1" x14ac:dyDescent="0.2">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82"/>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5"/>
      <c r="AU355" s="192"/>
      <c r="AV355" s="192"/>
      <c r="AW355" s="192"/>
      <c r="AX355" s="192"/>
      <c r="AY355" s="192"/>
      <c r="AZ355" s="192"/>
      <c r="BA355" s="192"/>
      <c r="BB355" s="192"/>
      <c r="BC355" s="192"/>
      <c r="BD355" s="192"/>
      <c r="BE355" s="192"/>
    </row>
    <row r="356" spans="1:57" ht="54" customHeight="1" x14ac:dyDescent="0.2">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82"/>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5"/>
      <c r="AU356" s="192"/>
      <c r="AV356" s="192"/>
      <c r="AW356" s="192"/>
      <c r="AX356" s="192"/>
      <c r="AY356" s="192"/>
      <c r="AZ356" s="192"/>
      <c r="BA356" s="192"/>
      <c r="BB356" s="192"/>
      <c r="BC356" s="192"/>
      <c r="BD356" s="192"/>
      <c r="BE356" s="192"/>
    </row>
    <row r="357" spans="1:57" ht="54" customHeight="1" x14ac:dyDescent="0.2">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82"/>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5"/>
      <c r="AU357" s="192"/>
      <c r="AV357" s="192"/>
      <c r="AW357" s="192"/>
      <c r="AX357" s="192"/>
      <c r="AY357" s="192"/>
      <c r="AZ357" s="192"/>
      <c r="BA357" s="192"/>
      <c r="BB357" s="192"/>
      <c r="BC357" s="192"/>
      <c r="BD357" s="192"/>
      <c r="BE357" s="192"/>
    </row>
    <row r="358" spans="1:57" ht="54" customHeight="1" x14ac:dyDescent="0.2">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82"/>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5"/>
      <c r="AU358" s="192"/>
      <c r="AV358" s="192"/>
      <c r="AW358" s="192"/>
      <c r="AX358" s="192"/>
      <c r="AY358" s="192"/>
      <c r="AZ358" s="192"/>
      <c r="BA358" s="192"/>
      <c r="BB358" s="192"/>
      <c r="BC358" s="192"/>
      <c r="BD358" s="192"/>
      <c r="BE358" s="192"/>
    </row>
    <row r="359" spans="1:57" ht="54" customHeight="1" x14ac:dyDescent="0.2">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82"/>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5"/>
      <c r="AU359" s="192"/>
      <c r="AV359" s="192"/>
      <c r="AW359" s="192"/>
      <c r="AX359" s="192"/>
      <c r="AY359" s="192"/>
      <c r="AZ359" s="192"/>
      <c r="BA359" s="192"/>
      <c r="BB359" s="192"/>
      <c r="BC359" s="192"/>
      <c r="BD359" s="192"/>
      <c r="BE359" s="192"/>
    </row>
    <row r="360" spans="1:57" ht="54" customHeight="1" x14ac:dyDescent="0.2">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82"/>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5"/>
      <c r="AU360" s="192"/>
      <c r="AV360" s="192"/>
      <c r="AW360" s="192"/>
      <c r="AX360" s="192"/>
      <c r="AY360" s="192"/>
      <c r="AZ360" s="192"/>
      <c r="BA360" s="192"/>
      <c r="BB360" s="192"/>
      <c r="BC360" s="192"/>
      <c r="BD360" s="192"/>
      <c r="BE360" s="192"/>
    </row>
    <row r="361" spans="1:57" ht="54" customHeight="1" x14ac:dyDescent="0.2">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82"/>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5"/>
      <c r="AU361" s="192"/>
      <c r="AV361" s="192"/>
      <c r="AW361" s="192"/>
      <c r="AX361" s="192"/>
      <c r="AY361" s="192"/>
      <c r="AZ361" s="192"/>
      <c r="BA361" s="192"/>
      <c r="BB361" s="192"/>
      <c r="BC361" s="192"/>
      <c r="BD361" s="192"/>
      <c r="BE361" s="192"/>
    </row>
    <row r="362" spans="1:57" ht="54" customHeight="1" x14ac:dyDescent="0.2">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82"/>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5"/>
      <c r="AU362" s="192"/>
      <c r="AV362" s="192"/>
      <c r="AW362" s="192"/>
      <c r="AX362" s="192"/>
      <c r="AY362" s="192"/>
      <c r="AZ362" s="192"/>
      <c r="BA362" s="192"/>
      <c r="BB362" s="192"/>
      <c r="BC362" s="192"/>
      <c r="BD362" s="192"/>
      <c r="BE362" s="192"/>
    </row>
    <row r="363" spans="1:57" ht="54" customHeight="1" x14ac:dyDescent="0.2">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82"/>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5"/>
      <c r="AU363" s="192"/>
      <c r="AV363" s="192"/>
      <c r="AW363" s="192"/>
      <c r="AX363" s="192"/>
      <c r="AY363" s="192"/>
      <c r="AZ363" s="192"/>
      <c r="BA363" s="192"/>
      <c r="BB363" s="192"/>
      <c r="BC363" s="192"/>
      <c r="BD363" s="192"/>
      <c r="BE363" s="192"/>
    </row>
    <row r="364" spans="1:57" ht="54" customHeight="1" x14ac:dyDescent="0.2">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82"/>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5"/>
      <c r="AU364" s="192"/>
      <c r="AV364" s="192"/>
      <c r="AW364" s="192"/>
      <c r="AX364" s="192"/>
      <c r="AY364" s="192"/>
      <c r="AZ364" s="192"/>
      <c r="BA364" s="192"/>
      <c r="BB364" s="192"/>
      <c r="BC364" s="192"/>
      <c r="BD364" s="192"/>
      <c r="BE364" s="192"/>
    </row>
    <row r="365" spans="1:57" ht="54" customHeight="1" x14ac:dyDescent="0.2">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82"/>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5"/>
      <c r="AU365" s="192"/>
      <c r="AV365" s="192"/>
      <c r="AW365" s="192"/>
      <c r="AX365" s="192"/>
      <c r="AY365" s="192"/>
      <c r="AZ365" s="192"/>
      <c r="BA365" s="192"/>
      <c r="BB365" s="192"/>
      <c r="BC365" s="192"/>
      <c r="BD365" s="192"/>
      <c r="BE365" s="192"/>
    </row>
    <row r="366" spans="1:57" ht="54" customHeight="1" x14ac:dyDescent="0.2">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82"/>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5"/>
      <c r="AU366" s="192"/>
      <c r="AV366" s="192"/>
      <c r="AW366" s="192"/>
      <c r="AX366" s="192"/>
      <c r="AY366" s="192"/>
      <c r="AZ366" s="192"/>
      <c r="BA366" s="192"/>
      <c r="BB366" s="192"/>
      <c r="BC366" s="192"/>
      <c r="BD366" s="192"/>
      <c r="BE366" s="192"/>
    </row>
    <row r="367" spans="1:57" ht="54" customHeight="1" x14ac:dyDescent="0.2">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82"/>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5"/>
      <c r="AU367" s="192"/>
      <c r="AV367" s="192"/>
      <c r="AW367" s="192"/>
      <c r="AX367" s="192"/>
      <c r="AY367" s="192"/>
      <c r="AZ367" s="192"/>
      <c r="BA367" s="192"/>
      <c r="BB367" s="192"/>
      <c r="BC367" s="192"/>
      <c r="BD367" s="192"/>
      <c r="BE367" s="192"/>
    </row>
    <row r="368" spans="1:57" ht="54" customHeight="1" x14ac:dyDescent="0.2">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82"/>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5"/>
      <c r="AU368" s="192"/>
      <c r="AV368" s="192"/>
      <c r="AW368" s="192"/>
      <c r="AX368" s="192"/>
      <c r="AY368" s="192"/>
      <c r="AZ368" s="192"/>
      <c r="BA368" s="192"/>
      <c r="BB368" s="192"/>
      <c r="BC368" s="192"/>
      <c r="BD368" s="192"/>
      <c r="BE368" s="192"/>
    </row>
    <row r="369" spans="1:57" ht="54" customHeight="1" x14ac:dyDescent="0.2">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82"/>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5"/>
      <c r="AU369" s="192"/>
      <c r="AV369" s="192"/>
      <c r="AW369" s="192"/>
      <c r="AX369" s="192"/>
      <c r="AY369" s="192"/>
      <c r="AZ369" s="192"/>
      <c r="BA369" s="192"/>
      <c r="BB369" s="192"/>
      <c r="BC369" s="192"/>
      <c r="BD369" s="192"/>
      <c r="BE369" s="192"/>
    </row>
    <row r="370" spans="1:57" ht="54" customHeight="1" x14ac:dyDescent="0.2">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82"/>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5"/>
      <c r="AU370" s="192"/>
      <c r="AV370" s="192"/>
      <c r="AW370" s="192"/>
      <c r="AX370" s="192"/>
      <c r="AY370" s="192"/>
      <c r="AZ370" s="192"/>
      <c r="BA370" s="192"/>
      <c r="BB370" s="192"/>
      <c r="BC370" s="192"/>
      <c r="BD370" s="192"/>
      <c r="BE370" s="192"/>
    </row>
    <row r="371" spans="1:57" ht="54" customHeight="1" x14ac:dyDescent="0.2">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82"/>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5"/>
      <c r="AU371" s="192"/>
      <c r="AV371" s="192"/>
      <c r="AW371" s="192"/>
      <c r="AX371" s="192"/>
      <c r="AY371" s="192"/>
      <c r="AZ371" s="192"/>
      <c r="BA371" s="192"/>
      <c r="BB371" s="192"/>
      <c r="BC371" s="192"/>
      <c r="BD371" s="192"/>
      <c r="BE371" s="192"/>
    </row>
    <row r="372" spans="1:57" ht="54" customHeight="1" x14ac:dyDescent="0.2">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82"/>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5"/>
      <c r="AU372" s="192"/>
      <c r="AV372" s="192"/>
      <c r="AW372" s="192"/>
      <c r="AX372" s="192"/>
      <c r="AY372" s="192"/>
      <c r="AZ372" s="192"/>
      <c r="BA372" s="192"/>
      <c r="BB372" s="192"/>
      <c r="BC372" s="192"/>
      <c r="BD372" s="192"/>
      <c r="BE372" s="192"/>
    </row>
    <row r="373" spans="1:57" ht="54" customHeight="1" x14ac:dyDescent="0.2">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82"/>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5"/>
      <c r="AU373" s="192"/>
      <c r="AV373" s="192"/>
      <c r="AW373" s="192"/>
      <c r="AX373" s="192"/>
      <c r="AY373" s="192"/>
      <c r="AZ373" s="192"/>
      <c r="BA373" s="192"/>
      <c r="BB373" s="192"/>
      <c r="BC373" s="192"/>
      <c r="BD373" s="192"/>
      <c r="BE373" s="192"/>
    </row>
    <row r="374" spans="1:57" ht="54" customHeight="1" x14ac:dyDescent="0.2">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82"/>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5"/>
      <c r="AU374" s="192"/>
      <c r="AV374" s="192"/>
      <c r="AW374" s="192"/>
      <c r="AX374" s="192"/>
      <c r="AY374" s="192"/>
      <c r="AZ374" s="192"/>
      <c r="BA374" s="192"/>
      <c r="BB374" s="192"/>
      <c r="BC374" s="192"/>
      <c r="BD374" s="192"/>
      <c r="BE374" s="192"/>
    </row>
    <row r="375" spans="1:57" ht="54" customHeight="1" x14ac:dyDescent="0.2">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82"/>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5"/>
      <c r="AU375" s="192"/>
      <c r="AV375" s="192"/>
      <c r="AW375" s="192"/>
      <c r="AX375" s="192"/>
      <c r="AY375" s="192"/>
      <c r="AZ375" s="192"/>
      <c r="BA375" s="192"/>
      <c r="BB375" s="192"/>
      <c r="BC375" s="192"/>
      <c r="BD375" s="192"/>
      <c r="BE375" s="192"/>
    </row>
    <row r="376" spans="1:57" ht="54" customHeight="1" x14ac:dyDescent="0.2">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82"/>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5"/>
      <c r="AU376" s="192"/>
      <c r="AV376" s="192"/>
      <c r="AW376" s="192"/>
      <c r="AX376" s="192"/>
      <c r="AY376" s="192"/>
      <c r="AZ376" s="192"/>
      <c r="BA376" s="192"/>
      <c r="BB376" s="192"/>
      <c r="BC376" s="192"/>
      <c r="BD376" s="192"/>
      <c r="BE376" s="192"/>
    </row>
    <row r="377" spans="1:57" ht="54" customHeight="1" x14ac:dyDescent="0.2">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82"/>
      <c r="X377" s="193"/>
      <c r="Y377" s="193"/>
      <c r="Z377" s="193"/>
      <c r="AA377" s="193"/>
      <c r="AB377" s="193"/>
      <c r="AC377" s="193"/>
      <c r="AD377" s="193"/>
      <c r="AE377" s="193"/>
      <c r="AF377" s="193"/>
      <c r="AG377" s="193"/>
      <c r="AH377" s="193"/>
      <c r="AI377" s="193"/>
      <c r="AJ377" s="193"/>
      <c r="AK377" s="193"/>
      <c r="AL377" s="193"/>
      <c r="AM377" s="193"/>
      <c r="AN377" s="193"/>
      <c r="AO377" s="193"/>
      <c r="AP377" s="193"/>
      <c r="AQ377" s="193"/>
      <c r="AR377" s="193"/>
      <c r="AS377" s="193"/>
      <c r="AT377" s="195"/>
      <c r="AU377" s="192"/>
      <c r="AV377" s="192"/>
      <c r="AW377" s="192"/>
      <c r="AX377" s="192"/>
      <c r="AY377" s="192"/>
      <c r="AZ377" s="192"/>
      <c r="BA377" s="192"/>
      <c r="BB377" s="192"/>
      <c r="BC377" s="192"/>
      <c r="BD377" s="192"/>
      <c r="BE377" s="192"/>
    </row>
    <row r="378" spans="1:57" ht="54" customHeight="1" x14ac:dyDescent="0.2">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82"/>
      <c r="X378" s="193"/>
      <c r="Y378" s="193"/>
      <c r="Z378" s="193"/>
      <c r="AA378" s="193"/>
      <c r="AB378" s="193"/>
      <c r="AC378" s="193"/>
      <c r="AD378" s="193"/>
      <c r="AE378" s="193"/>
      <c r="AF378" s="193"/>
      <c r="AG378" s="193"/>
      <c r="AH378" s="193"/>
      <c r="AI378" s="193"/>
      <c r="AJ378" s="193"/>
      <c r="AK378" s="193"/>
      <c r="AL378" s="193"/>
      <c r="AM378" s="193"/>
      <c r="AN378" s="193"/>
      <c r="AO378" s="193"/>
      <c r="AP378" s="193"/>
      <c r="AQ378" s="193"/>
      <c r="AR378" s="193"/>
      <c r="AS378" s="193"/>
      <c r="AT378" s="195"/>
      <c r="AU378" s="192"/>
      <c r="AV378" s="192"/>
      <c r="AW378" s="192"/>
      <c r="AX378" s="192"/>
      <c r="AY378" s="192"/>
      <c r="AZ378" s="192"/>
      <c r="BA378" s="192"/>
      <c r="BB378" s="192"/>
      <c r="BC378" s="192"/>
      <c r="BD378" s="192"/>
      <c r="BE378" s="192"/>
    </row>
    <row r="379" spans="1:57" ht="54" customHeight="1" x14ac:dyDescent="0.2">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82"/>
      <c r="X379" s="193"/>
      <c r="Y379" s="193"/>
      <c r="Z379" s="193"/>
      <c r="AA379" s="193"/>
      <c r="AB379" s="193"/>
      <c r="AC379" s="193"/>
      <c r="AD379" s="193"/>
      <c r="AE379" s="193"/>
      <c r="AF379" s="193"/>
      <c r="AG379" s="193"/>
      <c r="AH379" s="193"/>
      <c r="AI379" s="193"/>
      <c r="AJ379" s="193"/>
      <c r="AK379" s="193"/>
      <c r="AL379" s="193"/>
      <c r="AM379" s="193"/>
      <c r="AN379" s="193"/>
      <c r="AO379" s="193"/>
      <c r="AP379" s="193"/>
      <c r="AQ379" s="193"/>
      <c r="AR379" s="193"/>
      <c r="AS379" s="193"/>
      <c r="AT379" s="195"/>
      <c r="AU379" s="192"/>
      <c r="AV379" s="192"/>
      <c r="AW379" s="192"/>
      <c r="AX379" s="192"/>
      <c r="AY379" s="192"/>
      <c r="AZ379" s="192"/>
      <c r="BA379" s="192"/>
      <c r="BB379" s="192"/>
      <c r="BC379" s="192"/>
      <c r="BD379" s="192"/>
      <c r="BE379" s="192"/>
    </row>
    <row r="380" spans="1:57" ht="54" customHeight="1" x14ac:dyDescent="0.2">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82"/>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5"/>
      <c r="AU380" s="192"/>
      <c r="AV380" s="192"/>
      <c r="AW380" s="192"/>
      <c r="AX380" s="192"/>
      <c r="AY380" s="192"/>
      <c r="AZ380" s="192"/>
      <c r="BA380" s="192"/>
      <c r="BB380" s="192"/>
      <c r="BC380" s="192"/>
      <c r="BD380" s="192"/>
      <c r="BE380" s="192"/>
    </row>
    <row r="381" spans="1:57" ht="54" customHeight="1" x14ac:dyDescent="0.2">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82"/>
      <c r="X381" s="193"/>
      <c r="Y381" s="193"/>
      <c r="Z381" s="193"/>
      <c r="AA381" s="193"/>
      <c r="AB381" s="193"/>
      <c r="AC381" s="193"/>
      <c r="AD381" s="193"/>
      <c r="AE381" s="193"/>
      <c r="AF381" s="193"/>
      <c r="AG381" s="193"/>
      <c r="AH381" s="193"/>
      <c r="AI381" s="193"/>
      <c r="AJ381" s="193"/>
      <c r="AK381" s="193"/>
      <c r="AL381" s="193"/>
      <c r="AM381" s="193"/>
      <c r="AN381" s="193"/>
      <c r="AO381" s="193"/>
      <c r="AP381" s="193"/>
      <c r="AQ381" s="193"/>
      <c r="AR381" s="193"/>
      <c r="AS381" s="193"/>
      <c r="AT381" s="195"/>
      <c r="AU381" s="192"/>
      <c r="AV381" s="192"/>
      <c r="AW381" s="192"/>
      <c r="AX381" s="192"/>
      <c r="AY381" s="192"/>
      <c r="AZ381" s="192"/>
      <c r="BA381" s="192"/>
      <c r="BB381" s="192"/>
      <c r="BC381" s="192"/>
      <c r="BD381" s="192"/>
      <c r="BE381" s="192"/>
    </row>
    <row r="382" spans="1:57" ht="54" customHeight="1" x14ac:dyDescent="0.2">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82"/>
      <c r="X382" s="193"/>
      <c r="Y382" s="193"/>
      <c r="Z382" s="193"/>
      <c r="AA382" s="193"/>
      <c r="AB382" s="193"/>
      <c r="AC382" s="193"/>
      <c r="AD382" s="193"/>
      <c r="AE382" s="193"/>
      <c r="AF382" s="193"/>
      <c r="AG382" s="193"/>
      <c r="AH382" s="193"/>
      <c r="AI382" s="193"/>
      <c r="AJ382" s="193"/>
      <c r="AK382" s="193"/>
      <c r="AL382" s="193"/>
      <c r="AM382" s="193"/>
      <c r="AN382" s="193"/>
      <c r="AO382" s="193"/>
      <c r="AP382" s="193"/>
      <c r="AQ382" s="193"/>
      <c r="AR382" s="193"/>
      <c r="AS382" s="193"/>
      <c r="AT382" s="195"/>
      <c r="AU382" s="192"/>
      <c r="AV382" s="192"/>
      <c r="AW382" s="192"/>
      <c r="AX382" s="192"/>
      <c r="AY382" s="192"/>
      <c r="AZ382" s="192"/>
      <c r="BA382" s="192"/>
      <c r="BB382" s="192"/>
      <c r="BC382" s="192"/>
      <c r="BD382" s="192"/>
      <c r="BE382" s="192"/>
    </row>
    <row r="383" spans="1:57" ht="54" customHeight="1" x14ac:dyDescent="0.2">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82"/>
      <c r="X383" s="193"/>
      <c r="Y383" s="193"/>
      <c r="Z383" s="193"/>
      <c r="AA383" s="193"/>
      <c r="AB383" s="193"/>
      <c r="AC383" s="193"/>
      <c r="AD383" s="193"/>
      <c r="AE383" s="193"/>
      <c r="AF383" s="193"/>
      <c r="AG383" s="193"/>
      <c r="AH383" s="193"/>
      <c r="AI383" s="193"/>
      <c r="AJ383" s="193"/>
      <c r="AK383" s="193"/>
      <c r="AL383" s="193"/>
      <c r="AM383" s="193"/>
      <c r="AN383" s="193"/>
      <c r="AO383" s="193"/>
      <c r="AP383" s="193"/>
      <c r="AQ383" s="193"/>
      <c r="AR383" s="193"/>
      <c r="AS383" s="193"/>
      <c r="AT383" s="195"/>
      <c r="AU383" s="192"/>
      <c r="AV383" s="192"/>
      <c r="AW383" s="192"/>
      <c r="AX383" s="192"/>
      <c r="AY383" s="192"/>
      <c r="AZ383" s="192"/>
      <c r="BA383" s="192"/>
      <c r="BB383" s="192"/>
      <c r="BC383" s="192"/>
      <c r="BD383" s="192"/>
      <c r="BE383" s="192"/>
    </row>
    <row r="384" spans="1:57" ht="54" customHeight="1" x14ac:dyDescent="0.2">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82"/>
      <c r="X384" s="193"/>
      <c r="Y384" s="193"/>
      <c r="Z384" s="193"/>
      <c r="AA384" s="193"/>
      <c r="AB384" s="193"/>
      <c r="AC384" s="193"/>
      <c r="AD384" s="193"/>
      <c r="AE384" s="193"/>
      <c r="AF384" s="193"/>
      <c r="AG384" s="193"/>
      <c r="AH384" s="193"/>
      <c r="AI384" s="193"/>
      <c r="AJ384" s="193"/>
      <c r="AK384" s="193"/>
      <c r="AL384" s="193"/>
      <c r="AM384" s="193"/>
      <c r="AN384" s="193"/>
      <c r="AO384" s="193"/>
      <c r="AP384" s="193"/>
      <c r="AQ384" s="193"/>
      <c r="AR384" s="193"/>
      <c r="AS384" s="193"/>
      <c r="AT384" s="195"/>
      <c r="AU384" s="192"/>
      <c r="AV384" s="192"/>
      <c r="AW384" s="192"/>
      <c r="AX384" s="192"/>
      <c r="AY384" s="192"/>
      <c r="AZ384" s="192"/>
      <c r="BA384" s="192"/>
      <c r="BB384" s="192"/>
      <c r="BC384" s="192"/>
      <c r="BD384" s="192"/>
      <c r="BE384" s="192"/>
    </row>
    <row r="385" spans="1:57" ht="54" customHeight="1" x14ac:dyDescent="0.2">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82"/>
      <c r="X385" s="193"/>
      <c r="Y385" s="193"/>
      <c r="Z385" s="193"/>
      <c r="AA385" s="193"/>
      <c r="AB385" s="193"/>
      <c r="AC385" s="193"/>
      <c r="AD385" s="193"/>
      <c r="AE385" s="193"/>
      <c r="AF385" s="193"/>
      <c r="AG385" s="193"/>
      <c r="AH385" s="193"/>
      <c r="AI385" s="193"/>
      <c r="AJ385" s="193"/>
      <c r="AK385" s="193"/>
      <c r="AL385" s="193"/>
      <c r="AM385" s="193"/>
      <c r="AN385" s="193"/>
      <c r="AO385" s="193"/>
      <c r="AP385" s="193"/>
      <c r="AQ385" s="193"/>
      <c r="AR385" s="193"/>
      <c r="AS385" s="193"/>
      <c r="AT385" s="195"/>
      <c r="AU385" s="192"/>
      <c r="AV385" s="192"/>
      <c r="AW385" s="192"/>
      <c r="AX385" s="192"/>
      <c r="AY385" s="192"/>
      <c r="AZ385" s="192"/>
      <c r="BA385" s="192"/>
      <c r="BB385" s="192"/>
      <c r="BC385" s="192"/>
      <c r="BD385" s="192"/>
      <c r="BE385" s="192"/>
    </row>
    <row r="386" spans="1:57" ht="54" customHeight="1" x14ac:dyDescent="0.2">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82"/>
      <c r="X386" s="193"/>
      <c r="Y386" s="193"/>
      <c r="Z386" s="193"/>
      <c r="AA386" s="193"/>
      <c r="AB386" s="193"/>
      <c r="AC386" s="193"/>
      <c r="AD386" s="193"/>
      <c r="AE386" s="193"/>
      <c r="AF386" s="193"/>
      <c r="AG386" s="193"/>
      <c r="AH386" s="193"/>
      <c r="AI386" s="193"/>
      <c r="AJ386" s="193"/>
      <c r="AK386" s="193"/>
      <c r="AL386" s="193"/>
      <c r="AM386" s="193"/>
      <c r="AN386" s="193"/>
      <c r="AO386" s="193"/>
      <c r="AP386" s="193"/>
      <c r="AQ386" s="193"/>
      <c r="AR386" s="193"/>
      <c r="AS386" s="193"/>
      <c r="AT386" s="195"/>
      <c r="AU386" s="192"/>
      <c r="AV386" s="192"/>
      <c r="AW386" s="192"/>
      <c r="AX386" s="192"/>
      <c r="AY386" s="192"/>
      <c r="AZ386" s="192"/>
      <c r="BA386" s="192"/>
      <c r="BB386" s="192"/>
      <c r="BC386" s="192"/>
      <c r="BD386" s="192"/>
      <c r="BE386" s="192"/>
    </row>
    <row r="387" spans="1:57" ht="54" customHeight="1" x14ac:dyDescent="0.2">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82"/>
      <c r="X387" s="193"/>
      <c r="Y387" s="193"/>
      <c r="Z387" s="193"/>
      <c r="AA387" s="193"/>
      <c r="AB387" s="193"/>
      <c r="AC387" s="193"/>
      <c r="AD387" s="193"/>
      <c r="AE387" s="193"/>
      <c r="AF387" s="193"/>
      <c r="AG387" s="193"/>
      <c r="AH387" s="193"/>
      <c r="AI387" s="193"/>
      <c r="AJ387" s="193"/>
      <c r="AK387" s="193"/>
      <c r="AL387" s="193"/>
      <c r="AM387" s="193"/>
      <c r="AN387" s="193"/>
      <c r="AO387" s="193"/>
      <c r="AP387" s="193"/>
      <c r="AQ387" s="193"/>
      <c r="AR387" s="193"/>
      <c r="AS387" s="193"/>
      <c r="AT387" s="195"/>
      <c r="AU387" s="192"/>
      <c r="AV387" s="192"/>
      <c r="AW387" s="192"/>
      <c r="AX387" s="192"/>
      <c r="AY387" s="192"/>
      <c r="AZ387" s="192"/>
      <c r="BA387" s="192"/>
      <c r="BB387" s="192"/>
      <c r="BC387" s="192"/>
      <c r="BD387" s="192"/>
      <c r="BE387" s="192"/>
    </row>
    <row r="388" spans="1:57" ht="54" customHeight="1" x14ac:dyDescent="0.2">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82"/>
      <c r="X388" s="193"/>
      <c r="Y388" s="193"/>
      <c r="Z388" s="193"/>
      <c r="AA388" s="193"/>
      <c r="AB388" s="193"/>
      <c r="AC388" s="193"/>
      <c r="AD388" s="193"/>
      <c r="AE388" s="193"/>
      <c r="AF388" s="193"/>
      <c r="AG388" s="193"/>
      <c r="AH388" s="193"/>
      <c r="AI388" s="193"/>
      <c r="AJ388" s="193"/>
      <c r="AK388" s="193"/>
      <c r="AL388" s="193"/>
      <c r="AM388" s="193"/>
      <c r="AN388" s="193"/>
      <c r="AO388" s="193"/>
      <c r="AP388" s="193"/>
      <c r="AQ388" s="193"/>
      <c r="AR388" s="193"/>
      <c r="AS388" s="193"/>
      <c r="AT388" s="195"/>
      <c r="AU388" s="192"/>
      <c r="AV388" s="192"/>
      <c r="AW388" s="192"/>
      <c r="AX388" s="192"/>
      <c r="AY388" s="192"/>
      <c r="AZ388" s="192"/>
      <c r="BA388" s="192"/>
      <c r="BB388" s="192"/>
      <c r="BC388" s="192"/>
      <c r="BD388" s="192"/>
      <c r="BE388" s="192"/>
    </row>
    <row r="389" spans="1:57" ht="54" customHeight="1" x14ac:dyDescent="0.2">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82"/>
      <c r="X389" s="193"/>
      <c r="Y389" s="193"/>
      <c r="Z389" s="193"/>
      <c r="AA389" s="193"/>
      <c r="AB389" s="193"/>
      <c r="AC389" s="193"/>
      <c r="AD389" s="193"/>
      <c r="AE389" s="193"/>
      <c r="AF389" s="193"/>
      <c r="AG389" s="193"/>
      <c r="AH389" s="193"/>
      <c r="AI389" s="193"/>
      <c r="AJ389" s="193"/>
      <c r="AK389" s="193"/>
      <c r="AL389" s="193"/>
      <c r="AM389" s="193"/>
      <c r="AN389" s="193"/>
      <c r="AO389" s="193"/>
      <c r="AP389" s="193"/>
      <c r="AQ389" s="193"/>
      <c r="AR389" s="193"/>
      <c r="AS389" s="193"/>
      <c r="AT389" s="195"/>
      <c r="AU389" s="192"/>
      <c r="AV389" s="192"/>
      <c r="AW389" s="192"/>
      <c r="AX389" s="192"/>
      <c r="AY389" s="192"/>
      <c r="AZ389" s="192"/>
      <c r="BA389" s="192"/>
      <c r="BB389" s="192"/>
      <c r="BC389" s="192"/>
      <c r="BD389" s="192"/>
      <c r="BE389" s="192"/>
    </row>
    <row r="390" spans="1:57" ht="54" customHeight="1" x14ac:dyDescent="0.2">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82"/>
      <c r="X390" s="193"/>
      <c r="Y390" s="193"/>
      <c r="Z390" s="193"/>
      <c r="AA390" s="193"/>
      <c r="AB390" s="193"/>
      <c r="AC390" s="193"/>
      <c r="AD390" s="193"/>
      <c r="AE390" s="193"/>
      <c r="AF390" s="193"/>
      <c r="AG390" s="193"/>
      <c r="AH390" s="193"/>
      <c r="AI390" s="193"/>
      <c r="AJ390" s="193"/>
      <c r="AK390" s="193"/>
      <c r="AL390" s="193"/>
      <c r="AM390" s="193"/>
      <c r="AN390" s="193"/>
      <c r="AO390" s="193"/>
      <c r="AP390" s="193"/>
      <c r="AQ390" s="193"/>
      <c r="AR390" s="193"/>
      <c r="AS390" s="193"/>
      <c r="AT390" s="195"/>
      <c r="AU390" s="192"/>
      <c r="AV390" s="192"/>
      <c r="AW390" s="192"/>
      <c r="AX390" s="192"/>
      <c r="AY390" s="192"/>
      <c r="AZ390" s="192"/>
      <c r="BA390" s="192"/>
      <c r="BB390" s="192"/>
      <c r="BC390" s="192"/>
      <c r="BD390" s="192"/>
      <c r="BE390" s="192"/>
    </row>
    <row r="391" spans="1:57" ht="54" customHeight="1" x14ac:dyDescent="0.2">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82"/>
      <c r="X391" s="193"/>
      <c r="Y391" s="193"/>
      <c r="Z391" s="193"/>
      <c r="AA391" s="193"/>
      <c r="AB391" s="193"/>
      <c r="AC391" s="193"/>
      <c r="AD391" s="193"/>
      <c r="AE391" s="193"/>
      <c r="AF391" s="193"/>
      <c r="AG391" s="193"/>
      <c r="AH391" s="193"/>
      <c r="AI391" s="193"/>
      <c r="AJ391" s="193"/>
      <c r="AK391" s="193"/>
      <c r="AL391" s="193"/>
      <c r="AM391" s="193"/>
      <c r="AN391" s="193"/>
      <c r="AO391" s="193"/>
      <c r="AP391" s="193"/>
      <c r="AQ391" s="193"/>
      <c r="AR391" s="193"/>
      <c r="AS391" s="193"/>
      <c r="AT391" s="195"/>
      <c r="AU391" s="192"/>
      <c r="AV391" s="192"/>
      <c r="AW391" s="192"/>
      <c r="AX391" s="192"/>
      <c r="AY391" s="192"/>
      <c r="AZ391" s="192"/>
      <c r="BA391" s="192"/>
      <c r="BB391" s="192"/>
      <c r="BC391" s="192"/>
      <c r="BD391" s="192"/>
      <c r="BE391" s="192"/>
    </row>
    <row r="392" spans="1:57" ht="54" customHeight="1" x14ac:dyDescent="0.2">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82"/>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5"/>
      <c r="AU392" s="192"/>
      <c r="AV392" s="192"/>
      <c r="AW392" s="192"/>
      <c r="AX392" s="192"/>
      <c r="AY392" s="192"/>
      <c r="AZ392" s="192"/>
      <c r="BA392" s="192"/>
      <c r="BB392" s="192"/>
      <c r="BC392" s="192"/>
      <c r="BD392" s="192"/>
      <c r="BE392" s="192"/>
    </row>
    <row r="393" spans="1:57" ht="54" customHeight="1" x14ac:dyDescent="0.2">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82"/>
      <c r="X393" s="193"/>
      <c r="Y393" s="193"/>
      <c r="Z393" s="193"/>
      <c r="AA393" s="193"/>
      <c r="AB393" s="193"/>
      <c r="AC393" s="193"/>
      <c r="AD393" s="193"/>
      <c r="AE393" s="193"/>
      <c r="AF393" s="193"/>
      <c r="AG393" s="193"/>
      <c r="AH393" s="193"/>
      <c r="AI393" s="193"/>
      <c r="AJ393" s="193"/>
      <c r="AK393" s="193"/>
      <c r="AL393" s="193"/>
      <c r="AM393" s="193"/>
      <c r="AN393" s="193"/>
      <c r="AO393" s="193"/>
      <c r="AP393" s="193"/>
      <c r="AQ393" s="193"/>
      <c r="AR393" s="193"/>
      <c r="AS393" s="193"/>
      <c r="AT393" s="195"/>
      <c r="AU393" s="192"/>
      <c r="AV393" s="192"/>
      <c r="AW393" s="192"/>
      <c r="AX393" s="192"/>
      <c r="AY393" s="192"/>
      <c r="AZ393" s="192"/>
      <c r="BA393" s="192"/>
      <c r="BB393" s="192"/>
      <c r="BC393" s="192"/>
      <c r="BD393" s="192"/>
      <c r="BE393" s="192"/>
    </row>
    <row r="394" spans="1:57" ht="54" customHeight="1" x14ac:dyDescent="0.2">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82"/>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5"/>
      <c r="AU394" s="192"/>
      <c r="AV394" s="192"/>
      <c r="AW394" s="192"/>
      <c r="AX394" s="192"/>
      <c r="AY394" s="192"/>
      <c r="AZ394" s="192"/>
      <c r="BA394" s="192"/>
      <c r="BB394" s="192"/>
      <c r="BC394" s="192"/>
      <c r="BD394" s="192"/>
      <c r="BE394" s="192"/>
    </row>
    <row r="395" spans="1:57" ht="54" customHeight="1" x14ac:dyDescent="0.2">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82"/>
      <c r="X395" s="193"/>
      <c r="Y395" s="193"/>
      <c r="Z395" s="193"/>
      <c r="AA395" s="193"/>
      <c r="AB395" s="193"/>
      <c r="AC395" s="193"/>
      <c r="AD395" s="193"/>
      <c r="AE395" s="193"/>
      <c r="AF395" s="193"/>
      <c r="AG395" s="193"/>
      <c r="AH395" s="193"/>
      <c r="AI395" s="193"/>
      <c r="AJ395" s="193"/>
      <c r="AK395" s="193"/>
      <c r="AL395" s="193"/>
      <c r="AM395" s="193"/>
      <c r="AN395" s="193"/>
      <c r="AO395" s="193"/>
      <c r="AP395" s="193"/>
      <c r="AQ395" s="193"/>
      <c r="AR395" s="193"/>
      <c r="AS395" s="193"/>
      <c r="AT395" s="195"/>
      <c r="AU395" s="192"/>
      <c r="AV395" s="192"/>
      <c r="AW395" s="192"/>
      <c r="AX395" s="192"/>
      <c r="AY395" s="192"/>
      <c r="AZ395" s="192"/>
      <c r="BA395" s="192"/>
      <c r="BB395" s="192"/>
      <c r="BC395" s="192"/>
      <c r="BD395" s="192"/>
      <c r="BE395" s="192"/>
    </row>
    <row r="396" spans="1:57" ht="54" customHeight="1" x14ac:dyDescent="0.2">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82"/>
      <c r="X396" s="193"/>
      <c r="Y396" s="193"/>
      <c r="Z396" s="193"/>
      <c r="AA396" s="193"/>
      <c r="AB396" s="193"/>
      <c r="AC396" s="193"/>
      <c r="AD396" s="193"/>
      <c r="AE396" s="193"/>
      <c r="AF396" s="193"/>
      <c r="AG396" s="193"/>
      <c r="AH396" s="193"/>
      <c r="AI396" s="193"/>
      <c r="AJ396" s="193"/>
      <c r="AK396" s="193"/>
      <c r="AL396" s="193"/>
      <c r="AM396" s="193"/>
      <c r="AN396" s="193"/>
      <c r="AO396" s="193"/>
      <c r="AP396" s="193"/>
      <c r="AQ396" s="193"/>
      <c r="AR396" s="193"/>
      <c r="AS396" s="193"/>
      <c r="AT396" s="195"/>
      <c r="AU396" s="192"/>
      <c r="AV396" s="192"/>
      <c r="AW396" s="192"/>
      <c r="AX396" s="192"/>
      <c r="AY396" s="192"/>
      <c r="AZ396" s="192"/>
      <c r="BA396" s="192"/>
      <c r="BB396" s="192"/>
      <c r="BC396" s="192"/>
      <c r="BD396" s="192"/>
      <c r="BE396" s="192"/>
    </row>
    <row r="397" spans="1:57" ht="54" customHeight="1" x14ac:dyDescent="0.2">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82"/>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5"/>
      <c r="AU397" s="192"/>
      <c r="AV397" s="192"/>
      <c r="AW397" s="192"/>
      <c r="AX397" s="192"/>
      <c r="AY397" s="192"/>
      <c r="AZ397" s="192"/>
      <c r="BA397" s="192"/>
      <c r="BB397" s="192"/>
      <c r="BC397" s="192"/>
      <c r="BD397" s="192"/>
      <c r="BE397" s="192"/>
    </row>
    <row r="398" spans="1:57" ht="54" customHeight="1" x14ac:dyDescent="0.2">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82"/>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5"/>
      <c r="AU398" s="192"/>
      <c r="AV398" s="192"/>
      <c r="AW398" s="192"/>
      <c r="AX398" s="192"/>
      <c r="AY398" s="192"/>
      <c r="AZ398" s="192"/>
      <c r="BA398" s="192"/>
      <c r="BB398" s="192"/>
      <c r="BC398" s="192"/>
      <c r="BD398" s="192"/>
      <c r="BE398" s="192"/>
    </row>
    <row r="399" spans="1:57" ht="54" customHeight="1" x14ac:dyDescent="0.2">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82"/>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5"/>
      <c r="AU399" s="192"/>
      <c r="AV399" s="192"/>
      <c r="AW399" s="192"/>
      <c r="AX399" s="192"/>
      <c r="AY399" s="192"/>
      <c r="AZ399" s="192"/>
      <c r="BA399" s="192"/>
      <c r="BB399" s="192"/>
      <c r="BC399" s="192"/>
      <c r="BD399" s="192"/>
      <c r="BE399" s="192"/>
    </row>
    <row r="400" spans="1:57" ht="54" customHeight="1" x14ac:dyDescent="0.2">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82"/>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5"/>
      <c r="AU400" s="192"/>
      <c r="AV400" s="192"/>
      <c r="AW400" s="192"/>
      <c r="AX400" s="192"/>
      <c r="AY400" s="192"/>
      <c r="AZ400" s="192"/>
      <c r="BA400" s="192"/>
      <c r="BB400" s="192"/>
      <c r="BC400" s="192"/>
      <c r="BD400" s="192"/>
      <c r="BE400" s="192"/>
    </row>
    <row r="401" spans="1:57" ht="54" customHeight="1" x14ac:dyDescent="0.2">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82"/>
      <c r="X401" s="193"/>
      <c r="Y401" s="193"/>
      <c r="Z401" s="193"/>
      <c r="AA401" s="193"/>
      <c r="AB401" s="193"/>
      <c r="AC401" s="193"/>
      <c r="AD401" s="193"/>
      <c r="AE401" s="193"/>
      <c r="AF401" s="193"/>
      <c r="AG401" s="193"/>
      <c r="AH401" s="193"/>
      <c r="AI401" s="193"/>
      <c r="AJ401" s="193"/>
      <c r="AK401" s="193"/>
      <c r="AL401" s="193"/>
      <c r="AM401" s="193"/>
      <c r="AN401" s="193"/>
      <c r="AO401" s="193"/>
      <c r="AP401" s="193"/>
      <c r="AQ401" s="193"/>
      <c r="AR401" s="193"/>
      <c r="AS401" s="193"/>
      <c r="AT401" s="195"/>
      <c r="AU401" s="192"/>
      <c r="AV401" s="192"/>
      <c r="AW401" s="192"/>
      <c r="AX401" s="192"/>
      <c r="AY401" s="192"/>
      <c r="AZ401" s="192"/>
      <c r="BA401" s="192"/>
      <c r="BB401" s="192"/>
      <c r="BC401" s="192"/>
      <c r="BD401" s="192"/>
      <c r="BE401" s="192"/>
    </row>
    <row r="402" spans="1:57" ht="54" customHeight="1" x14ac:dyDescent="0.2">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82"/>
      <c r="X402" s="193"/>
      <c r="Y402" s="193"/>
      <c r="Z402" s="193"/>
      <c r="AA402" s="193"/>
      <c r="AB402" s="193"/>
      <c r="AC402" s="193"/>
      <c r="AD402" s="193"/>
      <c r="AE402" s="193"/>
      <c r="AF402" s="193"/>
      <c r="AG402" s="193"/>
      <c r="AH402" s="193"/>
      <c r="AI402" s="193"/>
      <c r="AJ402" s="193"/>
      <c r="AK402" s="193"/>
      <c r="AL402" s="193"/>
      <c r="AM402" s="193"/>
      <c r="AN402" s="193"/>
      <c r="AO402" s="193"/>
      <c r="AP402" s="193"/>
      <c r="AQ402" s="193"/>
      <c r="AR402" s="193"/>
      <c r="AS402" s="193"/>
      <c r="AT402" s="195"/>
      <c r="AU402" s="192"/>
      <c r="AV402" s="192"/>
      <c r="AW402" s="192"/>
      <c r="AX402" s="192"/>
      <c r="AY402" s="192"/>
      <c r="AZ402" s="192"/>
      <c r="BA402" s="192"/>
      <c r="BB402" s="192"/>
      <c r="BC402" s="192"/>
      <c r="BD402" s="192"/>
      <c r="BE402" s="192"/>
    </row>
    <row r="403" spans="1:57" ht="54" customHeight="1" x14ac:dyDescent="0.2">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82"/>
      <c r="X403" s="193"/>
      <c r="Y403" s="193"/>
      <c r="Z403" s="193"/>
      <c r="AA403" s="193"/>
      <c r="AB403" s="193"/>
      <c r="AC403" s="193"/>
      <c r="AD403" s="193"/>
      <c r="AE403" s="193"/>
      <c r="AF403" s="193"/>
      <c r="AG403" s="193"/>
      <c r="AH403" s="193"/>
      <c r="AI403" s="193"/>
      <c r="AJ403" s="193"/>
      <c r="AK403" s="193"/>
      <c r="AL403" s="193"/>
      <c r="AM403" s="193"/>
      <c r="AN403" s="193"/>
      <c r="AO403" s="193"/>
      <c r="AP403" s="193"/>
      <c r="AQ403" s="193"/>
      <c r="AR403" s="193"/>
      <c r="AS403" s="193"/>
      <c r="AT403" s="195"/>
      <c r="AU403" s="192"/>
      <c r="AV403" s="192"/>
      <c r="AW403" s="192"/>
      <c r="AX403" s="192"/>
      <c r="AY403" s="192"/>
      <c r="AZ403" s="192"/>
      <c r="BA403" s="192"/>
      <c r="BB403" s="192"/>
      <c r="BC403" s="192"/>
      <c r="BD403" s="192"/>
      <c r="BE403" s="192"/>
    </row>
    <row r="404" spans="1:57" ht="54" customHeight="1" x14ac:dyDescent="0.2">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82"/>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5"/>
      <c r="AU404" s="192"/>
      <c r="AV404" s="192"/>
      <c r="AW404" s="192"/>
      <c r="AX404" s="192"/>
      <c r="AY404" s="192"/>
      <c r="AZ404" s="192"/>
      <c r="BA404" s="192"/>
      <c r="BB404" s="192"/>
      <c r="BC404" s="192"/>
      <c r="BD404" s="192"/>
      <c r="BE404" s="192"/>
    </row>
    <row r="405" spans="1:57" ht="54" customHeight="1" x14ac:dyDescent="0.2">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82"/>
      <c r="X405" s="193"/>
      <c r="Y405" s="193"/>
      <c r="Z405" s="193"/>
      <c r="AA405" s="193"/>
      <c r="AB405" s="193"/>
      <c r="AC405" s="193"/>
      <c r="AD405" s="193"/>
      <c r="AE405" s="193"/>
      <c r="AF405" s="193"/>
      <c r="AG405" s="193"/>
      <c r="AH405" s="193"/>
      <c r="AI405" s="193"/>
      <c r="AJ405" s="193"/>
      <c r="AK405" s="193"/>
      <c r="AL405" s="193"/>
      <c r="AM405" s="193"/>
      <c r="AN405" s="193"/>
      <c r="AO405" s="193"/>
      <c r="AP405" s="193"/>
      <c r="AQ405" s="193"/>
      <c r="AR405" s="193"/>
      <c r="AS405" s="193"/>
      <c r="AT405" s="195"/>
      <c r="AU405" s="192"/>
      <c r="AV405" s="192"/>
      <c r="AW405" s="192"/>
      <c r="AX405" s="192"/>
      <c r="AY405" s="192"/>
      <c r="AZ405" s="192"/>
      <c r="BA405" s="192"/>
      <c r="BB405" s="192"/>
      <c r="BC405" s="192"/>
      <c r="BD405" s="192"/>
      <c r="BE405" s="192"/>
    </row>
    <row r="406" spans="1:57" ht="54" customHeight="1" x14ac:dyDescent="0.2">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82"/>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5"/>
      <c r="AU406" s="192"/>
      <c r="AV406" s="192"/>
      <c r="AW406" s="192"/>
      <c r="AX406" s="192"/>
      <c r="AY406" s="192"/>
      <c r="AZ406" s="192"/>
      <c r="BA406" s="192"/>
      <c r="BB406" s="192"/>
      <c r="BC406" s="192"/>
      <c r="BD406" s="192"/>
      <c r="BE406" s="192"/>
    </row>
    <row r="407" spans="1:57" ht="54" customHeight="1" x14ac:dyDescent="0.2">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82"/>
      <c r="X407" s="193"/>
      <c r="Y407" s="193"/>
      <c r="Z407" s="193"/>
      <c r="AA407" s="193"/>
      <c r="AB407" s="193"/>
      <c r="AC407" s="193"/>
      <c r="AD407" s="193"/>
      <c r="AE407" s="193"/>
      <c r="AF407" s="193"/>
      <c r="AG407" s="193"/>
      <c r="AH407" s="193"/>
      <c r="AI407" s="193"/>
      <c r="AJ407" s="193"/>
      <c r="AK407" s="193"/>
      <c r="AL407" s="193"/>
      <c r="AM407" s="193"/>
      <c r="AN407" s="193"/>
      <c r="AO407" s="193"/>
      <c r="AP407" s="193"/>
      <c r="AQ407" s="193"/>
      <c r="AR407" s="193"/>
      <c r="AS407" s="193"/>
      <c r="AT407" s="195"/>
      <c r="AU407" s="192"/>
      <c r="AV407" s="192"/>
      <c r="AW407" s="192"/>
      <c r="AX407" s="192"/>
      <c r="AY407" s="192"/>
      <c r="AZ407" s="192"/>
      <c r="BA407" s="192"/>
      <c r="BB407" s="192"/>
      <c r="BC407" s="192"/>
      <c r="BD407" s="192"/>
      <c r="BE407" s="192"/>
    </row>
    <row r="408" spans="1:57" ht="54" customHeight="1" x14ac:dyDescent="0.2">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82"/>
      <c r="X408" s="193"/>
      <c r="Y408" s="193"/>
      <c r="Z408" s="193"/>
      <c r="AA408" s="193"/>
      <c r="AB408" s="193"/>
      <c r="AC408" s="193"/>
      <c r="AD408" s="193"/>
      <c r="AE408" s="193"/>
      <c r="AF408" s="193"/>
      <c r="AG408" s="193"/>
      <c r="AH408" s="193"/>
      <c r="AI408" s="193"/>
      <c r="AJ408" s="193"/>
      <c r="AK408" s="193"/>
      <c r="AL408" s="193"/>
      <c r="AM408" s="193"/>
      <c r="AN408" s="193"/>
      <c r="AO408" s="193"/>
      <c r="AP408" s="193"/>
      <c r="AQ408" s="193"/>
      <c r="AR408" s="193"/>
      <c r="AS408" s="193"/>
      <c r="AT408" s="195"/>
      <c r="AU408" s="192"/>
      <c r="AV408" s="192"/>
      <c r="AW408" s="192"/>
      <c r="AX408" s="192"/>
      <c r="AY408" s="192"/>
      <c r="AZ408" s="192"/>
      <c r="BA408" s="192"/>
      <c r="BB408" s="192"/>
      <c r="BC408" s="192"/>
      <c r="BD408" s="192"/>
      <c r="BE408" s="192"/>
    </row>
    <row r="409" spans="1:57" ht="54" customHeight="1" x14ac:dyDescent="0.2">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82"/>
      <c r="X409" s="193"/>
      <c r="Y409" s="193"/>
      <c r="Z409" s="193"/>
      <c r="AA409" s="193"/>
      <c r="AB409" s="193"/>
      <c r="AC409" s="193"/>
      <c r="AD409" s="193"/>
      <c r="AE409" s="193"/>
      <c r="AF409" s="193"/>
      <c r="AG409" s="193"/>
      <c r="AH409" s="193"/>
      <c r="AI409" s="193"/>
      <c r="AJ409" s="193"/>
      <c r="AK409" s="193"/>
      <c r="AL409" s="193"/>
      <c r="AM409" s="193"/>
      <c r="AN409" s="193"/>
      <c r="AO409" s="193"/>
      <c r="AP409" s="193"/>
      <c r="AQ409" s="193"/>
      <c r="AR409" s="193"/>
      <c r="AS409" s="193"/>
      <c r="AT409" s="195"/>
      <c r="AU409" s="192"/>
      <c r="AV409" s="192"/>
      <c r="AW409" s="192"/>
      <c r="AX409" s="192"/>
      <c r="AY409" s="192"/>
      <c r="AZ409" s="192"/>
      <c r="BA409" s="192"/>
      <c r="BB409" s="192"/>
      <c r="BC409" s="192"/>
      <c r="BD409" s="192"/>
      <c r="BE409" s="192"/>
    </row>
    <row r="410" spans="1:57" ht="54" customHeight="1" x14ac:dyDescent="0.2">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82"/>
      <c r="X410" s="193"/>
      <c r="Y410" s="193"/>
      <c r="Z410" s="193"/>
      <c r="AA410" s="193"/>
      <c r="AB410" s="193"/>
      <c r="AC410" s="193"/>
      <c r="AD410" s="193"/>
      <c r="AE410" s="193"/>
      <c r="AF410" s="193"/>
      <c r="AG410" s="193"/>
      <c r="AH410" s="193"/>
      <c r="AI410" s="193"/>
      <c r="AJ410" s="193"/>
      <c r="AK410" s="193"/>
      <c r="AL410" s="193"/>
      <c r="AM410" s="193"/>
      <c r="AN410" s="193"/>
      <c r="AO410" s="193"/>
      <c r="AP410" s="193"/>
      <c r="AQ410" s="193"/>
      <c r="AR410" s="193"/>
      <c r="AS410" s="193"/>
      <c r="AT410" s="195"/>
      <c r="AU410" s="192"/>
      <c r="AV410" s="192"/>
      <c r="AW410" s="192"/>
      <c r="AX410" s="192"/>
      <c r="AY410" s="192"/>
      <c r="AZ410" s="192"/>
      <c r="BA410" s="192"/>
      <c r="BB410" s="192"/>
      <c r="BC410" s="192"/>
      <c r="BD410" s="192"/>
      <c r="BE410" s="192"/>
    </row>
    <row r="411" spans="1:57" ht="54" customHeight="1" x14ac:dyDescent="0.2">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82"/>
      <c r="X411" s="193"/>
      <c r="Y411" s="193"/>
      <c r="Z411" s="193"/>
      <c r="AA411" s="193"/>
      <c r="AB411" s="193"/>
      <c r="AC411" s="193"/>
      <c r="AD411" s="193"/>
      <c r="AE411" s="193"/>
      <c r="AF411" s="193"/>
      <c r="AG411" s="193"/>
      <c r="AH411" s="193"/>
      <c r="AI411" s="193"/>
      <c r="AJ411" s="193"/>
      <c r="AK411" s="193"/>
      <c r="AL411" s="193"/>
      <c r="AM411" s="193"/>
      <c r="AN411" s="193"/>
      <c r="AO411" s="193"/>
      <c r="AP411" s="193"/>
      <c r="AQ411" s="193"/>
      <c r="AR411" s="193"/>
      <c r="AS411" s="193"/>
      <c r="AT411" s="195"/>
      <c r="AU411" s="192"/>
      <c r="AV411" s="192"/>
      <c r="AW411" s="192"/>
      <c r="AX411" s="192"/>
      <c r="AY411" s="192"/>
      <c r="AZ411" s="192"/>
      <c r="BA411" s="192"/>
      <c r="BB411" s="192"/>
      <c r="BC411" s="192"/>
      <c r="BD411" s="192"/>
      <c r="BE411" s="192"/>
    </row>
    <row r="412" spans="1:57" ht="54" customHeight="1" x14ac:dyDescent="0.2">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82"/>
      <c r="X412" s="193"/>
      <c r="Y412" s="193"/>
      <c r="Z412" s="193"/>
      <c r="AA412" s="193"/>
      <c r="AB412" s="193"/>
      <c r="AC412" s="193"/>
      <c r="AD412" s="193"/>
      <c r="AE412" s="193"/>
      <c r="AF412" s="193"/>
      <c r="AG412" s="193"/>
      <c r="AH412" s="193"/>
      <c r="AI412" s="193"/>
      <c r="AJ412" s="193"/>
      <c r="AK412" s="193"/>
      <c r="AL412" s="193"/>
      <c r="AM412" s="193"/>
      <c r="AN412" s="193"/>
      <c r="AO412" s="193"/>
      <c r="AP412" s="193"/>
      <c r="AQ412" s="193"/>
      <c r="AR412" s="193"/>
      <c r="AS412" s="193"/>
      <c r="AT412" s="195"/>
      <c r="AU412" s="192"/>
      <c r="AV412" s="192"/>
      <c r="AW412" s="192"/>
      <c r="AX412" s="192"/>
      <c r="AY412" s="192"/>
      <c r="AZ412" s="192"/>
      <c r="BA412" s="192"/>
      <c r="BB412" s="192"/>
      <c r="BC412" s="192"/>
      <c r="BD412" s="192"/>
      <c r="BE412" s="192"/>
    </row>
    <row r="413" spans="1:57" ht="54" customHeight="1" x14ac:dyDescent="0.2">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82"/>
      <c r="X413" s="193"/>
      <c r="Y413" s="193"/>
      <c r="Z413" s="193"/>
      <c r="AA413" s="193"/>
      <c r="AB413" s="193"/>
      <c r="AC413" s="193"/>
      <c r="AD413" s="193"/>
      <c r="AE413" s="193"/>
      <c r="AF413" s="193"/>
      <c r="AG413" s="193"/>
      <c r="AH413" s="193"/>
      <c r="AI413" s="193"/>
      <c r="AJ413" s="193"/>
      <c r="AK413" s="193"/>
      <c r="AL413" s="193"/>
      <c r="AM413" s="193"/>
      <c r="AN413" s="193"/>
      <c r="AO413" s="193"/>
      <c r="AP413" s="193"/>
      <c r="AQ413" s="193"/>
      <c r="AR413" s="193"/>
      <c r="AS413" s="193"/>
      <c r="AT413" s="195"/>
      <c r="AU413" s="192"/>
      <c r="AV413" s="192"/>
      <c r="AW413" s="192"/>
      <c r="AX413" s="192"/>
      <c r="AY413" s="192"/>
      <c r="AZ413" s="192"/>
      <c r="BA413" s="192"/>
      <c r="BB413" s="192"/>
      <c r="BC413" s="192"/>
      <c r="BD413" s="192"/>
      <c r="BE413" s="192"/>
    </row>
    <row r="414" spans="1:57" ht="54" customHeight="1" x14ac:dyDescent="0.2">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82"/>
      <c r="X414" s="193"/>
      <c r="Y414" s="193"/>
      <c r="Z414" s="193"/>
      <c r="AA414" s="193"/>
      <c r="AB414" s="193"/>
      <c r="AC414" s="193"/>
      <c r="AD414" s="193"/>
      <c r="AE414" s="193"/>
      <c r="AF414" s="193"/>
      <c r="AG414" s="193"/>
      <c r="AH414" s="193"/>
      <c r="AI414" s="193"/>
      <c r="AJ414" s="193"/>
      <c r="AK414" s="193"/>
      <c r="AL414" s="193"/>
      <c r="AM414" s="193"/>
      <c r="AN414" s="193"/>
      <c r="AO414" s="193"/>
      <c r="AP414" s="193"/>
      <c r="AQ414" s="193"/>
      <c r="AR414" s="193"/>
      <c r="AS414" s="193"/>
      <c r="AT414" s="195"/>
      <c r="AU414" s="192"/>
      <c r="AV414" s="192"/>
      <c r="AW414" s="192"/>
      <c r="AX414" s="192"/>
      <c r="AY414" s="192"/>
      <c r="AZ414" s="192"/>
      <c r="BA414" s="192"/>
      <c r="BB414" s="192"/>
      <c r="BC414" s="192"/>
      <c r="BD414" s="192"/>
      <c r="BE414" s="192"/>
    </row>
    <row r="415" spans="1:57" ht="54" customHeight="1" x14ac:dyDescent="0.2">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82"/>
      <c r="X415" s="193"/>
      <c r="Y415" s="193"/>
      <c r="Z415" s="193"/>
      <c r="AA415" s="193"/>
      <c r="AB415" s="193"/>
      <c r="AC415" s="193"/>
      <c r="AD415" s="193"/>
      <c r="AE415" s="193"/>
      <c r="AF415" s="193"/>
      <c r="AG415" s="193"/>
      <c r="AH415" s="193"/>
      <c r="AI415" s="193"/>
      <c r="AJ415" s="193"/>
      <c r="AK415" s="193"/>
      <c r="AL415" s="193"/>
      <c r="AM415" s="193"/>
      <c r="AN415" s="193"/>
      <c r="AO415" s="193"/>
      <c r="AP415" s="193"/>
      <c r="AQ415" s="193"/>
      <c r="AR415" s="193"/>
      <c r="AS415" s="193"/>
      <c r="AT415" s="195"/>
      <c r="AU415" s="192"/>
      <c r="AV415" s="192"/>
      <c r="AW415" s="192"/>
      <c r="AX415" s="192"/>
      <c r="AY415" s="192"/>
      <c r="AZ415" s="192"/>
      <c r="BA415" s="192"/>
      <c r="BB415" s="192"/>
      <c r="BC415" s="192"/>
      <c r="BD415" s="192"/>
      <c r="BE415" s="192"/>
    </row>
    <row r="416" spans="1:57" ht="54" customHeight="1" x14ac:dyDescent="0.2">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82"/>
      <c r="X416" s="193"/>
      <c r="Y416" s="193"/>
      <c r="Z416" s="193"/>
      <c r="AA416" s="193"/>
      <c r="AB416" s="193"/>
      <c r="AC416" s="193"/>
      <c r="AD416" s="193"/>
      <c r="AE416" s="193"/>
      <c r="AF416" s="193"/>
      <c r="AG416" s="193"/>
      <c r="AH416" s="193"/>
      <c r="AI416" s="193"/>
      <c r="AJ416" s="193"/>
      <c r="AK416" s="193"/>
      <c r="AL416" s="193"/>
      <c r="AM416" s="193"/>
      <c r="AN416" s="193"/>
      <c r="AO416" s="193"/>
      <c r="AP416" s="193"/>
      <c r="AQ416" s="193"/>
      <c r="AR416" s="193"/>
      <c r="AS416" s="193"/>
      <c r="AT416" s="195"/>
      <c r="AU416" s="192"/>
      <c r="AV416" s="192"/>
      <c r="AW416" s="192"/>
      <c r="AX416" s="192"/>
      <c r="AY416" s="192"/>
      <c r="AZ416" s="192"/>
      <c r="BA416" s="192"/>
      <c r="BB416" s="192"/>
      <c r="BC416" s="192"/>
      <c r="BD416" s="192"/>
      <c r="BE416" s="192"/>
    </row>
    <row r="417" spans="1:57" ht="54" customHeight="1" x14ac:dyDescent="0.2">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82"/>
      <c r="X417" s="193"/>
      <c r="Y417" s="193"/>
      <c r="Z417" s="193"/>
      <c r="AA417" s="193"/>
      <c r="AB417" s="193"/>
      <c r="AC417" s="193"/>
      <c r="AD417" s="193"/>
      <c r="AE417" s="193"/>
      <c r="AF417" s="193"/>
      <c r="AG417" s="193"/>
      <c r="AH417" s="193"/>
      <c r="AI417" s="193"/>
      <c r="AJ417" s="193"/>
      <c r="AK417" s="193"/>
      <c r="AL417" s="193"/>
      <c r="AM417" s="193"/>
      <c r="AN417" s="193"/>
      <c r="AO417" s="193"/>
      <c r="AP417" s="193"/>
      <c r="AQ417" s="193"/>
      <c r="AR417" s="193"/>
      <c r="AS417" s="193"/>
      <c r="AT417" s="195"/>
      <c r="AU417" s="192"/>
      <c r="AV417" s="192"/>
      <c r="AW417" s="192"/>
      <c r="AX417" s="192"/>
      <c r="AY417" s="192"/>
      <c r="AZ417" s="192"/>
      <c r="BA417" s="192"/>
      <c r="BB417" s="192"/>
      <c r="BC417" s="192"/>
      <c r="BD417" s="192"/>
      <c r="BE417" s="192"/>
    </row>
    <row r="418" spans="1:57" ht="54" customHeight="1" x14ac:dyDescent="0.2">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82"/>
      <c r="X418" s="193"/>
      <c r="Y418" s="193"/>
      <c r="Z418" s="193"/>
      <c r="AA418" s="193"/>
      <c r="AB418" s="193"/>
      <c r="AC418" s="193"/>
      <c r="AD418" s="193"/>
      <c r="AE418" s="193"/>
      <c r="AF418" s="193"/>
      <c r="AG418" s="193"/>
      <c r="AH418" s="193"/>
      <c r="AI418" s="193"/>
      <c r="AJ418" s="193"/>
      <c r="AK418" s="193"/>
      <c r="AL418" s="193"/>
      <c r="AM418" s="193"/>
      <c r="AN418" s="193"/>
      <c r="AO418" s="193"/>
      <c r="AP418" s="193"/>
      <c r="AQ418" s="193"/>
      <c r="AR418" s="193"/>
      <c r="AS418" s="193"/>
      <c r="AT418" s="195"/>
      <c r="AU418" s="192"/>
      <c r="AV418" s="192"/>
      <c r="AW418" s="192"/>
      <c r="AX418" s="192"/>
      <c r="AY418" s="192"/>
      <c r="AZ418" s="192"/>
      <c r="BA418" s="192"/>
      <c r="BB418" s="192"/>
      <c r="BC418" s="192"/>
      <c r="BD418" s="192"/>
      <c r="BE418" s="192"/>
    </row>
    <row r="419" spans="1:57" ht="54" customHeight="1" x14ac:dyDescent="0.2">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82"/>
      <c r="X419" s="193"/>
      <c r="Y419" s="193"/>
      <c r="Z419" s="193"/>
      <c r="AA419" s="193"/>
      <c r="AB419" s="193"/>
      <c r="AC419" s="193"/>
      <c r="AD419" s="193"/>
      <c r="AE419" s="193"/>
      <c r="AF419" s="193"/>
      <c r="AG419" s="193"/>
      <c r="AH419" s="193"/>
      <c r="AI419" s="193"/>
      <c r="AJ419" s="193"/>
      <c r="AK419" s="193"/>
      <c r="AL419" s="193"/>
      <c r="AM419" s="193"/>
      <c r="AN419" s="193"/>
      <c r="AO419" s="193"/>
      <c r="AP419" s="193"/>
      <c r="AQ419" s="193"/>
      <c r="AR419" s="193"/>
      <c r="AS419" s="193"/>
      <c r="AT419" s="195"/>
      <c r="AU419" s="192"/>
      <c r="AV419" s="192"/>
      <c r="AW419" s="192"/>
      <c r="AX419" s="192"/>
      <c r="AY419" s="192"/>
      <c r="AZ419" s="192"/>
      <c r="BA419" s="192"/>
      <c r="BB419" s="192"/>
      <c r="BC419" s="192"/>
      <c r="BD419" s="192"/>
      <c r="BE419" s="192"/>
    </row>
    <row r="420" spans="1:57" ht="54" customHeight="1" x14ac:dyDescent="0.2">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82"/>
      <c r="X420" s="193"/>
      <c r="Y420" s="193"/>
      <c r="Z420" s="193"/>
      <c r="AA420" s="193"/>
      <c r="AB420" s="193"/>
      <c r="AC420" s="193"/>
      <c r="AD420" s="193"/>
      <c r="AE420" s="193"/>
      <c r="AF420" s="193"/>
      <c r="AG420" s="193"/>
      <c r="AH420" s="193"/>
      <c r="AI420" s="193"/>
      <c r="AJ420" s="193"/>
      <c r="AK420" s="193"/>
      <c r="AL420" s="193"/>
      <c r="AM420" s="193"/>
      <c r="AN420" s="193"/>
      <c r="AO420" s="193"/>
      <c r="AP420" s="193"/>
      <c r="AQ420" s="193"/>
      <c r="AR420" s="193"/>
      <c r="AS420" s="193"/>
      <c r="AT420" s="195"/>
      <c r="AU420" s="192"/>
      <c r="AV420" s="192"/>
      <c r="AW420" s="192"/>
      <c r="AX420" s="192"/>
      <c r="AY420" s="192"/>
      <c r="AZ420" s="192"/>
      <c r="BA420" s="192"/>
      <c r="BB420" s="192"/>
      <c r="BC420" s="192"/>
      <c r="BD420" s="192"/>
      <c r="BE420" s="192"/>
    </row>
    <row r="421" spans="1:57" ht="54" customHeight="1" x14ac:dyDescent="0.2">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82"/>
      <c r="X421" s="193"/>
      <c r="Y421" s="193"/>
      <c r="Z421" s="193"/>
      <c r="AA421" s="193"/>
      <c r="AB421" s="193"/>
      <c r="AC421" s="193"/>
      <c r="AD421" s="193"/>
      <c r="AE421" s="193"/>
      <c r="AF421" s="193"/>
      <c r="AG421" s="193"/>
      <c r="AH421" s="193"/>
      <c r="AI421" s="193"/>
      <c r="AJ421" s="193"/>
      <c r="AK421" s="193"/>
      <c r="AL421" s="193"/>
      <c r="AM421" s="193"/>
      <c r="AN421" s="193"/>
      <c r="AO421" s="193"/>
      <c r="AP421" s="193"/>
      <c r="AQ421" s="193"/>
      <c r="AR421" s="193"/>
      <c r="AS421" s="193"/>
      <c r="AT421" s="195"/>
      <c r="AU421" s="192"/>
      <c r="AV421" s="192"/>
      <c r="AW421" s="192"/>
      <c r="AX421" s="192"/>
      <c r="AY421" s="192"/>
      <c r="AZ421" s="192"/>
      <c r="BA421" s="192"/>
      <c r="BB421" s="192"/>
      <c r="BC421" s="192"/>
      <c r="BD421" s="192"/>
      <c r="BE421" s="192"/>
    </row>
    <row r="422" spans="1:57" ht="54" customHeight="1" x14ac:dyDescent="0.2">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82"/>
      <c r="X422" s="193"/>
      <c r="Y422" s="193"/>
      <c r="Z422" s="193"/>
      <c r="AA422" s="193"/>
      <c r="AB422" s="193"/>
      <c r="AC422" s="193"/>
      <c r="AD422" s="193"/>
      <c r="AE422" s="193"/>
      <c r="AF422" s="193"/>
      <c r="AG422" s="193"/>
      <c r="AH422" s="193"/>
      <c r="AI422" s="193"/>
      <c r="AJ422" s="193"/>
      <c r="AK422" s="193"/>
      <c r="AL422" s="193"/>
      <c r="AM422" s="193"/>
      <c r="AN422" s="193"/>
      <c r="AO422" s="193"/>
      <c r="AP422" s="193"/>
      <c r="AQ422" s="193"/>
      <c r="AR422" s="193"/>
      <c r="AS422" s="193"/>
      <c r="AT422" s="195"/>
      <c r="AU422" s="192"/>
      <c r="AV422" s="192"/>
      <c r="AW422" s="192"/>
      <c r="AX422" s="192"/>
      <c r="AY422" s="192"/>
      <c r="AZ422" s="192"/>
      <c r="BA422" s="192"/>
      <c r="BB422" s="192"/>
      <c r="BC422" s="192"/>
      <c r="BD422" s="192"/>
      <c r="BE422" s="192"/>
    </row>
    <row r="423" spans="1:57" ht="54" customHeight="1" x14ac:dyDescent="0.2">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82"/>
      <c r="X423" s="193"/>
      <c r="Y423" s="193"/>
      <c r="Z423" s="193"/>
      <c r="AA423" s="193"/>
      <c r="AB423" s="193"/>
      <c r="AC423" s="193"/>
      <c r="AD423" s="193"/>
      <c r="AE423" s="193"/>
      <c r="AF423" s="193"/>
      <c r="AG423" s="193"/>
      <c r="AH423" s="193"/>
      <c r="AI423" s="193"/>
      <c r="AJ423" s="193"/>
      <c r="AK423" s="193"/>
      <c r="AL423" s="193"/>
      <c r="AM423" s="193"/>
      <c r="AN423" s="193"/>
      <c r="AO423" s="193"/>
      <c r="AP423" s="193"/>
      <c r="AQ423" s="193"/>
      <c r="AR423" s="193"/>
      <c r="AS423" s="193"/>
      <c r="AT423" s="195"/>
      <c r="AU423" s="192"/>
      <c r="AV423" s="192"/>
      <c r="AW423" s="192"/>
      <c r="AX423" s="192"/>
      <c r="AY423" s="192"/>
      <c r="AZ423" s="192"/>
      <c r="BA423" s="192"/>
      <c r="BB423" s="192"/>
      <c r="BC423" s="192"/>
      <c r="BD423" s="192"/>
      <c r="BE423" s="192"/>
    </row>
    <row r="424" spans="1:57" ht="54" customHeight="1" x14ac:dyDescent="0.2">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82"/>
      <c r="X424" s="193"/>
      <c r="Y424" s="193"/>
      <c r="Z424" s="193"/>
      <c r="AA424" s="193"/>
      <c r="AB424" s="193"/>
      <c r="AC424" s="193"/>
      <c r="AD424" s="193"/>
      <c r="AE424" s="193"/>
      <c r="AF424" s="193"/>
      <c r="AG424" s="193"/>
      <c r="AH424" s="193"/>
      <c r="AI424" s="193"/>
      <c r="AJ424" s="193"/>
      <c r="AK424" s="193"/>
      <c r="AL424" s="193"/>
      <c r="AM424" s="193"/>
      <c r="AN424" s="193"/>
      <c r="AO424" s="193"/>
      <c r="AP424" s="193"/>
      <c r="AQ424" s="193"/>
      <c r="AR424" s="193"/>
      <c r="AS424" s="193"/>
      <c r="AT424" s="195"/>
      <c r="AU424" s="192"/>
      <c r="AV424" s="192"/>
      <c r="AW424" s="192"/>
      <c r="AX424" s="192"/>
      <c r="AY424" s="192"/>
      <c r="AZ424" s="192"/>
      <c r="BA424" s="192"/>
      <c r="BB424" s="192"/>
      <c r="BC424" s="192"/>
      <c r="BD424" s="192"/>
      <c r="BE424" s="192"/>
    </row>
    <row r="425" spans="1:57" ht="54" customHeight="1" x14ac:dyDescent="0.2">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82"/>
      <c r="X425" s="193"/>
      <c r="Y425" s="193"/>
      <c r="Z425" s="193"/>
      <c r="AA425" s="193"/>
      <c r="AB425" s="193"/>
      <c r="AC425" s="193"/>
      <c r="AD425" s="193"/>
      <c r="AE425" s="193"/>
      <c r="AF425" s="193"/>
      <c r="AG425" s="193"/>
      <c r="AH425" s="193"/>
      <c r="AI425" s="193"/>
      <c r="AJ425" s="193"/>
      <c r="AK425" s="193"/>
      <c r="AL425" s="193"/>
      <c r="AM425" s="193"/>
      <c r="AN425" s="193"/>
      <c r="AO425" s="193"/>
      <c r="AP425" s="193"/>
      <c r="AQ425" s="193"/>
      <c r="AR425" s="193"/>
      <c r="AS425" s="193"/>
      <c r="AT425" s="195"/>
      <c r="AU425" s="192"/>
      <c r="AV425" s="192"/>
      <c r="AW425" s="192"/>
      <c r="AX425" s="192"/>
      <c r="AY425" s="192"/>
      <c r="AZ425" s="192"/>
      <c r="BA425" s="192"/>
      <c r="BB425" s="192"/>
      <c r="BC425" s="192"/>
      <c r="BD425" s="192"/>
      <c r="BE425" s="192"/>
    </row>
    <row r="426" spans="1:57" ht="54" customHeight="1" x14ac:dyDescent="0.2">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82"/>
      <c r="X426" s="193"/>
      <c r="Y426" s="193"/>
      <c r="Z426" s="193"/>
      <c r="AA426" s="193"/>
      <c r="AB426" s="193"/>
      <c r="AC426" s="193"/>
      <c r="AD426" s="193"/>
      <c r="AE426" s="193"/>
      <c r="AF426" s="193"/>
      <c r="AG426" s="193"/>
      <c r="AH426" s="193"/>
      <c r="AI426" s="193"/>
      <c r="AJ426" s="193"/>
      <c r="AK426" s="193"/>
      <c r="AL426" s="193"/>
      <c r="AM426" s="193"/>
      <c r="AN426" s="193"/>
      <c r="AO426" s="193"/>
      <c r="AP426" s="193"/>
      <c r="AQ426" s="193"/>
      <c r="AR426" s="193"/>
      <c r="AS426" s="193"/>
      <c r="AT426" s="195"/>
      <c r="AU426" s="192"/>
      <c r="AV426" s="192"/>
      <c r="AW426" s="192"/>
      <c r="AX426" s="192"/>
      <c r="AY426" s="192"/>
      <c r="AZ426" s="192"/>
      <c r="BA426" s="192"/>
      <c r="BB426" s="192"/>
      <c r="BC426" s="192"/>
      <c r="BD426" s="192"/>
      <c r="BE426" s="192"/>
    </row>
    <row r="427" spans="1:57" ht="54" customHeight="1" x14ac:dyDescent="0.2">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82"/>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5"/>
      <c r="AU427" s="192"/>
      <c r="AV427" s="192"/>
      <c r="AW427" s="192"/>
      <c r="AX427" s="192"/>
      <c r="AY427" s="192"/>
      <c r="AZ427" s="192"/>
      <c r="BA427" s="192"/>
      <c r="BB427" s="192"/>
      <c r="BC427" s="192"/>
      <c r="BD427" s="192"/>
      <c r="BE427" s="192"/>
    </row>
    <row r="428" spans="1:57" ht="54" customHeight="1" x14ac:dyDescent="0.2">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82"/>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5"/>
      <c r="AU428" s="192"/>
      <c r="AV428" s="192"/>
      <c r="AW428" s="192"/>
      <c r="AX428" s="192"/>
      <c r="AY428" s="192"/>
      <c r="AZ428" s="192"/>
      <c r="BA428" s="192"/>
      <c r="BB428" s="192"/>
      <c r="BC428" s="192"/>
      <c r="BD428" s="192"/>
      <c r="BE428" s="192"/>
    </row>
    <row r="429" spans="1:57" ht="54" customHeight="1" x14ac:dyDescent="0.2">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82"/>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5"/>
      <c r="AU429" s="192"/>
      <c r="AV429" s="192"/>
      <c r="AW429" s="192"/>
      <c r="AX429" s="192"/>
      <c r="AY429" s="192"/>
      <c r="AZ429" s="192"/>
      <c r="BA429" s="192"/>
      <c r="BB429" s="192"/>
      <c r="BC429" s="192"/>
      <c r="BD429" s="192"/>
      <c r="BE429" s="192"/>
    </row>
    <row r="430" spans="1:57" ht="54" customHeight="1" x14ac:dyDescent="0.2">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82"/>
      <c r="X430" s="193"/>
      <c r="Y430" s="193"/>
      <c r="Z430" s="193"/>
      <c r="AA430" s="193"/>
      <c r="AB430" s="193"/>
      <c r="AC430" s="193"/>
      <c r="AD430" s="193"/>
      <c r="AE430" s="193"/>
      <c r="AF430" s="193"/>
      <c r="AG430" s="193"/>
      <c r="AH430" s="193"/>
      <c r="AI430" s="193"/>
      <c r="AJ430" s="193"/>
      <c r="AK430" s="193"/>
      <c r="AL430" s="193"/>
      <c r="AM430" s="193"/>
      <c r="AN430" s="193"/>
      <c r="AO430" s="193"/>
      <c r="AP430" s="193"/>
      <c r="AQ430" s="193"/>
      <c r="AR430" s="193"/>
      <c r="AS430" s="193"/>
      <c r="AT430" s="195"/>
      <c r="AU430" s="192"/>
      <c r="AV430" s="192"/>
      <c r="AW430" s="192"/>
      <c r="AX430" s="192"/>
      <c r="AY430" s="192"/>
      <c r="AZ430" s="192"/>
      <c r="BA430" s="192"/>
      <c r="BB430" s="192"/>
      <c r="BC430" s="192"/>
      <c r="BD430" s="192"/>
      <c r="BE430" s="192"/>
    </row>
    <row r="431" spans="1:57" ht="54" customHeight="1" x14ac:dyDescent="0.2">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82"/>
      <c r="X431" s="193"/>
      <c r="Y431" s="193"/>
      <c r="Z431" s="193"/>
      <c r="AA431" s="193"/>
      <c r="AB431" s="193"/>
      <c r="AC431" s="193"/>
      <c r="AD431" s="193"/>
      <c r="AE431" s="193"/>
      <c r="AF431" s="193"/>
      <c r="AG431" s="193"/>
      <c r="AH431" s="193"/>
      <c r="AI431" s="193"/>
      <c r="AJ431" s="193"/>
      <c r="AK431" s="193"/>
      <c r="AL431" s="193"/>
      <c r="AM431" s="193"/>
      <c r="AN431" s="193"/>
      <c r="AO431" s="193"/>
      <c r="AP431" s="193"/>
      <c r="AQ431" s="193"/>
      <c r="AR431" s="193"/>
      <c r="AS431" s="193"/>
      <c r="AT431" s="195"/>
      <c r="AU431" s="192"/>
      <c r="AV431" s="192"/>
      <c r="AW431" s="192"/>
      <c r="AX431" s="192"/>
      <c r="AY431" s="192"/>
      <c r="AZ431" s="192"/>
      <c r="BA431" s="192"/>
      <c r="BB431" s="192"/>
      <c r="BC431" s="192"/>
      <c r="BD431" s="192"/>
      <c r="BE431" s="192"/>
    </row>
    <row r="432" spans="1:57" ht="54" customHeight="1" x14ac:dyDescent="0.2">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82"/>
      <c r="X432" s="193"/>
      <c r="Y432" s="193"/>
      <c r="Z432" s="193"/>
      <c r="AA432" s="193"/>
      <c r="AB432" s="193"/>
      <c r="AC432" s="193"/>
      <c r="AD432" s="193"/>
      <c r="AE432" s="193"/>
      <c r="AF432" s="193"/>
      <c r="AG432" s="193"/>
      <c r="AH432" s="193"/>
      <c r="AI432" s="193"/>
      <c r="AJ432" s="193"/>
      <c r="AK432" s="193"/>
      <c r="AL432" s="193"/>
      <c r="AM432" s="193"/>
      <c r="AN432" s="193"/>
      <c r="AO432" s="193"/>
      <c r="AP432" s="193"/>
      <c r="AQ432" s="193"/>
      <c r="AR432" s="193"/>
      <c r="AS432" s="193"/>
      <c r="AT432" s="195"/>
      <c r="AU432" s="192"/>
      <c r="AV432" s="192"/>
      <c r="AW432" s="192"/>
      <c r="AX432" s="192"/>
      <c r="AY432" s="192"/>
      <c r="AZ432" s="192"/>
      <c r="BA432" s="192"/>
      <c r="BB432" s="192"/>
      <c r="BC432" s="192"/>
      <c r="BD432" s="192"/>
      <c r="BE432" s="192"/>
    </row>
    <row r="433" spans="1:57" ht="54" customHeight="1" x14ac:dyDescent="0.2">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82"/>
      <c r="X433" s="193"/>
      <c r="Y433" s="193"/>
      <c r="Z433" s="193"/>
      <c r="AA433" s="193"/>
      <c r="AB433" s="193"/>
      <c r="AC433" s="193"/>
      <c r="AD433" s="193"/>
      <c r="AE433" s="193"/>
      <c r="AF433" s="193"/>
      <c r="AG433" s="193"/>
      <c r="AH433" s="193"/>
      <c r="AI433" s="193"/>
      <c r="AJ433" s="193"/>
      <c r="AK433" s="193"/>
      <c r="AL433" s="193"/>
      <c r="AM433" s="193"/>
      <c r="AN433" s="193"/>
      <c r="AO433" s="193"/>
      <c r="AP433" s="193"/>
      <c r="AQ433" s="193"/>
      <c r="AR433" s="193"/>
      <c r="AS433" s="193"/>
      <c r="AT433" s="195"/>
      <c r="AU433" s="192"/>
      <c r="AV433" s="192"/>
      <c r="AW433" s="192"/>
      <c r="AX433" s="192"/>
      <c r="AY433" s="192"/>
      <c r="AZ433" s="192"/>
      <c r="BA433" s="192"/>
      <c r="BB433" s="192"/>
      <c r="BC433" s="192"/>
      <c r="BD433" s="192"/>
      <c r="BE433" s="192"/>
    </row>
    <row r="434" spans="1:57" ht="54" customHeight="1" x14ac:dyDescent="0.2">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82"/>
      <c r="X434" s="193"/>
      <c r="Y434" s="193"/>
      <c r="Z434" s="193"/>
      <c r="AA434" s="193"/>
      <c r="AB434" s="193"/>
      <c r="AC434" s="193"/>
      <c r="AD434" s="193"/>
      <c r="AE434" s="193"/>
      <c r="AF434" s="193"/>
      <c r="AG434" s="193"/>
      <c r="AH434" s="193"/>
      <c r="AI434" s="193"/>
      <c r="AJ434" s="193"/>
      <c r="AK434" s="193"/>
      <c r="AL434" s="193"/>
      <c r="AM434" s="193"/>
      <c r="AN434" s="193"/>
      <c r="AO434" s="193"/>
      <c r="AP434" s="193"/>
      <c r="AQ434" s="193"/>
      <c r="AR434" s="193"/>
      <c r="AS434" s="193"/>
      <c r="AT434" s="195"/>
      <c r="AU434" s="192"/>
      <c r="AV434" s="192"/>
      <c r="AW434" s="192"/>
      <c r="AX434" s="192"/>
      <c r="AY434" s="192"/>
      <c r="AZ434" s="192"/>
      <c r="BA434" s="192"/>
      <c r="BB434" s="192"/>
      <c r="BC434" s="192"/>
      <c r="BD434" s="192"/>
      <c r="BE434" s="192"/>
    </row>
    <row r="435" spans="1:57" ht="54" customHeight="1" x14ac:dyDescent="0.2">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82"/>
      <c r="X435" s="193"/>
      <c r="Y435" s="193"/>
      <c r="Z435" s="193"/>
      <c r="AA435" s="193"/>
      <c r="AB435" s="193"/>
      <c r="AC435" s="193"/>
      <c r="AD435" s="193"/>
      <c r="AE435" s="193"/>
      <c r="AF435" s="193"/>
      <c r="AG435" s="193"/>
      <c r="AH435" s="193"/>
      <c r="AI435" s="193"/>
      <c r="AJ435" s="193"/>
      <c r="AK435" s="193"/>
      <c r="AL435" s="193"/>
      <c r="AM435" s="193"/>
      <c r="AN435" s="193"/>
      <c r="AO435" s="193"/>
      <c r="AP435" s="193"/>
      <c r="AQ435" s="193"/>
      <c r="AR435" s="193"/>
      <c r="AS435" s="193"/>
      <c r="AT435" s="195"/>
      <c r="AU435" s="192"/>
      <c r="AV435" s="192"/>
      <c r="AW435" s="192"/>
      <c r="AX435" s="192"/>
      <c r="AY435" s="192"/>
      <c r="AZ435" s="192"/>
      <c r="BA435" s="192"/>
      <c r="BB435" s="192"/>
      <c r="BC435" s="192"/>
      <c r="BD435" s="192"/>
      <c r="BE435" s="192"/>
    </row>
    <row r="436" spans="1:57" ht="54" customHeight="1" x14ac:dyDescent="0.2">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82"/>
      <c r="X436" s="193"/>
      <c r="Y436" s="193"/>
      <c r="Z436" s="193"/>
      <c r="AA436" s="193"/>
      <c r="AB436" s="193"/>
      <c r="AC436" s="193"/>
      <c r="AD436" s="193"/>
      <c r="AE436" s="193"/>
      <c r="AF436" s="193"/>
      <c r="AG436" s="193"/>
      <c r="AH436" s="193"/>
      <c r="AI436" s="193"/>
      <c r="AJ436" s="193"/>
      <c r="AK436" s="193"/>
      <c r="AL436" s="193"/>
      <c r="AM436" s="193"/>
      <c r="AN436" s="193"/>
      <c r="AO436" s="193"/>
      <c r="AP436" s="193"/>
      <c r="AQ436" s="193"/>
      <c r="AR436" s="193"/>
      <c r="AS436" s="193"/>
      <c r="AT436" s="195"/>
      <c r="AU436" s="192"/>
      <c r="AV436" s="192"/>
      <c r="AW436" s="192"/>
      <c r="AX436" s="192"/>
      <c r="AY436" s="192"/>
      <c r="AZ436" s="192"/>
      <c r="BA436" s="192"/>
      <c r="BB436" s="192"/>
      <c r="BC436" s="192"/>
      <c r="BD436" s="192"/>
      <c r="BE436" s="192"/>
    </row>
    <row r="437" spans="1:57" ht="54" customHeight="1" x14ac:dyDescent="0.2">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82"/>
      <c r="X437" s="193"/>
      <c r="Y437" s="193"/>
      <c r="Z437" s="193"/>
      <c r="AA437" s="193"/>
      <c r="AB437" s="193"/>
      <c r="AC437" s="193"/>
      <c r="AD437" s="193"/>
      <c r="AE437" s="193"/>
      <c r="AF437" s="193"/>
      <c r="AG437" s="193"/>
      <c r="AH437" s="193"/>
      <c r="AI437" s="193"/>
      <c r="AJ437" s="193"/>
      <c r="AK437" s="193"/>
      <c r="AL437" s="193"/>
      <c r="AM437" s="193"/>
      <c r="AN437" s="193"/>
      <c r="AO437" s="193"/>
      <c r="AP437" s="193"/>
      <c r="AQ437" s="193"/>
      <c r="AR437" s="193"/>
      <c r="AS437" s="193"/>
      <c r="AT437" s="195"/>
      <c r="AU437" s="192"/>
      <c r="AV437" s="192"/>
      <c r="AW437" s="192"/>
      <c r="AX437" s="192"/>
      <c r="AY437" s="192"/>
      <c r="AZ437" s="192"/>
      <c r="BA437" s="192"/>
      <c r="BB437" s="192"/>
      <c r="BC437" s="192"/>
      <c r="BD437" s="192"/>
      <c r="BE437" s="192"/>
    </row>
    <row r="438" spans="1:57" ht="54" customHeight="1" x14ac:dyDescent="0.2">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82"/>
      <c r="X438" s="193"/>
      <c r="Y438" s="193"/>
      <c r="Z438" s="193"/>
      <c r="AA438" s="193"/>
      <c r="AB438" s="193"/>
      <c r="AC438" s="193"/>
      <c r="AD438" s="193"/>
      <c r="AE438" s="193"/>
      <c r="AF438" s="193"/>
      <c r="AG438" s="193"/>
      <c r="AH438" s="193"/>
      <c r="AI438" s="193"/>
      <c r="AJ438" s="193"/>
      <c r="AK438" s="193"/>
      <c r="AL438" s="193"/>
      <c r="AM438" s="193"/>
      <c r="AN438" s="193"/>
      <c r="AO438" s="193"/>
      <c r="AP438" s="193"/>
      <c r="AQ438" s="193"/>
      <c r="AR438" s="193"/>
      <c r="AS438" s="193"/>
      <c r="AT438" s="195"/>
      <c r="AU438" s="192"/>
      <c r="AV438" s="192"/>
      <c r="AW438" s="192"/>
      <c r="AX438" s="192"/>
      <c r="AY438" s="192"/>
      <c r="AZ438" s="192"/>
      <c r="BA438" s="192"/>
      <c r="BB438" s="192"/>
      <c r="BC438" s="192"/>
      <c r="BD438" s="192"/>
      <c r="BE438" s="192"/>
    </row>
    <row r="439" spans="1:57" ht="54" customHeight="1" x14ac:dyDescent="0.2">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82"/>
      <c r="X439" s="193"/>
      <c r="Y439" s="193"/>
      <c r="Z439" s="193"/>
      <c r="AA439" s="193"/>
      <c r="AB439" s="193"/>
      <c r="AC439" s="193"/>
      <c r="AD439" s="193"/>
      <c r="AE439" s="193"/>
      <c r="AF439" s="193"/>
      <c r="AG439" s="193"/>
      <c r="AH439" s="193"/>
      <c r="AI439" s="193"/>
      <c r="AJ439" s="193"/>
      <c r="AK439" s="193"/>
      <c r="AL439" s="193"/>
      <c r="AM439" s="193"/>
      <c r="AN439" s="193"/>
      <c r="AO439" s="193"/>
      <c r="AP439" s="193"/>
      <c r="AQ439" s="193"/>
      <c r="AR439" s="193"/>
      <c r="AS439" s="193"/>
      <c r="AT439" s="195"/>
      <c r="AU439" s="192"/>
      <c r="AV439" s="192"/>
      <c r="AW439" s="192"/>
      <c r="AX439" s="192"/>
      <c r="AY439" s="192"/>
      <c r="AZ439" s="192"/>
      <c r="BA439" s="192"/>
      <c r="BB439" s="192"/>
      <c r="BC439" s="192"/>
      <c r="BD439" s="192"/>
      <c r="BE439" s="192"/>
    </row>
    <row r="440" spans="1:57" ht="54" customHeight="1" x14ac:dyDescent="0.2">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82"/>
      <c r="X440" s="193"/>
      <c r="Y440" s="193"/>
      <c r="Z440" s="193"/>
      <c r="AA440" s="193"/>
      <c r="AB440" s="193"/>
      <c r="AC440" s="193"/>
      <c r="AD440" s="193"/>
      <c r="AE440" s="193"/>
      <c r="AF440" s="193"/>
      <c r="AG440" s="193"/>
      <c r="AH440" s="193"/>
      <c r="AI440" s="193"/>
      <c r="AJ440" s="193"/>
      <c r="AK440" s="193"/>
      <c r="AL440" s="193"/>
      <c r="AM440" s="193"/>
      <c r="AN440" s="193"/>
      <c r="AO440" s="193"/>
      <c r="AP440" s="193"/>
      <c r="AQ440" s="193"/>
      <c r="AR440" s="193"/>
      <c r="AS440" s="193"/>
      <c r="AT440" s="195"/>
      <c r="AU440" s="192"/>
      <c r="AV440" s="192"/>
      <c r="AW440" s="192"/>
      <c r="AX440" s="192"/>
      <c r="AY440" s="192"/>
      <c r="AZ440" s="192"/>
      <c r="BA440" s="192"/>
      <c r="BB440" s="192"/>
      <c r="BC440" s="192"/>
      <c r="BD440" s="192"/>
      <c r="BE440" s="192"/>
    </row>
    <row r="441" spans="1:57" ht="54" customHeight="1" x14ac:dyDescent="0.2">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82"/>
      <c r="X441" s="193"/>
      <c r="Y441" s="193"/>
      <c r="Z441" s="193"/>
      <c r="AA441" s="193"/>
      <c r="AB441" s="193"/>
      <c r="AC441" s="193"/>
      <c r="AD441" s="193"/>
      <c r="AE441" s="193"/>
      <c r="AF441" s="193"/>
      <c r="AG441" s="193"/>
      <c r="AH441" s="193"/>
      <c r="AI441" s="193"/>
      <c r="AJ441" s="193"/>
      <c r="AK441" s="193"/>
      <c r="AL441" s="193"/>
      <c r="AM441" s="193"/>
      <c r="AN441" s="193"/>
      <c r="AO441" s="193"/>
      <c r="AP441" s="193"/>
      <c r="AQ441" s="193"/>
      <c r="AR441" s="193"/>
      <c r="AS441" s="193"/>
      <c r="AT441" s="195"/>
      <c r="AU441" s="192"/>
      <c r="AV441" s="192"/>
      <c r="AW441" s="192"/>
      <c r="AX441" s="192"/>
      <c r="AY441" s="192"/>
      <c r="AZ441" s="192"/>
      <c r="BA441" s="192"/>
      <c r="BB441" s="192"/>
      <c r="BC441" s="192"/>
      <c r="BD441" s="192"/>
      <c r="BE441" s="192"/>
    </row>
    <row r="442" spans="1:57" ht="54" customHeight="1" x14ac:dyDescent="0.2">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82"/>
      <c r="X442" s="193"/>
      <c r="Y442" s="193"/>
      <c r="Z442" s="193"/>
      <c r="AA442" s="193"/>
      <c r="AB442" s="193"/>
      <c r="AC442" s="193"/>
      <c r="AD442" s="193"/>
      <c r="AE442" s="193"/>
      <c r="AF442" s="193"/>
      <c r="AG442" s="193"/>
      <c r="AH442" s="193"/>
      <c r="AI442" s="193"/>
      <c r="AJ442" s="193"/>
      <c r="AK442" s="193"/>
      <c r="AL442" s="193"/>
      <c r="AM442" s="193"/>
      <c r="AN442" s="193"/>
      <c r="AO442" s="193"/>
      <c r="AP442" s="193"/>
      <c r="AQ442" s="193"/>
      <c r="AR442" s="193"/>
      <c r="AS442" s="193"/>
      <c r="AT442" s="195"/>
      <c r="AU442" s="192"/>
      <c r="AV442" s="192"/>
      <c r="AW442" s="192"/>
      <c r="AX442" s="192"/>
      <c r="AY442" s="192"/>
      <c r="AZ442" s="192"/>
      <c r="BA442" s="192"/>
      <c r="BB442" s="192"/>
      <c r="BC442" s="192"/>
      <c r="BD442" s="192"/>
      <c r="BE442" s="192"/>
    </row>
    <row r="443" spans="1:57" ht="54" customHeight="1" x14ac:dyDescent="0.2">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82"/>
      <c r="X443" s="193"/>
      <c r="Y443" s="193"/>
      <c r="Z443" s="193"/>
      <c r="AA443" s="193"/>
      <c r="AB443" s="193"/>
      <c r="AC443" s="193"/>
      <c r="AD443" s="193"/>
      <c r="AE443" s="193"/>
      <c r="AF443" s="193"/>
      <c r="AG443" s="193"/>
      <c r="AH443" s="193"/>
      <c r="AI443" s="193"/>
      <c r="AJ443" s="193"/>
      <c r="AK443" s="193"/>
      <c r="AL443" s="193"/>
      <c r="AM443" s="193"/>
      <c r="AN443" s="193"/>
      <c r="AO443" s="193"/>
      <c r="AP443" s="193"/>
      <c r="AQ443" s="193"/>
      <c r="AR443" s="193"/>
      <c r="AS443" s="193"/>
      <c r="AT443" s="195"/>
      <c r="AU443" s="192"/>
      <c r="AV443" s="192"/>
      <c r="AW443" s="192"/>
      <c r="AX443" s="192"/>
      <c r="AY443" s="192"/>
      <c r="AZ443" s="192"/>
      <c r="BA443" s="192"/>
      <c r="BB443" s="192"/>
      <c r="BC443" s="192"/>
      <c r="BD443" s="192"/>
      <c r="BE443" s="192"/>
    </row>
    <row r="444" spans="1:57" ht="54" customHeight="1" x14ac:dyDescent="0.2">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82"/>
      <c r="X444" s="193"/>
      <c r="Y444" s="193"/>
      <c r="Z444" s="193"/>
      <c r="AA444" s="193"/>
      <c r="AB444" s="193"/>
      <c r="AC444" s="193"/>
      <c r="AD444" s="193"/>
      <c r="AE444" s="193"/>
      <c r="AF444" s="193"/>
      <c r="AG444" s="193"/>
      <c r="AH444" s="193"/>
      <c r="AI444" s="193"/>
      <c r="AJ444" s="193"/>
      <c r="AK444" s="193"/>
      <c r="AL444" s="193"/>
      <c r="AM444" s="193"/>
      <c r="AN444" s="193"/>
      <c r="AO444" s="193"/>
      <c r="AP444" s="193"/>
      <c r="AQ444" s="193"/>
      <c r="AR444" s="193"/>
      <c r="AS444" s="193"/>
      <c r="AT444" s="195"/>
      <c r="AU444" s="192"/>
      <c r="AV444" s="192"/>
      <c r="AW444" s="192"/>
      <c r="AX444" s="192"/>
      <c r="AY444" s="192"/>
      <c r="AZ444" s="192"/>
      <c r="BA444" s="192"/>
      <c r="BB444" s="192"/>
      <c r="BC444" s="192"/>
      <c r="BD444" s="192"/>
      <c r="BE444" s="192"/>
    </row>
    <row r="445" spans="1:57" ht="54" customHeight="1" x14ac:dyDescent="0.2">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82"/>
      <c r="X445" s="193"/>
      <c r="Y445" s="193"/>
      <c r="Z445" s="193"/>
      <c r="AA445" s="193"/>
      <c r="AB445" s="193"/>
      <c r="AC445" s="193"/>
      <c r="AD445" s="193"/>
      <c r="AE445" s="193"/>
      <c r="AF445" s="193"/>
      <c r="AG445" s="193"/>
      <c r="AH445" s="193"/>
      <c r="AI445" s="193"/>
      <c r="AJ445" s="193"/>
      <c r="AK445" s="193"/>
      <c r="AL445" s="193"/>
      <c r="AM445" s="193"/>
      <c r="AN445" s="193"/>
      <c r="AO445" s="193"/>
      <c r="AP445" s="193"/>
      <c r="AQ445" s="193"/>
      <c r="AR445" s="193"/>
      <c r="AS445" s="193"/>
      <c r="AT445" s="195"/>
      <c r="AU445" s="192"/>
      <c r="AV445" s="192"/>
      <c r="AW445" s="192"/>
      <c r="AX445" s="192"/>
      <c r="AY445" s="192"/>
      <c r="AZ445" s="192"/>
      <c r="BA445" s="192"/>
      <c r="BB445" s="192"/>
      <c r="BC445" s="192"/>
      <c r="BD445" s="192"/>
      <c r="BE445" s="192"/>
    </row>
    <row r="446" spans="1:57" ht="54" customHeight="1" x14ac:dyDescent="0.2">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82"/>
      <c r="X446" s="193"/>
      <c r="Y446" s="193"/>
      <c r="Z446" s="193"/>
      <c r="AA446" s="193"/>
      <c r="AB446" s="193"/>
      <c r="AC446" s="193"/>
      <c r="AD446" s="193"/>
      <c r="AE446" s="193"/>
      <c r="AF446" s="193"/>
      <c r="AG446" s="193"/>
      <c r="AH446" s="193"/>
      <c r="AI446" s="193"/>
      <c r="AJ446" s="193"/>
      <c r="AK446" s="193"/>
      <c r="AL446" s="193"/>
      <c r="AM446" s="193"/>
      <c r="AN446" s="193"/>
      <c r="AO446" s="193"/>
      <c r="AP446" s="193"/>
      <c r="AQ446" s="193"/>
      <c r="AR446" s="193"/>
      <c r="AS446" s="193"/>
      <c r="AT446" s="195"/>
      <c r="AU446" s="192"/>
      <c r="AV446" s="192"/>
      <c r="AW446" s="192"/>
      <c r="AX446" s="192"/>
      <c r="AY446" s="192"/>
      <c r="AZ446" s="192"/>
      <c r="BA446" s="192"/>
      <c r="BB446" s="192"/>
      <c r="BC446" s="192"/>
      <c r="BD446" s="192"/>
      <c r="BE446" s="192"/>
    </row>
    <row r="447" spans="1:57" ht="54" customHeight="1" x14ac:dyDescent="0.2">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82"/>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5"/>
      <c r="AU447" s="192"/>
      <c r="AV447" s="192"/>
      <c r="AW447" s="192"/>
      <c r="AX447" s="192"/>
      <c r="AY447" s="192"/>
      <c r="AZ447" s="192"/>
      <c r="BA447" s="192"/>
      <c r="BB447" s="192"/>
      <c r="BC447" s="192"/>
      <c r="BD447" s="192"/>
      <c r="BE447" s="192"/>
    </row>
    <row r="448" spans="1:57" ht="54" customHeight="1" x14ac:dyDescent="0.2">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82"/>
      <c r="X448" s="193"/>
      <c r="Y448" s="193"/>
      <c r="Z448" s="193"/>
      <c r="AA448" s="193"/>
      <c r="AB448" s="193"/>
      <c r="AC448" s="193"/>
      <c r="AD448" s="193"/>
      <c r="AE448" s="193"/>
      <c r="AF448" s="193"/>
      <c r="AG448" s="193"/>
      <c r="AH448" s="193"/>
      <c r="AI448" s="193"/>
      <c r="AJ448" s="193"/>
      <c r="AK448" s="193"/>
      <c r="AL448" s="193"/>
      <c r="AM448" s="193"/>
      <c r="AN448" s="193"/>
      <c r="AO448" s="193"/>
      <c r="AP448" s="193"/>
      <c r="AQ448" s="193"/>
      <c r="AR448" s="193"/>
      <c r="AS448" s="193"/>
      <c r="AT448" s="195"/>
      <c r="AU448" s="192"/>
      <c r="AV448" s="192"/>
      <c r="AW448" s="192"/>
      <c r="AX448" s="192"/>
      <c r="AY448" s="192"/>
      <c r="AZ448" s="192"/>
      <c r="BA448" s="192"/>
      <c r="BB448" s="192"/>
      <c r="BC448" s="192"/>
      <c r="BD448" s="192"/>
      <c r="BE448" s="192"/>
    </row>
    <row r="449" spans="1:57" ht="54" customHeight="1" x14ac:dyDescent="0.2">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82"/>
      <c r="X449" s="193"/>
      <c r="Y449" s="193"/>
      <c r="Z449" s="193"/>
      <c r="AA449" s="193"/>
      <c r="AB449" s="193"/>
      <c r="AC449" s="193"/>
      <c r="AD449" s="193"/>
      <c r="AE449" s="193"/>
      <c r="AF449" s="193"/>
      <c r="AG449" s="193"/>
      <c r="AH449" s="193"/>
      <c r="AI449" s="193"/>
      <c r="AJ449" s="193"/>
      <c r="AK449" s="193"/>
      <c r="AL449" s="193"/>
      <c r="AM449" s="193"/>
      <c r="AN449" s="193"/>
      <c r="AO449" s="193"/>
      <c r="AP449" s="193"/>
      <c r="AQ449" s="193"/>
      <c r="AR449" s="193"/>
      <c r="AS449" s="193"/>
      <c r="AT449" s="195"/>
      <c r="AU449" s="192"/>
      <c r="AV449" s="192"/>
      <c r="AW449" s="192"/>
      <c r="AX449" s="192"/>
      <c r="AY449" s="192"/>
      <c r="AZ449" s="192"/>
      <c r="BA449" s="192"/>
      <c r="BB449" s="192"/>
      <c r="BC449" s="192"/>
      <c r="BD449" s="192"/>
      <c r="BE449" s="192"/>
    </row>
    <row r="450" spans="1:57" ht="54" customHeight="1" x14ac:dyDescent="0.2">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82"/>
      <c r="X450" s="193"/>
      <c r="Y450" s="193"/>
      <c r="Z450" s="193"/>
      <c r="AA450" s="193"/>
      <c r="AB450" s="193"/>
      <c r="AC450" s="193"/>
      <c r="AD450" s="193"/>
      <c r="AE450" s="193"/>
      <c r="AF450" s="193"/>
      <c r="AG450" s="193"/>
      <c r="AH450" s="193"/>
      <c r="AI450" s="193"/>
      <c r="AJ450" s="193"/>
      <c r="AK450" s="193"/>
      <c r="AL450" s="193"/>
      <c r="AM450" s="193"/>
      <c r="AN450" s="193"/>
      <c r="AO450" s="193"/>
      <c r="AP450" s="193"/>
      <c r="AQ450" s="193"/>
      <c r="AR450" s="193"/>
      <c r="AS450" s="193"/>
      <c r="AT450" s="195"/>
      <c r="AU450" s="192"/>
      <c r="AV450" s="192"/>
      <c r="AW450" s="192"/>
      <c r="AX450" s="192"/>
      <c r="AY450" s="192"/>
      <c r="AZ450" s="192"/>
      <c r="BA450" s="192"/>
      <c r="BB450" s="192"/>
      <c r="BC450" s="192"/>
      <c r="BD450" s="192"/>
      <c r="BE450" s="192"/>
    </row>
    <row r="451" spans="1:57" ht="54" customHeight="1" x14ac:dyDescent="0.2">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82"/>
      <c r="X451" s="193"/>
      <c r="Y451" s="193"/>
      <c r="Z451" s="193"/>
      <c r="AA451" s="193"/>
      <c r="AB451" s="193"/>
      <c r="AC451" s="193"/>
      <c r="AD451" s="193"/>
      <c r="AE451" s="193"/>
      <c r="AF451" s="193"/>
      <c r="AG451" s="193"/>
      <c r="AH451" s="193"/>
      <c r="AI451" s="193"/>
      <c r="AJ451" s="193"/>
      <c r="AK451" s="193"/>
      <c r="AL451" s="193"/>
      <c r="AM451" s="193"/>
      <c r="AN451" s="193"/>
      <c r="AO451" s="193"/>
      <c r="AP451" s="193"/>
      <c r="AQ451" s="193"/>
      <c r="AR451" s="193"/>
      <c r="AS451" s="193"/>
      <c r="AT451" s="195"/>
      <c r="AU451" s="192"/>
      <c r="AV451" s="192"/>
      <c r="AW451" s="192"/>
      <c r="AX451" s="192"/>
      <c r="AY451" s="192"/>
      <c r="AZ451" s="192"/>
      <c r="BA451" s="192"/>
      <c r="BB451" s="192"/>
      <c r="BC451" s="192"/>
      <c r="BD451" s="192"/>
      <c r="BE451" s="192"/>
    </row>
    <row r="452" spans="1:57" ht="54" customHeight="1" x14ac:dyDescent="0.2">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82"/>
      <c r="X452" s="193"/>
      <c r="Y452" s="193"/>
      <c r="Z452" s="193"/>
      <c r="AA452" s="193"/>
      <c r="AB452" s="193"/>
      <c r="AC452" s="193"/>
      <c r="AD452" s="193"/>
      <c r="AE452" s="193"/>
      <c r="AF452" s="193"/>
      <c r="AG452" s="193"/>
      <c r="AH452" s="193"/>
      <c r="AI452" s="193"/>
      <c r="AJ452" s="193"/>
      <c r="AK452" s="193"/>
      <c r="AL452" s="193"/>
      <c r="AM452" s="193"/>
      <c r="AN452" s="193"/>
      <c r="AO452" s="193"/>
      <c r="AP452" s="193"/>
      <c r="AQ452" s="193"/>
      <c r="AR452" s="193"/>
      <c r="AS452" s="193"/>
      <c r="AT452" s="195"/>
      <c r="AU452" s="192"/>
      <c r="AV452" s="192"/>
      <c r="AW452" s="192"/>
      <c r="AX452" s="192"/>
      <c r="AY452" s="192"/>
      <c r="AZ452" s="192"/>
      <c r="BA452" s="192"/>
      <c r="BB452" s="192"/>
      <c r="BC452" s="192"/>
      <c r="BD452" s="192"/>
      <c r="BE452" s="192"/>
    </row>
    <row r="453" spans="1:57" ht="54" customHeight="1" x14ac:dyDescent="0.2">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82"/>
      <c r="X453" s="193"/>
      <c r="Y453" s="193"/>
      <c r="Z453" s="193"/>
      <c r="AA453" s="193"/>
      <c r="AB453" s="193"/>
      <c r="AC453" s="193"/>
      <c r="AD453" s="193"/>
      <c r="AE453" s="193"/>
      <c r="AF453" s="193"/>
      <c r="AG453" s="193"/>
      <c r="AH453" s="193"/>
      <c r="AI453" s="193"/>
      <c r="AJ453" s="193"/>
      <c r="AK453" s="193"/>
      <c r="AL453" s="193"/>
      <c r="AM453" s="193"/>
      <c r="AN453" s="193"/>
      <c r="AO453" s="193"/>
      <c r="AP453" s="193"/>
      <c r="AQ453" s="193"/>
      <c r="AR453" s="193"/>
      <c r="AS453" s="193"/>
      <c r="AT453" s="195"/>
      <c r="AU453" s="192"/>
      <c r="AV453" s="192"/>
      <c r="AW453" s="192"/>
      <c r="AX453" s="192"/>
      <c r="AY453" s="192"/>
      <c r="AZ453" s="192"/>
      <c r="BA453" s="192"/>
      <c r="BB453" s="192"/>
      <c r="BC453" s="192"/>
      <c r="BD453" s="192"/>
      <c r="BE453" s="192"/>
    </row>
    <row r="454" spans="1:57" ht="54" customHeight="1" x14ac:dyDescent="0.2">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82"/>
      <c r="X454" s="193"/>
      <c r="Y454" s="193"/>
      <c r="Z454" s="193"/>
      <c r="AA454" s="193"/>
      <c r="AB454" s="193"/>
      <c r="AC454" s="193"/>
      <c r="AD454" s="193"/>
      <c r="AE454" s="193"/>
      <c r="AF454" s="193"/>
      <c r="AG454" s="193"/>
      <c r="AH454" s="193"/>
      <c r="AI454" s="193"/>
      <c r="AJ454" s="193"/>
      <c r="AK454" s="193"/>
      <c r="AL454" s="193"/>
      <c r="AM454" s="193"/>
      <c r="AN454" s="193"/>
      <c r="AO454" s="193"/>
      <c r="AP454" s="193"/>
      <c r="AQ454" s="193"/>
      <c r="AR454" s="193"/>
      <c r="AS454" s="193"/>
      <c r="AT454" s="195"/>
      <c r="AU454" s="192"/>
      <c r="AV454" s="192"/>
      <c r="AW454" s="192"/>
      <c r="AX454" s="192"/>
      <c r="AY454" s="192"/>
      <c r="AZ454" s="192"/>
      <c r="BA454" s="192"/>
      <c r="BB454" s="192"/>
      <c r="BC454" s="192"/>
      <c r="BD454" s="192"/>
      <c r="BE454" s="192"/>
    </row>
    <row r="455" spans="1:57" ht="54" customHeight="1" x14ac:dyDescent="0.2">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82"/>
      <c r="X455" s="193"/>
      <c r="Y455" s="193"/>
      <c r="Z455" s="193"/>
      <c r="AA455" s="193"/>
      <c r="AB455" s="193"/>
      <c r="AC455" s="193"/>
      <c r="AD455" s="193"/>
      <c r="AE455" s="193"/>
      <c r="AF455" s="193"/>
      <c r="AG455" s="193"/>
      <c r="AH455" s="193"/>
      <c r="AI455" s="193"/>
      <c r="AJ455" s="193"/>
      <c r="AK455" s="193"/>
      <c r="AL455" s="193"/>
      <c r="AM455" s="193"/>
      <c r="AN455" s="193"/>
      <c r="AO455" s="193"/>
      <c r="AP455" s="193"/>
      <c r="AQ455" s="193"/>
      <c r="AR455" s="193"/>
      <c r="AS455" s="193"/>
      <c r="AT455" s="195"/>
      <c r="AU455" s="192"/>
      <c r="AV455" s="192"/>
      <c r="AW455" s="192"/>
      <c r="AX455" s="192"/>
      <c r="AY455" s="192"/>
      <c r="AZ455" s="192"/>
      <c r="BA455" s="192"/>
      <c r="BB455" s="192"/>
      <c r="BC455" s="192"/>
      <c r="BD455" s="192"/>
      <c r="BE455" s="192"/>
    </row>
    <row r="456" spans="1:57" ht="54" customHeight="1" x14ac:dyDescent="0.2">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82"/>
      <c r="X456" s="193"/>
      <c r="Y456" s="193"/>
      <c r="Z456" s="193"/>
      <c r="AA456" s="193"/>
      <c r="AB456" s="193"/>
      <c r="AC456" s="193"/>
      <c r="AD456" s="193"/>
      <c r="AE456" s="193"/>
      <c r="AF456" s="193"/>
      <c r="AG456" s="193"/>
      <c r="AH456" s="193"/>
      <c r="AI456" s="193"/>
      <c r="AJ456" s="193"/>
      <c r="AK456" s="193"/>
      <c r="AL456" s="193"/>
      <c r="AM456" s="193"/>
      <c r="AN456" s="193"/>
      <c r="AO456" s="193"/>
      <c r="AP456" s="193"/>
      <c r="AQ456" s="193"/>
      <c r="AR456" s="193"/>
      <c r="AS456" s="193"/>
      <c r="AT456" s="195"/>
      <c r="AU456" s="192"/>
      <c r="AV456" s="192"/>
      <c r="AW456" s="192"/>
      <c r="AX456" s="192"/>
      <c r="AY456" s="192"/>
      <c r="AZ456" s="192"/>
      <c r="BA456" s="192"/>
      <c r="BB456" s="192"/>
      <c r="BC456" s="192"/>
      <c r="BD456" s="192"/>
      <c r="BE456" s="192"/>
    </row>
    <row r="457" spans="1:57" ht="54" customHeight="1" x14ac:dyDescent="0.2">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82"/>
      <c r="X457" s="193"/>
      <c r="Y457" s="193"/>
      <c r="Z457" s="193"/>
      <c r="AA457" s="193"/>
      <c r="AB457" s="193"/>
      <c r="AC457" s="193"/>
      <c r="AD457" s="193"/>
      <c r="AE457" s="193"/>
      <c r="AF457" s="193"/>
      <c r="AG457" s="193"/>
      <c r="AH457" s="193"/>
      <c r="AI457" s="193"/>
      <c r="AJ457" s="193"/>
      <c r="AK457" s="193"/>
      <c r="AL457" s="193"/>
      <c r="AM457" s="193"/>
      <c r="AN457" s="193"/>
      <c r="AO457" s="193"/>
      <c r="AP457" s="193"/>
      <c r="AQ457" s="193"/>
      <c r="AR457" s="193"/>
      <c r="AS457" s="193"/>
      <c r="AT457" s="195"/>
      <c r="AU457" s="192"/>
      <c r="AV457" s="192"/>
      <c r="AW457" s="192"/>
      <c r="AX457" s="192"/>
      <c r="AY457" s="192"/>
      <c r="AZ457" s="192"/>
      <c r="BA457" s="192"/>
      <c r="BB457" s="192"/>
      <c r="BC457" s="192"/>
      <c r="BD457" s="192"/>
      <c r="BE457" s="192"/>
    </row>
    <row r="458" spans="1:57" ht="54" customHeight="1" x14ac:dyDescent="0.2">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82"/>
      <c r="X458" s="193"/>
      <c r="Y458" s="193"/>
      <c r="Z458" s="193"/>
      <c r="AA458" s="193"/>
      <c r="AB458" s="193"/>
      <c r="AC458" s="193"/>
      <c r="AD458" s="193"/>
      <c r="AE458" s="193"/>
      <c r="AF458" s="193"/>
      <c r="AG458" s="193"/>
      <c r="AH458" s="193"/>
      <c r="AI458" s="193"/>
      <c r="AJ458" s="193"/>
      <c r="AK458" s="193"/>
      <c r="AL458" s="193"/>
      <c r="AM458" s="193"/>
      <c r="AN458" s="193"/>
      <c r="AO458" s="193"/>
      <c r="AP458" s="193"/>
      <c r="AQ458" s="193"/>
      <c r="AR458" s="193"/>
      <c r="AS458" s="193"/>
      <c r="AT458" s="195"/>
      <c r="AU458" s="192"/>
      <c r="AV458" s="192"/>
      <c r="AW458" s="192"/>
      <c r="AX458" s="192"/>
      <c r="AY458" s="192"/>
      <c r="AZ458" s="192"/>
      <c r="BA458" s="192"/>
      <c r="BB458" s="192"/>
      <c r="BC458" s="192"/>
      <c r="BD458" s="192"/>
      <c r="BE458" s="192"/>
    </row>
    <row r="459" spans="1:57" ht="54" customHeight="1" x14ac:dyDescent="0.2">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82"/>
      <c r="X459" s="193"/>
      <c r="Y459" s="193"/>
      <c r="Z459" s="193"/>
      <c r="AA459" s="193"/>
      <c r="AB459" s="193"/>
      <c r="AC459" s="193"/>
      <c r="AD459" s="193"/>
      <c r="AE459" s="193"/>
      <c r="AF459" s="193"/>
      <c r="AG459" s="193"/>
      <c r="AH459" s="193"/>
      <c r="AI459" s="193"/>
      <c r="AJ459" s="193"/>
      <c r="AK459" s="193"/>
      <c r="AL459" s="193"/>
      <c r="AM459" s="193"/>
      <c r="AN459" s="193"/>
      <c r="AO459" s="193"/>
      <c r="AP459" s="193"/>
      <c r="AQ459" s="193"/>
      <c r="AR459" s="193"/>
      <c r="AS459" s="193"/>
      <c r="AT459" s="195"/>
      <c r="AU459" s="192"/>
      <c r="AV459" s="192"/>
      <c r="AW459" s="192"/>
      <c r="AX459" s="192"/>
      <c r="AY459" s="192"/>
      <c r="AZ459" s="192"/>
      <c r="BA459" s="192"/>
      <c r="BB459" s="192"/>
      <c r="BC459" s="192"/>
      <c r="BD459" s="192"/>
      <c r="BE459" s="192"/>
    </row>
    <row r="460" spans="1:57" ht="54" customHeight="1" x14ac:dyDescent="0.2">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82"/>
      <c r="X460" s="193"/>
      <c r="Y460" s="193"/>
      <c r="Z460" s="193"/>
      <c r="AA460" s="193"/>
      <c r="AB460" s="193"/>
      <c r="AC460" s="193"/>
      <c r="AD460" s="193"/>
      <c r="AE460" s="193"/>
      <c r="AF460" s="193"/>
      <c r="AG460" s="193"/>
      <c r="AH460" s="193"/>
      <c r="AI460" s="193"/>
      <c r="AJ460" s="193"/>
      <c r="AK460" s="193"/>
      <c r="AL460" s="193"/>
      <c r="AM460" s="193"/>
      <c r="AN460" s="193"/>
      <c r="AO460" s="193"/>
      <c r="AP460" s="193"/>
      <c r="AQ460" s="193"/>
      <c r="AR460" s="193"/>
      <c r="AS460" s="193"/>
      <c r="AT460" s="195"/>
      <c r="AU460" s="192"/>
      <c r="AV460" s="192"/>
      <c r="AW460" s="192"/>
      <c r="AX460" s="192"/>
      <c r="AY460" s="192"/>
      <c r="AZ460" s="192"/>
      <c r="BA460" s="192"/>
      <c r="BB460" s="192"/>
      <c r="BC460" s="192"/>
      <c r="BD460" s="192"/>
      <c r="BE460" s="192"/>
    </row>
    <row r="461" spans="1:57" ht="54" customHeight="1" x14ac:dyDescent="0.2">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82"/>
      <c r="X461" s="193"/>
      <c r="Y461" s="193"/>
      <c r="Z461" s="193"/>
      <c r="AA461" s="193"/>
      <c r="AB461" s="193"/>
      <c r="AC461" s="193"/>
      <c r="AD461" s="193"/>
      <c r="AE461" s="193"/>
      <c r="AF461" s="193"/>
      <c r="AG461" s="193"/>
      <c r="AH461" s="193"/>
      <c r="AI461" s="193"/>
      <c r="AJ461" s="193"/>
      <c r="AK461" s="193"/>
      <c r="AL461" s="193"/>
      <c r="AM461" s="193"/>
      <c r="AN461" s="193"/>
      <c r="AO461" s="193"/>
      <c r="AP461" s="193"/>
      <c r="AQ461" s="193"/>
      <c r="AR461" s="193"/>
      <c r="AS461" s="193"/>
      <c r="AT461" s="195"/>
      <c r="AU461" s="192"/>
      <c r="AV461" s="192"/>
      <c r="AW461" s="192"/>
      <c r="AX461" s="192"/>
      <c r="AY461" s="192"/>
      <c r="AZ461" s="192"/>
      <c r="BA461" s="192"/>
      <c r="BB461" s="192"/>
      <c r="BC461" s="192"/>
      <c r="BD461" s="192"/>
      <c r="BE461" s="192"/>
    </row>
    <row r="462" spans="1:57" ht="54" customHeight="1" x14ac:dyDescent="0.2">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82"/>
      <c r="X462" s="193"/>
      <c r="Y462" s="193"/>
      <c r="Z462" s="193"/>
      <c r="AA462" s="193"/>
      <c r="AB462" s="193"/>
      <c r="AC462" s="193"/>
      <c r="AD462" s="193"/>
      <c r="AE462" s="193"/>
      <c r="AF462" s="193"/>
      <c r="AG462" s="193"/>
      <c r="AH462" s="193"/>
      <c r="AI462" s="193"/>
      <c r="AJ462" s="193"/>
      <c r="AK462" s="193"/>
      <c r="AL462" s="193"/>
      <c r="AM462" s="193"/>
      <c r="AN462" s="193"/>
      <c r="AO462" s="193"/>
      <c r="AP462" s="193"/>
      <c r="AQ462" s="193"/>
      <c r="AR462" s="193"/>
      <c r="AS462" s="193"/>
      <c r="AT462" s="195"/>
      <c r="AU462" s="192"/>
      <c r="AV462" s="192"/>
      <c r="AW462" s="192"/>
      <c r="AX462" s="192"/>
      <c r="AY462" s="192"/>
      <c r="AZ462" s="192"/>
      <c r="BA462" s="192"/>
      <c r="BB462" s="192"/>
      <c r="BC462" s="192"/>
      <c r="BD462" s="192"/>
      <c r="BE462" s="192"/>
    </row>
    <row r="463" spans="1:57" ht="54" customHeight="1" x14ac:dyDescent="0.2">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82"/>
      <c r="X463" s="193"/>
      <c r="Y463" s="193"/>
      <c r="Z463" s="193"/>
      <c r="AA463" s="193"/>
      <c r="AB463" s="193"/>
      <c r="AC463" s="193"/>
      <c r="AD463" s="193"/>
      <c r="AE463" s="193"/>
      <c r="AF463" s="193"/>
      <c r="AG463" s="193"/>
      <c r="AH463" s="193"/>
      <c r="AI463" s="193"/>
      <c r="AJ463" s="193"/>
      <c r="AK463" s="193"/>
      <c r="AL463" s="193"/>
      <c r="AM463" s="193"/>
      <c r="AN463" s="193"/>
      <c r="AO463" s="193"/>
      <c r="AP463" s="193"/>
      <c r="AQ463" s="193"/>
      <c r="AR463" s="193"/>
      <c r="AS463" s="193"/>
      <c r="AT463" s="195"/>
      <c r="AU463" s="192"/>
      <c r="AV463" s="192"/>
      <c r="AW463" s="192"/>
      <c r="AX463" s="192"/>
      <c r="AY463" s="192"/>
      <c r="AZ463" s="192"/>
      <c r="BA463" s="192"/>
      <c r="BB463" s="192"/>
      <c r="BC463" s="192"/>
      <c r="BD463" s="192"/>
      <c r="BE463" s="192"/>
    </row>
    <row r="464" spans="1:57" ht="54" customHeight="1" x14ac:dyDescent="0.2">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82"/>
      <c r="X464" s="193"/>
      <c r="Y464" s="193"/>
      <c r="Z464" s="193"/>
      <c r="AA464" s="193"/>
      <c r="AB464" s="193"/>
      <c r="AC464" s="193"/>
      <c r="AD464" s="193"/>
      <c r="AE464" s="193"/>
      <c r="AF464" s="193"/>
      <c r="AG464" s="193"/>
      <c r="AH464" s="193"/>
      <c r="AI464" s="193"/>
      <c r="AJ464" s="193"/>
      <c r="AK464" s="193"/>
      <c r="AL464" s="193"/>
      <c r="AM464" s="193"/>
      <c r="AN464" s="193"/>
      <c r="AO464" s="193"/>
      <c r="AP464" s="193"/>
      <c r="AQ464" s="193"/>
      <c r="AR464" s="193"/>
      <c r="AS464" s="193"/>
      <c r="AT464" s="195"/>
      <c r="AU464" s="192"/>
      <c r="AV464" s="192"/>
      <c r="AW464" s="192"/>
      <c r="AX464" s="192"/>
      <c r="AY464" s="192"/>
      <c r="AZ464" s="192"/>
      <c r="BA464" s="192"/>
      <c r="BB464" s="192"/>
      <c r="BC464" s="192"/>
      <c r="BD464" s="192"/>
      <c r="BE464" s="192"/>
    </row>
    <row r="465" spans="1:57" ht="54" customHeight="1" x14ac:dyDescent="0.2">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82"/>
      <c r="X465" s="193"/>
      <c r="Y465" s="193"/>
      <c r="Z465" s="193"/>
      <c r="AA465" s="193"/>
      <c r="AB465" s="193"/>
      <c r="AC465" s="193"/>
      <c r="AD465" s="193"/>
      <c r="AE465" s="193"/>
      <c r="AF465" s="193"/>
      <c r="AG465" s="193"/>
      <c r="AH465" s="193"/>
      <c r="AI465" s="193"/>
      <c r="AJ465" s="193"/>
      <c r="AK465" s="193"/>
      <c r="AL465" s="193"/>
      <c r="AM465" s="193"/>
      <c r="AN465" s="193"/>
      <c r="AO465" s="193"/>
      <c r="AP465" s="193"/>
      <c r="AQ465" s="193"/>
      <c r="AR465" s="193"/>
      <c r="AS465" s="193"/>
      <c r="AT465" s="195"/>
      <c r="AU465" s="192"/>
      <c r="AV465" s="192"/>
      <c r="AW465" s="192"/>
      <c r="AX465" s="192"/>
      <c r="AY465" s="192"/>
      <c r="AZ465" s="192"/>
      <c r="BA465" s="192"/>
      <c r="BB465" s="192"/>
      <c r="BC465" s="192"/>
      <c r="BD465" s="192"/>
      <c r="BE465" s="192"/>
    </row>
    <row r="466" spans="1:57" ht="54" customHeight="1" x14ac:dyDescent="0.2">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82"/>
      <c r="X466" s="193"/>
      <c r="Y466" s="193"/>
      <c r="Z466" s="193"/>
      <c r="AA466" s="193"/>
      <c r="AB466" s="193"/>
      <c r="AC466" s="193"/>
      <c r="AD466" s="193"/>
      <c r="AE466" s="193"/>
      <c r="AF466" s="193"/>
      <c r="AG466" s="193"/>
      <c r="AH466" s="193"/>
      <c r="AI466" s="193"/>
      <c r="AJ466" s="193"/>
      <c r="AK466" s="193"/>
      <c r="AL466" s="193"/>
      <c r="AM466" s="193"/>
      <c r="AN466" s="193"/>
      <c r="AO466" s="193"/>
      <c r="AP466" s="193"/>
      <c r="AQ466" s="193"/>
      <c r="AR466" s="193"/>
      <c r="AS466" s="193"/>
      <c r="AT466" s="195"/>
      <c r="AU466" s="192"/>
      <c r="AV466" s="192"/>
      <c r="AW466" s="192"/>
      <c r="AX466" s="192"/>
      <c r="AY466" s="192"/>
      <c r="AZ466" s="192"/>
      <c r="BA466" s="192"/>
      <c r="BB466" s="192"/>
      <c r="BC466" s="192"/>
      <c r="BD466" s="192"/>
      <c r="BE466" s="192"/>
    </row>
    <row r="467" spans="1:57" ht="54" customHeight="1" x14ac:dyDescent="0.2">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82"/>
      <c r="X467" s="193"/>
      <c r="Y467" s="193"/>
      <c r="Z467" s="193"/>
      <c r="AA467" s="193"/>
      <c r="AB467" s="193"/>
      <c r="AC467" s="193"/>
      <c r="AD467" s="193"/>
      <c r="AE467" s="193"/>
      <c r="AF467" s="193"/>
      <c r="AG467" s="193"/>
      <c r="AH467" s="193"/>
      <c r="AI467" s="193"/>
      <c r="AJ467" s="193"/>
      <c r="AK467" s="193"/>
      <c r="AL467" s="193"/>
      <c r="AM467" s="193"/>
      <c r="AN467" s="193"/>
      <c r="AO467" s="193"/>
      <c r="AP467" s="193"/>
      <c r="AQ467" s="193"/>
      <c r="AR467" s="193"/>
      <c r="AS467" s="193"/>
      <c r="AT467" s="195"/>
      <c r="AU467" s="192"/>
      <c r="AV467" s="192"/>
      <c r="AW467" s="192"/>
      <c r="AX467" s="192"/>
      <c r="AY467" s="192"/>
      <c r="AZ467" s="192"/>
      <c r="BA467" s="192"/>
      <c r="BB467" s="192"/>
      <c r="BC467" s="192"/>
      <c r="BD467" s="192"/>
      <c r="BE467" s="192"/>
    </row>
    <row r="468" spans="1:57" ht="54" customHeight="1" x14ac:dyDescent="0.2">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82"/>
      <c r="X468" s="193"/>
      <c r="Y468" s="193"/>
      <c r="Z468" s="193"/>
      <c r="AA468" s="193"/>
      <c r="AB468" s="193"/>
      <c r="AC468" s="193"/>
      <c r="AD468" s="193"/>
      <c r="AE468" s="193"/>
      <c r="AF468" s="193"/>
      <c r="AG468" s="193"/>
      <c r="AH468" s="193"/>
      <c r="AI468" s="193"/>
      <c r="AJ468" s="193"/>
      <c r="AK468" s="193"/>
      <c r="AL468" s="193"/>
      <c r="AM468" s="193"/>
      <c r="AN468" s="193"/>
      <c r="AO468" s="193"/>
      <c r="AP468" s="193"/>
      <c r="AQ468" s="193"/>
      <c r="AR468" s="193"/>
      <c r="AS468" s="193"/>
      <c r="AT468" s="195"/>
      <c r="AU468" s="192"/>
      <c r="AV468" s="192"/>
      <c r="AW468" s="192"/>
      <c r="AX468" s="192"/>
      <c r="AY468" s="192"/>
      <c r="AZ468" s="192"/>
      <c r="BA468" s="192"/>
      <c r="BB468" s="192"/>
      <c r="BC468" s="192"/>
      <c r="BD468" s="192"/>
      <c r="BE468" s="192"/>
    </row>
    <row r="469" spans="1:57" ht="54" customHeight="1" x14ac:dyDescent="0.2">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82"/>
      <c r="X469" s="193"/>
      <c r="Y469" s="193"/>
      <c r="Z469" s="193"/>
      <c r="AA469" s="193"/>
      <c r="AB469" s="193"/>
      <c r="AC469" s="193"/>
      <c r="AD469" s="193"/>
      <c r="AE469" s="193"/>
      <c r="AF469" s="193"/>
      <c r="AG469" s="193"/>
      <c r="AH469" s="193"/>
      <c r="AI469" s="193"/>
      <c r="AJ469" s="193"/>
      <c r="AK469" s="193"/>
      <c r="AL469" s="193"/>
      <c r="AM469" s="193"/>
      <c r="AN469" s="193"/>
      <c r="AO469" s="193"/>
      <c r="AP469" s="193"/>
      <c r="AQ469" s="193"/>
      <c r="AR469" s="193"/>
      <c r="AS469" s="193"/>
      <c r="AT469" s="195"/>
      <c r="AU469" s="192"/>
      <c r="AV469" s="192"/>
      <c r="AW469" s="192"/>
      <c r="AX469" s="192"/>
      <c r="AY469" s="192"/>
      <c r="AZ469" s="192"/>
      <c r="BA469" s="192"/>
      <c r="BB469" s="192"/>
      <c r="BC469" s="192"/>
      <c r="BD469" s="192"/>
      <c r="BE469" s="192"/>
    </row>
    <row r="470" spans="1:57" ht="54" customHeight="1" x14ac:dyDescent="0.2">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82"/>
      <c r="X470" s="193"/>
      <c r="Y470" s="193"/>
      <c r="Z470" s="193"/>
      <c r="AA470" s="193"/>
      <c r="AB470" s="193"/>
      <c r="AC470" s="193"/>
      <c r="AD470" s="193"/>
      <c r="AE470" s="193"/>
      <c r="AF470" s="193"/>
      <c r="AG470" s="193"/>
      <c r="AH470" s="193"/>
      <c r="AI470" s="193"/>
      <c r="AJ470" s="193"/>
      <c r="AK470" s="193"/>
      <c r="AL470" s="193"/>
      <c r="AM470" s="193"/>
      <c r="AN470" s="193"/>
      <c r="AO470" s="193"/>
      <c r="AP470" s="193"/>
      <c r="AQ470" s="193"/>
      <c r="AR470" s="193"/>
      <c r="AS470" s="193"/>
      <c r="AT470" s="195"/>
      <c r="AU470" s="192"/>
      <c r="AV470" s="192"/>
      <c r="AW470" s="192"/>
      <c r="AX470" s="192"/>
      <c r="AY470" s="192"/>
      <c r="AZ470" s="192"/>
      <c r="BA470" s="192"/>
      <c r="BB470" s="192"/>
      <c r="BC470" s="192"/>
      <c r="BD470" s="192"/>
      <c r="BE470" s="192"/>
    </row>
    <row r="471" spans="1:57" ht="54" customHeight="1" x14ac:dyDescent="0.2">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82"/>
      <c r="X471" s="193"/>
      <c r="Y471" s="193"/>
      <c r="Z471" s="193"/>
      <c r="AA471" s="193"/>
      <c r="AB471" s="193"/>
      <c r="AC471" s="193"/>
      <c r="AD471" s="193"/>
      <c r="AE471" s="193"/>
      <c r="AF471" s="193"/>
      <c r="AG471" s="193"/>
      <c r="AH471" s="193"/>
      <c r="AI471" s="193"/>
      <c r="AJ471" s="193"/>
      <c r="AK471" s="193"/>
      <c r="AL471" s="193"/>
      <c r="AM471" s="193"/>
      <c r="AN471" s="193"/>
      <c r="AO471" s="193"/>
      <c r="AP471" s="193"/>
      <c r="AQ471" s="193"/>
      <c r="AR471" s="193"/>
      <c r="AS471" s="193"/>
      <c r="AT471" s="195"/>
      <c r="AU471" s="192"/>
      <c r="AV471" s="192"/>
      <c r="AW471" s="192"/>
      <c r="AX471" s="192"/>
      <c r="AY471" s="192"/>
      <c r="AZ471" s="192"/>
      <c r="BA471" s="192"/>
      <c r="BB471" s="192"/>
      <c r="BC471" s="192"/>
      <c r="BD471" s="192"/>
      <c r="BE471" s="192"/>
    </row>
    <row r="472" spans="1:57" ht="54" customHeight="1" x14ac:dyDescent="0.2">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82"/>
      <c r="X472" s="193"/>
      <c r="Y472" s="193"/>
      <c r="Z472" s="193"/>
      <c r="AA472" s="193"/>
      <c r="AB472" s="193"/>
      <c r="AC472" s="193"/>
      <c r="AD472" s="193"/>
      <c r="AE472" s="193"/>
      <c r="AF472" s="193"/>
      <c r="AG472" s="193"/>
      <c r="AH472" s="193"/>
      <c r="AI472" s="193"/>
      <c r="AJ472" s="193"/>
      <c r="AK472" s="193"/>
      <c r="AL472" s="193"/>
      <c r="AM472" s="193"/>
      <c r="AN472" s="193"/>
      <c r="AO472" s="193"/>
      <c r="AP472" s="193"/>
      <c r="AQ472" s="193"/>
      <c r="AR472" s="193"/>
      <c r="AS472" s="193"/>
      <c r="AT472" s="195"/>
      <c r="AU472" s="192"/>
      <c r="AV472" s="192"/>
      <c r="AW472" s="192"/>
      <c r="AX472" s="192"/>
      <c r="AY472" s="192"/>
      <c r="AZ472" s="192"/>
      <c r="BA472" s="192"/>
      <c r="BB472" s="192"/>
      <c r="BC472" s="192"/>
      <c r="BD472" s="192"/>
      <c r="BE472" s="192"/>
    </row>
    <row r="473" spans="1:57" ht="54" customHeight="1" x14ac:dyDescent="0.2">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82"/>
      <c r="X473" s="193"/>
      <c r="Y473" s="193"/>
      <c r="Z473" s="193"/>
      <c r="AA473" s="193"/>
      <c r="AB473" s="193"/>
      <c r="AC473" s="193"/>
      <c r="AD473" s="193"/>
      <c r="AE473" s="193"/>
      <c r="AF473" s="193"/>
      <c r="AG473" s="193"/>
      <c r="AH473" s="193"/>
      <c r="AI473" s="193"/>
      <c r="AJ473" s="193"/>
      <c r="AK473" s="193"/>
      <c r="AL473" s="193"/>
      <c r="AM473" s="193"/>
      <c r="AN473" s="193"/>
      <c r="AO473" s="193"/>
      <c r="AP473" s="193"/>
      <c r="AQ473" s="193"/>
      <c r="AR473" s="193"/>
      <c r="AS473" s="193"/>
      <c r="AT473" s="195"/>
      <c r="AU473" s="192"/>
      <c r="AV473" s="192"/>
      <c r="AW473" s="192"/>
      <c r="AX473" s="192"/>
      <c r="AY473" s="192"/>
      <c r="AZ473" s="192"/>
      <c r="BA473" s="192"/>
      <c r="BB473" s="192"/>
      <c r="BC473" s="192"/>
      <c r="BD473" s="192"/>
      <c r="BE473" s="192"/>
    </row>
    <row r="474" spans="1:57" ht="54" customHeight="1" x14ac:dyDescent="0.2">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82"/>
      <c r="X474" s="193"/>
      <c r="Y474" s="193"/>
      <c r="Z474" s="193"/>
      <c r="AA474" s="193"/>
      <c r="AB474" s="193"/>
      <c r="AC474" s="193"/>
      <c r="AD474" s="193"/>
      <c r="AE474" s="193"/>
      <c r="AF474" s="193"/>
      <c r="AG474" s="193"/>
      <c r="AH474" s="193"/>
      <c r="AI474" s="193"/>
      <c r="AJ474" s="193"/>
      <c r="AK474" s="193"/>
      <c r="AL474" s="193"/>
      <c r="AM474" s="193"/>
      <c r="AN474" s="193"/>
      <c r="AO474" s="193"/>
      <c r="AP474" s="193"/>
      <c r="AQ474" s="193"/>
      <c r="AR474" s="193"/>
      <c r="AS474" s="193"/>
      <c r="AT474" s="195"/>
      <c r="AU474" s="192"/>
      <c r="AV474" s="192"/>
      <c r="AW474" s="192"/>
      <c r="AX474" s="192"/>
      <c r="AY474" s="192"/>
      <c r="AZ474" s="192"/>
      <c r="BA474" s="192"/>
      <c r="BB474" s="192"/>
      <c r="BC474" s="192"/>
      <c r="BD474" s="192"/>
      <c r="BE474" s="192"/>
    </row>
    <row r="475" spans="1:57" ht="54" customHeight="1" x14ac:dyDescent="0.2">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82"/>
      <c r="X475" s="193"/>
      <c r="Y475" s="193"/>
      <c r="Z475" s="193"/>
      <c r="AA475" s="193"/>
      <c r="AB475" s="193"/>
      <c r="AC475" s="193"/>
      <c r="AD475" s="193"/>
      <c r="AE475" s="193"/>
      <c r="AF475" s="193"/>
      <c r="AG475" s="193"/>
      <c r="AH475" s="193"/>
      <c r="AI475" s="193"/>
      <c r="AJ475" s="193"/>
      <c r="AK475" s="193"/>
      <c r="AL475" s="193"/>
      <c r="AM475" s="193"/>
      <c r="AN475" s="193"/>
      <c r="AO475" s="193"/>
      <c r="AP475" s="193"/>
      <c r="AQ475" s="193"/>
      <c r="AR475" s="193"/>
      <c r="AS475" s="193"/>
      <c r="AT475" s="195"/>
      <c r="AU475" s="192"/>
      <c r="AV475" s="192"/>
      <c r="AW475" s="192"/>
      <c r="AX475" s="192"/>
      <c r="AY475" s="192"/>
      <c r="AZ475" s="192"/>
      <c r="BA475" s="192"/>
      <c r="BB475" s="192"/>
      <c r="BC475" s="192"/>
      <c r="BD475" s="192"/>
      <c r="BE475" s="192"/>
    </row>
    <row r="476" spans="1:57" ht="54" customHeight="1" x14ac:dyDescent="0.2">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82"/>
      <c r="X476" s="193"/>
      <c r="Y476" s="193"/>
      <c r="Z476" s="193"/>
      <c r="AA476" s="193"/>
      <c r="AB476" s="193"/>
      <c r="AC476" s="193"/>
      <c r="AD476" s="193"/>
      <c r="AE476" s="193"/>
      <c r="AF476" s="193"/>
      <c r="AG476" s="193"/>
      <c r="AH476" s="193"/>
      <c r="AI476" s="193"/>
      <c r="AJ476" s="193"/>
      <c r="AK476" s="193"/>
      <c r="AL476" s="193"/>
      <c r="AM476" s="193"/>
      <c r="AN476" s="193"/>
      <c r="AO476" s="193"/>
      <c r="AP476" s="193"/>
      <c r="AQ476" s="193"/>
      <c r="AR476" s="193"/>
      <c r="AS476" s="193"/>
      <c r="AT476" s="195"/>
      <c r="AU476" s="192"/>
      <c r="AV476" s="192"/>
      <c r="AW476" s="192"/>
      <c r="AX476" s="192"/>
      <c r="AY476" s="192"/>
      <c r="AZ476" s="192"/>
      <c r="BA476" s="192"/>
      <c r="BB476" s="192"/>
      <c r="BC476" s="192"/>
      <c r="BD476" s="192"/>
      <c r="BE476" s="192"/>
    </row>
    <row r="477" spans="1:57" ht="54" customHeight="1" x14ac:dyDescent="0.2">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82"/>
      <c r="X477" s="193"/>
      <c r="Y477" s="193"/>
      <c r="Z477" s="193"/>
      <c r="AA477" s="193"/>
      <c r="AB477" s="193"/>
      <c r="AC477" s="193"/>
      <c r="AD477" s="193"/>
      <c r="AE477" s="193"/>
      <c r="AF477" s="193"/>
      <c r="AG477" s="193"/>
      <c r="AH477" s="193"/>
      <c r="AI477" s="193"/>
      <c r="AJ477" s="193"/>
      <c r="AK477" s="193"/>
      <c r="AL477" s="193"/>
      <c r="AM477" s="193"/>
      <c r="AN477" s="193"/>
      <c r="AO477" s="193"/>
      <c r="AP477" s="193"/>
      <c r="AQ477" s="193"/>
      <c r="AR477" s="193"/>
      <c r="AS477" s="193"/>
      <c r="AT477" s="195"/>
      <c r="AU477" s="192"/>
      <c r="AV477" s="192"/>
      <c r="AW477" s="192"/>
      <c r="AX477" s="192"/>
      <c r="AY477" s="192"/>
      <c r="AZ477" s="192"/>
      <c r="BA477" s="192"/>
      <c r="BB477" s="192"/>
      <c r="BC477" s="192"/>
      <c r="BD477" s="192"/>
      <c r="BE477" s="192"/>
    </row>
    <row r="478" spans="1:57" ht="54" customHeight="1" x14ac:dyDescent="0.2">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82"/>
      <c r="X478" s="193"/>
      <c r="Y478" s="193"/>
      <c r="Z478" s="193"/>
      <c r="AA478" s="193"/>
      <c r="AB478" s="193"/>
      <c r="AC478" s="193"/>
      <c r="AD478" s="193"/>
      <c r="AE478" s="193"/>
      <c r="AF478" s="193"/>
      <c r="AG478" s="193"/>
      <c r="AH478" s="193"/>
      <c r="AI478" s="193"/>
      <c r="AJ478" s="193"/>
      <c r="AK478" s="193"/>
      <c r="AL478" s="193"/>
      <c r="AM478" s="193"/>
      <c r="AN478" s="193"/>
      <c r="AO478" s="193"/>
      <c r="AP478" s="193"/>
      <c r="AQ478" s="193"/>
      <c r="AR478" s="193"/>
      <c r="AS478" s="193"/>
      <c r="AT478" s="195"/>
      <c r="AU478" s="192"/>
      <c r="AV478" s="192"/>
      <c r="AW478" s="192"/>
      <c r="AX478" s="192"/>
      <c r="AY478" s="192"/>
      <c r="AZ478" s="192"/>
      <c r="BA478" s="192"/>
      <c r="BB478" s="192"/>
      <c r="BC478" s="192"/>
      <c r="BD478" s="192"/>
      <c r="BE478" s="192"/>
    </row>
    <row r="479" spans="1:57" ht="54" customHeight="1" x14ac:dyDescent="0.2">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82"/>
      <c r="X479" s="193"/>
      <c r="Y479" s="193"/>
      <c r="Z479" s="193"/>
      <c r="AA479" s="193"/>
      <c r="AB479" s="193"/>
      <c r="AC479" s="193"/>
      <c r="AD479" s="193"/>
      <c r="AE479" s="193"/>
      <c r="AF479" s="193"/>
      <c r="AG479" s="193"/>
      <c r="AH479" s="193"/>
      <c r="AI479" s="193"/>
      <c r="AJ479" s="193"/>
      <c r="AK479" s="193"/>
      <c r="AL479" s="193"/>
      <c r="AM479" s="193"/>
      <c r="AN479" s="193"/>
      <c r="AO479" s="193"/>
      <c r="AP479" s="193"/>
      <c r="AQ479" s="193"/>
      <c r="AR479" s="193"/>
      <c r="AS479" s="193"/>
      <c r="AT479" s="195"/>
      <c r="AU479" s="192"/>
      <c r="AV479" s="192"/>
      <c r="AW479" s="192"/>
      <c r="AX479" s="192"/>
      <c r="AY479" s="192"/>
      <c r="AZ479" s="192"/>
      <c r="BA479" s="192"/>
      <c r="BB479" s="192"/>
      <c r="BC479" s="192"/>
      <c r="BD479" s="192"/>
      <c r="BE479" s="192"/>
    </row>
    <row r="480" spans="1:57" ht="54" customHeight="1" x14ac:dyDescent="0.2">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82"/>
      <c r="X480" s="193"/>
      <c r="Y480" s="193"/>
      <c r="Z480" s="193"/>
      <c r="AA480" s="193"/>
      <c r="AB480" s="193"/>
      <c r="AC480" s="193"/>
      <c r="AD480" s="193"/>
      <c r="AE480" s="193"/>
      <c r="AF480" s="193"/>
      <c r="AG480" s="193"/>
      <c r="AH480" s="193"/>
      <c r="AI480" s="193"/>
      <c r="AJ480" s="193"/>
      <c r="AK480" s="193"/>
      <c r="AL480" s="193"/>
      <c r="AM480" s="193"/>
      <c r="AN480" s="193"/>
      <c r="AO480" s="193"/>
      <c r="AP480" s="193"/>
      <c r="AQ480" s="193"/>
      <c r="AR480" s="193"/>
      <c r="AS480" s="193"/>
      <c r="AT480" s="195"/>
      <c r="AU480" s="192"/>
      <c r="AV480" s="192"/>
      <c r="AW480" s="192"/>
      <c r="AX480" s="192"/>
      <c r="AY480" s="192"/>
      <c r="AZ480" s="192"/>
      <c r="BA480" s="192"/>
      <c r="BB480" s="192"/>
      <c r="BC480" s="192"/>
      <c r="BD480" s="192"/>
      <c r="BE480" s="192"/>
    </row>
    <row r="481" spans="1:57" ht="54" customHeight="1" x14ac:dyDescent="0.2">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82"/>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5"/>
      <c r="AU481" s="192"/>
      <c r="AV481" s="192"/>
      <c r="AW481" s="192"/>
      <c r="AX481" s="192"/>
      <c r="AY481" s="192"/>
      <c r="AZ481" s="192"/>
      <c r="BA481" s="192"/>
      <c r="BB481" s="192"/>
      <c r="BC481" s="192"/>
      <c r="BD481" s="192"/>
      <c r="BE481" s="192"/>
    </row>
    <row r="482" spans="1:57" ht="54" customHeight="1" x14ac:dyDescent="0.2">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82"/>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5"/>
      <c r="AU482" s="192"/>
      <c r="AV482" s="192"/>
      <c r="AW482" s="192"/>
      <c r="AX482" s="192"/>
      <c r="AY482" s="192"/>
      <c r="AZ482" s="192"/>
      <c r="BA482" s="192"/>
      <c r="BB482" s="192"/>
      <c r="BC482" s="192"/>
      <c r="BD482" s="192"/>
      <c r="BE482" s="192"/>
    </row>
    <row r="483" spans="1:57" ht="54" customHeight="1" x14ac:dyDescent="0.2">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82"/>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5"/>
      <c r="AU483" s="192"/>
      <c r="AV483" s="192"/>
      <c r="AW483" s="192"/>
      <c r="AX483" s="192"/>
      <c r="AY483" s="192"/>
      <c r="AZ483" s="192"/>
      <c r="BA483" s="192"/>
      <c r="BB483" s="192"/>
      <c r="BC483" s="192"/>
      <c r="BD483" s="192"/>
      <c r="BE483" s="192"/>
    </row>
    <row r="484" spans="1:57" ht="54" customHeight="1" x14ac:dyDescent="0.2">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82"/>
      <c r="X484" s="193"/>
      <c r="Y484" s="193"/>
      <c r="Z484" s="193"/>
      <c r="AA484" s="193"/>
      <c r="AB484" s="193"/>
      <c r="AC484" s="193"/>
      <c r="AD484" s="193"/>
      <c r="AE484" s="193"/>
      <c r="AF484" s="193"/>
      <c r="AG484" s="193"/>
      <c r="AH484" s="193"/>
      <c r="AI484" s="193"/>
      <c r="AJ484" s="193"/>
      <c r="AK484" s="193"/>
      <c r="AL484" s="193"/>
      <c r="AM484" s="193"/>
      <c r="AN484" s="193"/>
      <c r="AO484" s="193"/>
      <c r="AP484" s="193"/>
      <c r="AQ484" s="193"/>
      <c r="AR484" s="193"/>
      <c r="AS484" s="193"/>
      <c r="AT484" s="195"/>
      <c r="AU484" s="192"/>
      <c r="AV484" s="192"/>
      <c r="AW484" s="192"/>
      <c r="AX484" s="192"/>
      <c r="AY484" s="192"/>
      <c r="AZ484" s="192"/>
      <c r="BA484" s="192"/>
      <c r="BB484" s="192"/>
      <c r="BC484" s="192"/>
      <c r="BD484" s="192"/>
      <c r="BE484" s="192"/>
    </row>
    <row r="485" spans="1:57" ht="54" customHeight="1" x14ac:dyDescent="0.2">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82"/>
      <c r="X485" s="193"/>
      <c r="Y485" s="193"/>
      <c r="Z485" s="193"/>
      <c r="AA485" s="193"/>
      <c r="AB485" s="193"/>
      <c r="AC485" s="193"/>
      <c r="AD485" s="193"/>
      <c r="AE485" s="193"/>
      <c r="AF485" s="193"/>
      <c r="AG485" s="193"/>
      <c r="AH485" s="193"/>
      <c r="AI485" s="193"/>
      <c r="AJ485" s="193"/>
      <c r="AK485" s="193"/>
      <c r="AL485" s="193"/>
      <c r="AM485" s="193"/>
      <c r="AN485" s="193"/>
      <c r="AO485" s="193"/>
      <c r="AP485" s="193"/>
      <c r="AQ485" s="193"/>
      <c r="AR485" s="193"/>
      <c r="AS485" s="193"/>
      <c r="AT485" s="195"/>
      <c r="AU485" s="192"/>
      <c r="AV485" s="192"/>
      <c r="AW485" s="192"/>
      <c r="AX485" s="192"/>
      <c r="AY485" s="192"/>
      <c r="AZ485" s="192"/>
      <c r="BA485" s="192"/>
      <c r="BB485" s="192"/>
      <c r="BC485" s="192"/>
      <c r="BD485" s="192"/>
      <c r="BE485" s="192"/>
    </row>
    <row r="486" spans="1:57" ht="54" customHeight="1" x14ac:dyDescent="0.2">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82"/>
      <c r="X486" s="193"/>
      <c r="Y486" s="193"/>
      <c r="Z486" s="193"/>
      <c r="AA486" s="193"/>
      <c r="AB486" s="193"/>
      <c r="AC486" s="193"/>
      <c r="AD486" s="193"/>
      <c r="AE486" s="193"/>
      <c r="AF486" s="193"/>
      <c r="AG486" s="193"/>
      <c r="AH486" s="193"/>
      <c r="AI486" s="193"/>
      <c r="AJ486" s="193"/>
      <c r="AK486" s="193"/>
      <c r="AL486" s="193"/>
      <c r="AM486" s="193"/>
      <c r="AN486" s="193"/>
      <c r="AO486" s="193"/>
      <c r="AP486" s="193"/>
      <c r="AQ486" s="193"/>
      <c r="AR486" s="193"/>
      <c r="AS486" s="193"/>
      <c r="AT486" s="195"/>
      <c r="AU486" s="192"/>
      <c r="AV486" s="192"/>
      <c r="AW486" s="192"/>
      <c r="AX486" s="192"/>
      <c r="AY486" s="192"/>
      <c r="AZ486" s="192"/>
      <c r="BA486" s="192"/>
      <c r="BB486" s="192"/>
      <c r="BC486" s="192"/>
      <c r="BD486" s="192"/>
      <c r="BE486" s="192"/>
    </row>
    <row r="487" spans="1:57" ht="54" customHeight="1" x14ac:dyDescent="0.2">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82"/>
      <c r="X487" s="193"/>
      <c r="Y487" s="193"/>
      <c r="Z487" s="193"/>
      <c r="AA487" s="193"/>
      <c r="AB487" s="193"/>
      <c r="AC487" s="193"/>
      <c r="AD487" s="193"/>
      <c r="AE487" s="193"/>
      <c r="AF487" s="193"/>
      <c r="AG487" s="193"/>
      <c r="AH487" s="193"/>
      <c r="AI487" s="193"/>
      <c r="AJ487" s="193"/>
      <c r="AK487" s="193"/>
      <c r="AL487" s="193"/>
      <c r="AM487" s="193"/>
      <c r="AN487" s="193"/>
      <c r="AO487" s="193"/>
      <c r="AP487" s="193"/>
      <c r="AQ487" s="193"/>
      <c r="AR487" s="193"/>
      <c r="AS487" s="193"/>
      <c r="AT487" s="195"/>
      <c r="AU487" s="192"/>
      <c r="AV487" s="192"/>
      <c r="AW487" s="192"/>
      <c r="AX487" s="192"/>
      <c r="AY487" s="192"/>
      <c r="AZ487" s="192"/>
      <c r="BA487" s="192"/>
      <c r="BB487" s="192"/>
      <c r="BC487" s="192"/>
      <c r="BD487" s="192"/>
      <c r="BE487" s="192"/>
    </row>
    <row r="488" spans="1:57" ht="54" customHeight="1" x14ac:dyDescent="0.2">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82"/>
      <c r="X488" s="193"/>
      <c r="Y488" s="193"/>
      <c r="Z488" s="193"/>
      <c r="AA488" s="193"/>
      <c r="AB488" s="193"/>
      <c r="AC488" s="193"/>
      <c r="AD488" s="193"/>
      <c r="AE488" s="193"/>
      <c r="AF488" s="193"/>
      <c r="AG488" s="193"/>
      <c r="AH488" s="193"/>
      <c r="AI488" s="193"/>
      <c r="AJ488" s="193"/>
      <c r="AK488" s="193"/>
      <c r="AL488" s="193"/>
      <c r="AM488" s="193"/>
      <c r="AN488" s="193"/>
      <c r="AO488" s="193"/>
      <c r="AP488" s="193"/>
      <c r="AQ488" s="193"/>
      <c r="AR488" s="193"/>
      <c r="AS488" s="193"/>
      <c r="AT488" s="195"/>
      <c r="AU488" s="192"/>
      <c r="AV488" s="192"/>
      <c r="AW488" s="192"/>
      <c r="AX488" s="192"/>
      <c r="AY488" s="192"/>
      <c r="AZ488" s="192"/>
      <c r="BA488" s="192"/>
      <c r="BB488" s="192"/>
      <c r="BC488" s="192"/>
      <c r="BD488" s="192"/>
      <c r="BE488" s="192"/>
    </row>
    <row r="489" spans="1:57" ht="54" customHeight="1" x14ac:dyDescent="0.2">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82"/>
      <c r="X489" s="193"/>
      <c r="Y489" s="193"/>
      <c r="Z489" s="193"/>
      <c r="AA489" s="193"/>
      <c r="AB489" s="193"/>
      <c r="AC489" s="193"/>
      <c r="AD489" s="193"/>
      <c r="AE489" s="193"/>
      <c r="AF489" s="193"/>
      <c r="AG489" s="193"/>
      <c r="AH489" s="193"/>
      <c r="AI489" s="193"/>
      <c r="AJ489" s="193"/>
      <c r="AK489" s="193"/>
      <c r="AL489" s="193"/>
      <c r="AM489" s="193"/>
      <c r="AN489" s="193"/>
      <c r="AO489" s="193"/>
      <c r="AP489" s="193"/>
      <c r="AQ489" s="193"/>
      <c r="AR489" s="193"/>
      <c r="AS489" s="193"/>
      <c r="AT489" s="195"/>
      <c r="AU489" s="192"/>
      <c r="AV489" s="192"/>
      <c r="AW489" s="192"/>
      <c r="AX489" s="192"/>
      <c r="AY489" s="192"/>
      <c r="AZ489" s="192"/>
      <c r="BA489" s="192"/>
      <c r="BB489" s="192"/>
      <c r="BC489" s="192"/>
      <c r="BD489" s="192"/>
      <c r="BE489" s="192"/>
    </row>
    <row r="490" spans="1:57" ht="54" customHeight="1" x14ac:dyDescent="0.2">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82"/>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5"/>
      <c r="AU490" s="192"/>
      <c r="AV490" s="192"/>
      <c r="AW490" s="192"/>
      <c r="AX490" s="192"/>
      <c r="AY490" s="192"/>
      <c r="AZ490" s="192"/>
      <c r="BA490" s="192"/>
      <c r="BB490" s="192"/>
      <c r="BC490" s="192"/>
      <c r="BD490" s="192"/>
      <c r="BE490" s="192"/>
    </row>
    <row r="491" spans="1:57" ht="54" customHeight="1" x14ac:dyDescent="0.2">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82"/>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5"/>
      <c r="AU491" s="192"/>
      <c r="AV491" s="192"/>
      <c r="AW491" s="192"/>
      <c r="AX491" s="192"/>
      <c r="AY491" s="192"/>
      <c r="AZ491" s="192"/>
      <c r="BA491" s="192"/>
      <c r="BB491" s="192"/>
      <c r="BC491" s="192"/>
      <c r="BD491" s="192"/>
      <c r="BE491" s="192"/>
    </row>
    <row r="492" spans="1:57" ht="54" customHeight="1" x14ac:dyDescent="0.2">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82"/>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5"/>
      <c r="AU492" s="192"/>
      <c r="AV492" s="192"/>
      <c r="AW492" s="192"/>
      <c r="AX492" s="192"/>
      <c r="AY492" s="192"/>
      <c r="AZ492" s="192"/>
      <c r="BA492" s="192"/>
      <c r="BB492" s="192"/>
      <c r="BC492" s="192"/>
      <c r="BD492" s="192"/>
      <c r="BE492" s="192"/>
    </row>
    <row r="493" spans="1:57" ht="54" customHeight="1" x14ac:dyDescent="0.2">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82"/>
      <c r="X493" s="193"/>
      <c r="Y493" s="193"/>
      <c r="Z493" s="193"/>
      <c r="AA493" s="193"/>
      <c r="AB493" s="193"/>
      <c r="AC493" s="193"/>
      <c r="AD493" s="193"/>
      <c r="AE493" s="193"/>
      <c r="AF493" s="193"/>
      <c r="AG493" s="193"/>
      <c r="AH493" s="193"/>
      <c r="AI493" s="193"/>
      <c r="AJ493" s="193"/>
      <c r="AK493" s="193"/>
      <c r="AL493" s="193"/>
      <c r="AM493" s="193"/>
      <c r="AN493" s="193"/>
      <c r="AO493" s="193"/>
      <c r="AP493" s="193"/>
      <c r="AQ493" s="193"/>
      <c r="AR493" s="193"/>
      <c r="AS493" s="193"/>
      <c r="AT493" s="195"/>
      <c r="AU493" s="192"/>
      <c r="AV493" s="192"/>
      <c r="AW493" s="192"/>
      <c r="AX493" s="192"/>
      <c r="AY493" s="192"/>
      <c r="AZ493" s="192"/>
      <c r="BA493" s="192"/>
      <c r="BB493" s="192"/>
      <c r="BC493" s="192"/>
      <c r="BD493" s="192"/>
      <c r="BE493" s="192"/>
    </row>
    <row r="494" spans="1:57" ht="54" customHeight="1" x14ac:dyDescent="0.2">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82"/>
      <c r="X494" s="193"/>
      <c r="Y494" s="193"/>
      <c r="Z494" s="193"/>
      <c r="AA494" s="193"/>
      <c r="AB494" s="193"/>
      <c r="AC494" s="193"/>
      <c r="AD494" s="193"/>
      <c r="AE494" s="193"/>
      <c r="AF494" s="193"/>
      <c r="AG494" s="193"/>
      <c r="AH494" s="193"/>
      <c r="AI494" s="193"/>
      <c r="AJ494" s="193"/>
      <c r="AK494" s="193"/>
      <c r="AL494" s="193"/>
      <c r="AM494" s="193"/>
      <c r="AN494" s="193"/>
      <c r="AO494" s="193"/>
      <c r="AP494" s="193"/>
      <c r="AQ494" s="193"/>
      <c r="AR494" s="193"/>
      <c r="AS494" s="193"/>
      <c r="AT494" s="195"/>
      <c r="AU494" s="192"/>
      <c r="AV494" s="192"/>
      <c r="AW494" s="192"/>
      <c r="AX494" s="192"/>
      <c r="AY494" s="192"/>
      <c r="AZ494" s="192"/>
      <c r="BA494" s="192"/>
      <c r="BB494" s="192"/>
      <c r="BC494" s="192"/>
      <c r="BD494" s="192"/>
      <c r="BE494" s="192"/>
    </row>
    <row r="495" spans="1:57" ht="54" customHeight="1" x14ac:dyDescent="0.2">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82"/>
      <c r="X495" s="193"/>
      <c r="Y495" s="193"/>
      <c r="Z495" s="193"/>
      <c r="AA495" s="193"/>
      <c r="AB495" s="193"/>
      <c r="AC495" s="193"/>
      <c r="AD495" s="193"/>
      <c r="AE495" s="193"/>
      <c r="AF495" s="193"/>
      <c r="AG495" s="193"/>
      <c r="AH495" s="193"/>
      <c r="AI495" s="193"/>
      <c r="AJ495" s="193"/>
      <c r="AK495" s="193"/>
      <c r="AL495" s="193"/>
      <c r="AM495" s="193"/>
      <c r="AN495" s="193"/>
      <c r="AO495" s="193"/>
      <c r="AP495" s="193"/>
      <c r="AQ495" s="193"/>
      <c r="AR495" s="193"/>
      <c r="AS495" s="193"/>
      <c r="AT495" s="195"/>
      <c r="AU495" s="192"/>
      <c r="AV495" s="192"/>
      <c r="AW495" s="192"/>
      <c r="AX495" s="192"/>
      <c r="AY495" s="192"/>
      <c r="AZ495" s="192"/>
      <c r="BA495" s="192"/>
      <c r="BB495" s="192"/>
      <c r="BC495" s="192"/>
      <c r="BD495" s="192"/>
      <c r="BE495" s="192"/>
    </row>
    <row r="496" spans="1:57" ht="54" customHeight="1" x14ac:dyDescent="0.2">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82"/>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5"/>
      <c r="AU496" s="192"/>
      <c r="AV496" s="192"/>
      <c r="AW496" s="192"/>
      <c r="AX496" s="192"/>
      <c r="AY496" s="192"/>
      <c r="AZ496" s="192"/>
      <c r="BA496" s="192"/>
      <c r="BB496" s="192"/>
      <c r="BC496" s="192"/>
      <c r="BD496" s="192"/>
      <c r="BE496" s="192"/>
    </row>
    <row r="497" spans="1:57" ht="54" customHeight="1" x14ac:dyDescent="0.2">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82"/>
      <c r="X497" s="193"/>
      <c r="Y497" s="193"/>
      <c r="Z497" s="193"/>
      <c r="AA497" s="193"/>
      <c r="AB497" s="193"/>
      <c r="AC497" s="193"/>
      <c r="AD497" s="193"/>
      <c r="AE497" s="193"/>
      <c r="AF497" s="193"/>
      <c r="AG497" s="193"/>
      <c r="AH497" s="193"/>
      <c r="AI497" s="193"/>
      <c r="AJ497" s="193"/>
      <c r="AK497" s="193"/>
      <c r="AL497" s="193"/>
      <c r="AM497" s="193"/>
      <c r="AN497" s="193"/>
      <c r="AO497" s="193"/>
      <c r="AP497" s="193"/>
      <c r="AQ497" s="193"/>
      <c r="AR497" s="193"/>
      <c r="AS497" s="193"/>
      <c r="AT497" s="195"/>
      <c r="AU497" s="192"/>
      <c r="AV497" s="192"/>
      <c r="AW497" s="192"/>
      <c r="AX497" s="192"/>
      <c r="AY497" s="192"/>
      <c r="AZ497" s="192"/>
      <c r="BA497" s="192"/>
      <c r="BB497" s="192"/>
      <c r="BC497" s="192"/>
      <c r="BD497" s="192"/>
      <c r="BE497" s="192"/>
    </row>
    <row r="498" spans="1:57" ht="54" customHeight="1" x14ac:dyDescent="0.2">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82"/>
      <c r="X498" s="193"/>
      <c r="Y498" s="193"/>
      <c r="Z498" s="193"/>
      <c r="AA498" s="193"/>
      <c r="AB498" s="193"/>
      <c r="AC498" s="193"/>
      <c r="AD498" s="193"/>
      <c r="AE498" s="193"/>
      <c r="AF498" s="193"/>
      <c r="AG498" s="193"/>
      <c r="AH498" s="193"/>
      <c r="AI498" s="193"/>
      <c r="AJ498" s="193"/>
      <c r="AK498" s="193"/>
      <c r="AL498" s="193"/>
      <c r="AM498" s="193"/>
      <c r="AN498" s="193"/>
      <c r="AO498" s="193"/>
      <c r="AP498" s="193"/>
      <c r="AQ498" s="193"/>
      <c r="AR498" s="193"/>
      <c r="AS498" s="193"/>
      <c r="AT498" s="195"/>
      <c r="AU498" s="192"/>
      <c r="AV498" s="192"/>
      <c r="AW498" s="192"/>
      <c r="AX498" s="192"/>
      <c r="AY498" s="192"/>
      <c r="AZ498" s="192"/>
      <c r="BA498" s="192"/>
      <c r="BB498" s="192"/>
      <c r="BC498" s="192"/>
      <c r="BD498" s="192"/>
      <c r="BE498" s="192"/>
    </row>
    <row r="499" spans="1:57" ht="54" customHeight="1" x14ac:dyDescent="0.2">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82"/>
      <c r="X499" s="193"/>
      <c r="Y499" s="193"/>
      <c r="Z499" s="193"/>
      <c r="AA499" s="193"/>
      <c r="AB499" s="193"/>
      <c r="AC499" s="193"/>
      <c r="AD499" s="193"/>
      <c r="AE499" s="193"/>
      <c r="AF499" s="193"/>
      <c r="AG499" s="193"/>
      <c r="AH499" s="193"/>
      <c r="AI499" s="193"/>
      <c r="AJ499" s="193"/>
      <c r="AK499" s="193"/>
      <c r="AL499" s="193"/>
      <c r="AM499" s="193"/>
      <c r="AN499" s="193"/>
      <c r="AO499" s="193"/>
      <c r="AP499" s="193"/>
      <c r="AQ499" s="193"/>
      <c r="AR499" s="193"/>
      <c r="AS499" s="193"/>
      <c r="AT499" s="195"/>
      <c r="AU499" s="192"/>
      <c r="AV499" s="192"/>
      <c r="AW499" s="192"/>
      <c r="AX499" s="192"/>
      <c r="AY499" s="192"/>
      <c r="AZ499" s="192"/>
      <c r="BA499" s="192"/>
      <c r="BB499" s="192"/>
      <c r="BC499" s="192"/>
      <c r="BD499" s="192"/>
      <c r="BE499" s="192"/>
    </row>
    <row r="500" spans="1:57" ht="54" customHeight="1" x14ac:dyDescent="0.2">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82"/>
      <c r="X500" s="193"/>
      <c r="Y500" s="193"/>
      <c r="Z500" s="193"/>
      <c r="AA500" s="193"/>
      <c r="AB500" s="193"/>
      <c r="AC500" s="193"/>
      <c r="AD500" s="193"/>
      <c r="AE500" s="193"/>
      <c r="AF500" s="193"/>
      <c r="AG500" s="193"/>
      <c r="AH500" s="193"/>
      <c r="AI500" s="193"/>
      <c r="AJ500" s="193"/>
      <c r="AK500" s="193"/>
      <c r="AL500" s="193"/>
      <c r="AM500" s="193"/>
      <c r="AN500" s="193"/>
      <c r="AO500" s="193"/>
      <c r="AP500" s="193"/>
      <c r="AQ500" s="193"/>
      <c r="AR500" s="193"/>
      <c r="AS500" s="193"/>
      <c r="AT500" s="195"/>
      <c r="AU500" s="192"/>
      <c r="AV500" s="192"/>
      <c r="AW500" s="192"/>
      <c r="AX500" s="192"/>
      <c r="AY500" s="192"/>
      <c r="AZ500" s="192"/>
      <c r="BA500" s="192"/>
      <c r="BB500" s="192"/>
      <c r="BC500" s="192"/>
      <c r="BD500" s="192"/>
      <c r="BE500" s="192"/>
    </row>
    <row r="501" spans="1:57" ht="54" customHeight="1" x14ac:dyDescent="0.2">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82"/>
      <c r="X501" s="193"/>
      <c r="Y501" s="193"/>
      <c r="Z501" s="193"/>
      <c r="AA501" s="193"/>
      <c r="AB501" s="193"/>
      <c r="AC501" s="193"/>
      <c r="AD501" s="193"/>
      <c r="AE501" s="193"/>
      <c r="AF501" s="193"/>
      <c r="AG501" s="193"/>
      <c r="AH501" s="193"/>
      <c r="AI501" s="193"/>
      <c r="AJ501" s="193"/>
      <c r="AK501" s="193"/>
      <c r="AL501" s="193"/>
      <c r="AM501" s="193"/>
      <c r="AN501" s="193"/>
      <c r="AO501" s="193"/>
      <c r="AP501" s="193"/>
      <c r="AQ501" s="193"/>
      <c r="AR501" s="193"/>
      <c r="AS501" s="193"/>
      <c r="AT501" s="195"/>
      <c r="AU501" s="192"/>
      <c r="AV501" s="192"/>
      <c r="AW501" s="192"/>
      <c r="AX501" s="192"/>
      <c r="AY501" s="192"/>
      <c r="AZ501" s="192"/>
      <c r="BA501" s="192"/>
      <c r="BB501" s="192"/>
      <c r="BC501" s="192"/>
      <c r="BD501" s="192"/>
      <c r="BE501" s="192"/>
    </row>
    <row r="502" spans="1:57" ht="54" customHeight="1" x14ac:dyDescent="0.2">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82"/>
      <c r="X502" s="193"/>
      <c r="Y502" s="193"/>
      <c r="Z502" s="193"/>
      <c r="AA502" s="193"/>
      <c r="AB502" s="193"/>
      <c r="AC502" s="193"/>
      <c r="AD502" s="193"/>
      <c r="AE502" s="193"/>
      <c r="AF502" s="193"/>
      <c r="AG502" s="193"/>
      <c r="AH502" s="193"/>
      <c r="AI502" s="193"/>
      <c r="AJ502" s="193"/>
      <c r="AK502" s="193"/>
      <c r="AL502" s="193"/>
      <c r="AM502" s="193"/>
      <c r="AN502" s="193"/>
      <c r="AO502" s="193"/>
      <c r="AP502" s="193"/>
      <c r="AQ502" s="193"/>
      <c r="AR502" s="193"/>
      <c r="AS502" s="193"/>
      <c r="AT502" s="195"/>
      <c r="AU502" s="192"/>
      <c r="AV502" s="192"/>
      <c r="AW502" s="192"/>
      <c r="AX502" s="192"/>
      <c r="AY502" s="192"/>
      <c r="AZ502" s="192"/>
      <c r="BA502" s="192"/>
      <c r="BB502" s="192"/>
      <c r="BC502" s="192"/>
      <c r="BD502" s="192"/>
      <c r="BE502" s="192"/>
    </row>
    <row r="503" spans="1:57" ht="54" customHeight="1" x14ac:dyDescent="0.2">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82"/>
      <c r="X503" s="193"/>
      <c r="Y503" s="193"/>
      <c r="Z503" s="193"/>
      <c r="AA503" s="193"/>
      <c r="AB503" s="193"/>
      <c r="AC503" s="193"/>
      <c r="AD503" s="193"/>
      <c r="AE503" s="193"/>
      <c r="AF503" s="193"/>
      <c r="AG503" s="193"/>
      <c r="AH503" s="193"/>
      <c r="AI503" s="193"/>
      <c r="AJ503" s="193"/>
      <c r="AK503" s="193"/>
      <c r="AL503" s="193"/>
      <c r="AM503" s="193"/>
      <c r="AN503" s="193"/>
      <c r="AO503" s="193"/>
      <c r="AP503" s="193"/>
      <c r="AQ503" s="193"/>
      <c r="AR503" s="193"/>
      <c r="AS503" s="193"/>
      <c r="AT503" s="195"/>
      <c r="AU503" s="192"/>
      <c r="AV503" s="192"/>
      <c r="AW503" s="192"/>
      <c r="AX503" s="192"/>
      <c r="AY503" s="192"/>
      <c r="AZ503" s="192"/>
      <c r="BA503" s="192"/>
      <c r="BB503" s="192"/>
      <c r="BC503" s="192"/>
      <c r="BD503" s="192"/>
      <c r="BE503" s="192"/>
    </row>
    <row r="504" spans="1:57" ht="54" customHeight="1" x14ac:dyDescent="0.2">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82"/>
      <c r="X504" s="193"/>
      <c r="Y504" s="193"/>
      <c r="Z504" s="193"/>
      <c r="AA504" s="193"/>
      <c r="AB504" s="193"/>
      <c r="AC504" s="193"/>
      <c r="AD504" s="193"/>
      <c r="AE504" s="193"/>
      <c r="AF504" s="193"/>
      <c r="AG504" s="193"/>
      <c r="AH504" s="193"/>
      <c r="AI504" s="193"/>
      <c r="AJ504" s="193"/>
      <c r="AK504" s="193"/>
      <c r="AL504" s="193"/>
      <c r="AM504" s="193"/>
      <c r="AN504" s="193"/>
      <c r="AO504" s="193"/>
      <c r="AP504" s="193"/>
      <c r="AQ504" s="193"/>
      <c r="AR504" s="193"/>
      <c r="AS504" s="193"/>
      <c r="AT504" s="195"/>
      <c r="AU504" s="192"/>
      <c r="AV504" s="192"/>
      <c r="AW504" s="192"/>
      <c r="AX504" s="192"/>
      <c r="AY504" s="192"/>
      <c r="AZ504" s="192"/>
      <c r="BA504" s="192"/>
      <c r="BB504" s="192"/>
      <c r="BC504" s="192"/>
      <c r="BD504" s="192"/>
      <c r="BE504" s="192"/>
    </row>
    <row r="505" spans="1:57" ht="54" customHeight="1" x14ac:dyDescent="0.2">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82"/>
      <c r="X505" s="193"/>
      <c r="Y505" s="193"/>
      <c r="Z505" s="193"/>
      <c r="AA505" s="193"/>
      <c r="AB505" s="193"/>
      <c r="AC505" s="193"/>
      <c r="AD505" s="193"/>
      <c r="AE505" s="193"/>
      <c r="AF505" s="193"/>
      <c r="AG505" s="193"/>
      <c r="AH505" s="193"/>
      <c r="AI505" s="193"/>
      <c r="AJ505" s="193"/>
      <c r="AK505" s="193"/>
      <c r="AL505" s="193"/>
      <c r="AM505" s="193"/>
      <c r="AN505" s="193"/>
      <c r="AO505" s="193"/>
      <c r="AP505" s="193"/>
      <c r="AQ505" s="193"/>
      <c r="AR505" s="193"/>
      <c r="AS505" s="193"/>
      <c r="AT505" s="195"/>
      <c r="AU505" s="192"/>
      <c r="AV505" s="192"/>
      <c r="AW505" s="192"/>
      <c r="AX505" s="192"/>
      <c r="AY505" s="192"/>
      <c r="AZ505" s="192"/>
      <c r="BA505" s="192"/>
      <c r="BB505" s="192"/>
      <c r="BC505" s="192"/>
      <c r="BD505" s="192"/>
      <c r="BE505" s="192"/>
    </row>
    <row r="506" spans="1:57" ht="54" customHeight="1" x14ac:dyDescent="0.2">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82"/>
      <c r="X506" s="193"/>
      <c r="Y506" s="193"/>
      <c r="Z506" s="193"/>
      <c r="AA506" s="193"/>
      <c r="AB506" s="193"/>
      <c r="AC506" s="193"/>
      <c r="AD506" s="193"/>
      <c r="AE506" s="193"/>
      <c r="AF506" s="193"/>
      <c r="AG506" s="193"/>
      <c r="AH506" s="193"/>
      <c r="AI506" s="193"/>
      <c r="AJ506" s="193"/>
      <c r="AK506" s="193"/>
      <c r="AL506" s="193"/>
      <c r="AM506" s="193"/>
      <c r="AN506" s="193"/>
      <c r="AO506" s="193"/>
      <c r="AP506" s="193"/>
      <c r="AQ506" s="193"/>
      <c r="AR506" s="193"/>
      <c r="AS506" s="193"/>
      <c r="AT506" s="195"/>
      <c r="AU506" s="192"/>
      <c r="AV506" s="192"/>
      <c r="AW506" s="192"/>
      <c r="AX506" s="192"/>
      <c r="AY506" s="192"/>
      <c r="AZ506" s="192"/>
      <c r="BA506" s="192"/>
      <c r="BB506" s="192"/>
      <c r="BC506" s="192"/>
      <c r="BD506" s="192"/>
      <c r="BE506" s="192"/>
    </row>
    <row r="507" spans="1:57" ht="54" customHeight="1" x14ac:dyDescent="0.2">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82"/>
      <c r="X507" s="193"/>
      <c r="Y507" s="193"/>
      <c r="Z507" s="193"/>
      <c r="AA507" s="193"/>
      <c r="AB507" s="193"/>
      <c r="AC507" s="193"/>
      <c r="AD507" s="193"/>
      <c r="AE507" s="193"/>
      <c r="AF507" s="193"/>
      <c r="AG507" s="193"/>
      <c r="AH507" s="193"/>
      <c r="AI507" s="193"/>
      <c r="AJ507" s="193"/>
      <c r="AK507" s="193"/>
      <c r="AL507" s="193"/>
      <c r="AM507" s="193"/>
      <c r="AN507" s="193"/>
      <c r="AO507" s="193"/>
      <c r="AP507" s="193"/>
      <c r="AQ507" s="193"/>
      <c r="AR507" s="193"/>
      <c r="AS507" s="193"/>
      <c r="AT507" s="195"/>
      <c r="AU507" s="192"/>
      <c r="AV507" s="192"/>
      <c r="AW507" s="192"/>
      <c r="AX507" s="192"/>
      <c r="AY507" s="192"/>
      <c r="AZ507" s="192"/>
      <c r="BA507" s="192"/>
      <c r="BB507" s="192"/>
      <c r="BC507" s="192"/>
      <c r="BD507" s="192"/>
      <c r="BE507" s="192"/>
    </row>
    <row r="508" spans="1:57" ht="54" customHeight="1" x14ac:dyDescent="0.2">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82"/>
      <c r="X508" s="193"/>
      <c r="Y508" s="193"/>
      <c r="Z508" s="193"/>
      <c r="AA508" s="193"/>
      <c r="AB508" s="193"/>
      <c r="AC508" s="193"/>
      <c r="AD508" s="193"/>
      <c r="AE508" s="193"/>
      <c r="AF508" s="193"/>
      <c r="AG508" s="193"/>
      <c r="AH508" s="193"/>
      <c r="AI508" s="193"/>
      <c r="AJ508" s="193"/>
      <c r="AK508" s="193"/>
      <c r="AL508" s="193"/>
      <c r="AM508" s="193"/>
      <c r="AN508" s="193"/>
      <c r="AO508" s="193"/>
      <c r="AP508" s="193"/>
      <c r="AQ508" s="193"/>
      <c r="AR508" s="193"/>
      <c r="AS508" s="193"/>
      <c r="AT508" s="195"/>
      <c r="AU508" s="192"/>
      <c r="AV508" s="192"/>
      <c r="AW508" s="192"/>
      <c r="AX508" s="192"/>
      <c r="AY508" s="192"/>
      <c r="AZ508" s="192"/>
      <c r="BA508" s="192"/>
      <c r="BB508" s="192"/>
      <c r="BC508" s="192"/>
      <c r="BD508" s="192"/>
      <c r="BE508" s="192"/>
    </row>
    <row r="509" spans="1:57" ht="54" customHeight="1" x14ac:dyDescent="0.2">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82"/>
      <c r="X509" s="193"/>
      <c r="Y509" s="193"/>
      <c r="Z509" s="193"/>
      <c r="AA509" s="193"/>
      <c r="AB509" s="193"/>
      <c r="AC509" s="193"/>
      <c r="AD509" s="193"/>
      <c r="AE509" s="193"/>
      <c r="AF509" s="193"/>
      <c r="AG509" s="193"/>
      <c r="AH509" s="193"/>
      <c r="AI509" s="193"/>
      <c r="AJ509" s="193"/>
      <c r="AK509" s="193"/>
      <c r="AL509" s="193"/>
      <c r="AM509" s="193"/>
      <c r="AN509" s="193"/>
      <c r="AO509" s="193"/>
      <c r="AP509" s="193"/>
      <c r="AQ509" s="193"/>
      <c r="AR509" s="193"/>
      <c r="AS509" s="193"/>
      <c r="AT509" s="195"/>
      <c r="AU509" s="192"/>
      <c r="AV509" s="192"/>
      <c r="AW509" s="192"/>
      <c r="AX509" s="192"/>
      <c r="AY509" s="192"/>
      <c r="AZ509" s="192"/>
      <c r="BA509" s="192"/>
      <c r="BB509" s="192"/>
      <c r="BC509" s="192"/>
      <c r="BD509" s="192"/>
      <c r="BE509" s="192"/>
    </row>
    <row r="510" spans="1:57" ht="54" customHeight="1" x14ac:dyDescent="0.2">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82"/>
      <c r="X510" s="193"/>
      <c r="Y510" s="193"/>
      <c r="Z510" s="193"/>
      <c r="AA510" s="193"/>
      <c r="AB510" s="193"/>
      <c r="AC510" s="193"/>
      <c r="AD510" s="193"/>
      <c r="AE510" s="193"/>
      <c r="AF510" s="193"/>
      <c r="AG510" s="193"/>
      <c r="AH510" s="193"/>
      <c r="AI510" s="193"/>
      <c r="AJ510" s="193"/>
      <c r="AK510" s="193"/>
      <c r="AL510" s="193"/>
      <c r="AM510" s="193"/>
      <c r="AN510" s="193"/>
      <c r="AO510" s="193"/>
      <c r="AP510" s="193"/>
      <c r="AQ510" s="193"/>
      <c r="AR510" s="193"/>
      <c r="AS510" s="193"/>
      <c r="AT510" s="195"/>
      <c r="AU510" s="192"/>
      <c r="AV510" s="192"/>
      <c r="AW510" s="192"/>
      <c r="AX510" s="192"/>
      <c r="AY510" s="192"/>
      <c r="AZ510" s="192"/>
      <c r="BA510" s="192"/>
      <c r="BB510" s="192"/>
      <c r="BC510" s="192"/>
      <c r="BD510" s="192"/>
      <c r="BE510" s="192"/>
    </row>
    <row r="511" spans="1:57" ht="54" customHeight="1" x14ac:dyDescent="0.2">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82"/>
      <c r="X511" s="193"/>
      <c r="Y511" s="193"/>
      <c r="Z511" s="193"/>
      <c r="AA511" s="193"/>
      <c r="AB511" s="193"/>
      <c r="AC511" s="193"/>
      <c r="AD511" s="193"/>
      <c r="AE511" s="193"/>
      <c r="AF511" s="193"/>
      <c r="AG511" s="193"/>
      <c r="AH511" s="193"/>
      <c r="AI511" s="193"/>
      <c r="AJ511" s="193"/>
      <c r="AK511" s="193"/>
      <c r="AL511" s="193"/>
      <c r="AM511" s="193"/>
      <c r="AN511" s="193"/>
      <c r="AO511" s="193"/>
      <c r="AP511" s="193"/>
      <c r="AQ511" s="193"/>
      <c r="AR511" s="193"/>
      <c r="AS511" s="193"/>
      <c r="AT511" s="195"/>
      <c r="AU511" s="192"/>
      <c r="AV511" s="192"/>
      <c r="AW511" s="192"/>
      <c r="AX511" s="192"/>
      <c r="AY511" s="192"/>
      <c r="AZ511" s="192"/>
      <c r="BA511" s="192"/>
      <c r="BB511" s="192"/>
      <c r="BC511" s="192"/>
      <c r="BD511" s="192"/>
      <c r="BE511" s="192"/>
    </row>
    <row r="512" spans="1:57" ht="54" customHeight="1" x14ac:dyDescent="0.2">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82"/>
      <c r="X512" s="193"/>
      <c r="Y512" s="193"/>
      <c r="Z512" s="193"/>
      <c r="AA512" s="193"/>
      <c r="AB512" s="193"/>
      <c r="AC512" s="193"/>
      <c r="AD512" s="193"/>
      <c r="AE512" s="193"/>
      <c r="AF512" s="193"/>
      <c r="AG512" s="193"/>
      <c r="AH512" s="193"/>
      <c r="AI512" s="193"/>
      <c r="AJ512" s="193"/>
      <c r="AK512" s="193"/>
      <c r="AL512" s="193"/>
      <c r="AM512" s="193"/>
      <c r="AN512" s="193"/>
      <c r="AO512" s="193"/>
      <c r="AP512" s="193"/>
      <c r="AQ512" s="193"/>
      <c r="AR512" s="193"/>
      <c r="AS512" s="193"/>
      <c r="AT512" s="195"/>
      <c r="AU512" s="192"/>
      <c r="AV512" s="192"/>
      <c r="AW512" s="192"/>
      <c r="AX512" s="192"/>
      <c r="AY512" s="192"/>
      <c r="AZ512" s="192"/>
      <c r="BA512" s="192"/>
      <c r="BB512" s="192"/>
      <c r="BC512" s="192"/>
      <c r="BD512" s="192"/>
      <c r="BE512" s="192"/>
    </row>
    <row r="513" spans="1:57" ht="54" customHeight="1" x14ac:dyDescent="0.2">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82"/>
      <c r="X513" s="193"/>
      <c r="Y513" s="193"/>
      <c r="Z513" s="193"/>
      <c r="AA513" s="193"/>
      <c r="AB513" s="193"/>
      <c r="AC513" s="193"/>
      <c r="AD513" s="193"/>
      <c r="AE513" s="193"/>
      <c r="AF513" s="193"/>
      <c r="AG513" s="193"/>
      <c r="AH513" s="193"/>
      <c r="AI513" s="193"/>
      <c r="AJ513" s="193"/>
      <c r="AK513" s="193"/>
      <c r="AL513" s="193"/>
      <c r="AM513" s="193"/>
      <c r="AN513" s="193"/>
      <c r="AO513" s="193"/>
      <c r="AP513" s="193"/>
      <c r="AQ513" s="193"/>
      <c r="AR513" s="193"/>
      <c r="AS513" s="193"/>
      <c r="AT513" s="195"/>
      <c r="AU513" s="192"/>
      <c r="AV513" s="192"/>
      <c r="AW513" s="192"/>
      <c r="AX513" s="192"/>
      <c r="AY513" s="192"/>
      <c r="AZ513" s="192"/>
      <c r="BA513" s="192"/>
      <c r="BB513" s="192"/>
      <c r="BC513" s="192"/>
      <c r="BD513" s="192"/>
      <c r="BE513" s="192"/>
    </row>
    <row r="514" spans="1:57" ht="54" customHeight="1" x14ac:dyDescent="0.2">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82"/>
      <c r="X514" s="193"/>
      <c r="Y514" s="193"/>
      <c r="Z514" s="193"/>
      <c r="AA514" s="193"/>
      <c r="AB514" s="193"/>
      <c r="AC514" s="193"/>
      <c r="AD514" s="193"/>
      <c r="AE514" s="193"/>
      <c r="AF514" s="193"/>
      <c r="AG514" s="193"/>
      <c r="AH514" s="193"/>
      <c r="AI514" s="193"/>
      <c r="AJ514" s="193"/>
      <c r="AK514" s="193"/>
      <c r="AL514" s="193"/>
      <c r="AM514" s="193"/>
      <c r="AN514" s="193"/>
      <c r="AO514" s="193"/>
      <c r="AP514" s="193"/>
      <c r="AQ514" s="193"/>
      <c r="AR514" s="193"/>
      <c r="AS514" s="193"/>
      <c r="AT514" s="195"/>
      <c r="AU514" s="192"/>
      <c r="AV514" s="192"/>
      <c r="AW514" s="192"/>
      <c r="AX514" s="192"/>
      <c r="AY514" s="192"/>
      <c r="AZ514" s="192"/>
      <c r="BA514" s="192"/>
      <c r="BB514" s="192"/>
      <c r="BC514" s="192"/>
      <c r="BD514" s="192"/>
      <c r="BE514" s="192"/>
    </row>
    <row r="515" spans="1:57" ht="54" customHeight="1" x14ac:dyDescent="0.2">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82"/>
      <c r="X515" s="193"/>
      <c r="Y515" s="193"/>
      <c r="Z515" s="193"/>
      <c r="AA515" s="193"/>
      <c r="AB515" s="193"/>
      <c r="AC515" s="193"/>
      <c r="AD515" s="193"/>
      <c r="AE515" s="193"/>
      <c r="AF515" s="193"/>
      <c r="AG515" s="193"/>
      <c r="AH515" s="193"/>
      <c r="AI515" s="193"/>
      <c r="AJ515" s="193"/>
      <c r="AK515" s="193"/>
      <c r="AL515" s="193"/>
      <c r="AM515" s="193"/>
      <c r="AN515" s="193"/>
      <c r="AO515" s="193"/>
      <c r="AP515" s="193"/>
      <c r="AQ515" s="193"/>
      <c r="AR515" s="193"/>
      <c r="AS515" s="193"/>
      <c r="AT515" s="195"/>
      <c r="AU515" s="192"/>
      <c r="AV515" s="192"/>
      <c r="AW515" s="192"/>
      <c r="AX515" s="192"/>
      <c r="AY515" s="192"/>
      <c r="AZ515" s="192"/>
      <c r="BA515" s="192"/>
      <c r="BB515" s="192"/>
      <c r="BC515" s="192"/>
      <c r="BD515" s="192"/>
      <c r="BE515" s="192"/>
    </row>
    <row r="516" spans="1:57" ht="54" customHeight="1" x14ac:dyDescent="0.2">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82"/>
      <c r="X516" s="193"/>
      <c r="Y516" s="193"/>
      <c r="Z516" s="193"/>
      <c r="AA516" s="193"/>
      <c r="AB516" s="193"/>
      <c r="AC516" s="193"/>
      <c r="AD516" s="193"/>
      <c r="AE516" s="193"/>
      <c r="AF516" s="193"/>
      <c r="AG516" s="193"/>
      <c r="AH516" s="193"/>
      <c r="AI516" s="193"/>
      <c r="AJ516" s="193"/>
      <c r="AK516" s="193"/>
      <c r="AL516" s="193"/>
      <c r="AM516" s="193"/>
      <c r="AN516" s="193"/>
      <c r="AO516" s="193"/>
      <c r="AP516" s="193"/>
      <c r="AQ516" s="193"/>
      <c r="AR516" s="193"/>
      <c r="AS516" s="193"/>
      <c r="AT516" s="195"/>
      <c r="AU516" s="192"/>
      <c r="AV516" s="192"/>
      <c r="AW516" s="192"/>
      <c r="AX516" s="192"/>
      <c r="AY516" s="192"/>
      <c r="AZ516" s="192"/>
      <c r="BA516" s="192"/>
      <c r="BB516" s="192"/>
      <c r="BC516" s="192"/>
      <c r="BD516" s="192"/>
      <c r="BE516" s="192"/>
    </row>
    <row r="517" spans="1:57" ht="54" customHeight="1" x14ac:dyDescent="0.2">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82"/>
      <c r="X517" s="193"/>
      <c r="Y517" s="193"/>
      <c r="Z517" s="193"/>
      <c r="AA517" s="193"/>
      <c r="AB517" s="193"/>
      <c r="AC517" s="193"/>
      <c r="AD517" s="193"/>
      <c r="AE517" s="193"/>
      <c r="AF517" s="193"/>
      <c r="AG517" s="193"/>
      <c r="AH517" s="193"/>
      <c r="AI517" s="193"/>
      <c r="AJ517" s="193"/>
      <c r="AK517" s="193"/>
      <c r="AL517" s="193"/>
      <c r="AM517" s="193"/>
      <c r="AN517" s="193"/>
      <c r="AO517" s="193"/>
      <c r="AP517" s="193"/>
      <c r="AQ517" s="193"/>
      <c r="AR517" s="193"/>
      <c r="AS517" s="193"/>
      <c r="AT517" s="195"/>
      <c r="AU517" s="192"/>
      <c r="AV517" s="192"/>
      <c r="AW517" s="192"/>
      <c r="AX517" s="192"/>
      <c r="AY517" s="192"/>
      <c r="AZ517" s="192"/>
      <c r="BA517" s="192"/>
      <c r="BB517" s="192"/>
      <c r="BC517" s="192"/>
      <c r="BD517" s="192"/>
      <c r="BE517" s="192"/>
    </row>
    <row r="518" spans="1:57" ht="54" customHeight="1" x14ac:dyDescent="0.2">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82"/>
      <c r="X518" s="193"/>
      <c r="Y518" s="193"/>
      <c r="Z518" s="193"/>
      <c r="AA518" s="193"/>
      <c r="AB518" s="193"/>
      <c r="AC518" s="193"/>
      <c r="AD518" s="193"/>
      <c r="AE518" s="193"/>
      <c r="AF518" s="193"/>
      <c r="AG518" s="193"/>
      <c r="AH518" s="193"/>
      <c r="AI518" s="193"/>
      <c r="AJ518" s="193"/>
      <c r="AK518" s="193"/>
      <c r="AL518" s="193"/>
      <c r="AM518" s="193"/>
      <c r="AN518" s="193"/>
      <c r="AO518" s="193"/>
      <c r="AP518" s="193"/>
      <c r="AQ518" s="193"/>
      <c r="AR518" s="193"/>
      <c r="AS518" s="193"/>
      <c r="AT518" s="195"/>
      <c r="AU518" s="192"/>
      <c r="AV518" s="192"/>
      <c r="AW518" s="192"/>
      <c r="AX518" s="192"/>
      <c r="AY518" s="192"/>
      <c r="AZ518" s="192"/>
      <c r="BA518" s="192"/>
      <c r="BB518" s="192"/>
      <c r="BC518" s="192"/>
      <c r="BD518" s="192"/>
      <c r="BE518" s="192"/>
    </row>
    <row r="519" spans="1:57" ht="54" customHeight="1" x14ac:dyDescent="0.2">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82"/>
      <c r="X519" s="193"/>
      <c r="Y519" s="193"/>
      <c r="Z519" s="193"/>
      <c r="AA519" s="193"/>
      <c r="AB519" s="193"/>
      <c r="AC519" s="193"/>
      <c r="AD519" s="193"/>
      <c r="AE519" s="193"/>
      <c r="AF519" s="193"/>
      <c r="AG519" s="193"/>
      <c r="AH519" s="193"/>
      <c r="AI519" s="193"/>
      <c r="AJ519" s="193"/>
      <c r="AK519" s="193"/>
      <c r="AL519" s="193"/>
      <c r="AM519" s="193"/>
      <c r="AN519" s="193"/>
      <c r="AO519" s="193"/>
      <c r="AP519" s="193"/>
      <c r="AQ519" s="193"/>
      <c r="AR519" s="193"/>
      <c r="AS519" s="193"/>
      <c r="AT519" s="195"/>
      <c r="AU519" s="192"/>
      <c r="AV519" s="192"/>
      <c r="AW519" s="192"/>
      <c r="AX519" s="192"/>
      <c r="AY519" s="192"/>
      <c r="AZ519" s="192"/>
      <c r="BA519" s="192"/>
      <c r="BB519" s="192"/>
      <c r="BC519" s="192"/>
      <c r="BD519" s="192"/>
      <c r="BE519" s="192"/>
    </row>
    <row r="520" spans="1:57" ht="54" customHeight="1" x14ac:dyDescent="0.2">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82"/>
      <c r="X520" s="193"/>
      <c r="Y520" s="193"/>
      <c r="Z520" s="193"/>
      <c r="AA520" s="193"/>
      <c r="AB520" s="193"/>
      <c r="AC520" s="193"/>
      <c r="AD520" s="193"/>
      <c r="AE520" s="193"/>
      <c r="AF520" s="193"/>
      <c r="AG520" s="193"/>
      <c r="AH520" s="193"/>
      <c r="AI520" s="193"/>
      <c r="AJ520" s="193"/>
      <c r="AK520" s="193"/>
      <c r="AL520" s="193"/>
      <c r="AM520" s="193"/>
      <c r="AN520" s="193"/>
      <c r="AO520" s="193"/>
      <c r="AP520" s="193"/>
      <c r="AQ520" s="193"/>
      <c r="AR520" s="193"/>
      <c r="AS520" s="193"/>
      <c r="AT520" s="195"/>
      <c r="AU520" s="192"/>
      <c r="AV520" s="192"/>
      <c r="AW520" s="192"/>
      <c r="AX520" s="192"/>
      <c r="AY520" s="192"/>
      <c r="AZ520" s="192"/>
      <c r="BA520" s="192"/>
      <c r="BB520" s="192"/>
      <c r="BC520" s="192"/>
      <c r="BD520" s="192"/>
      <c r="BE520" s="192"/>
    </row>
    <row r="521" spans="1:57" ht="54" customHeight="1" x14ac:dyDescent="0.2">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82"/>
      <c r="X521" s="193"/>
      <c r="Y521" s="193"/>
      <c r="Z521" s="193"/>
      <c r="AA521" s="193"/>
      <c r="AB521" s="193"/>
      <c r="AC521" s="193"/>
      <c r="AD521" s="193"/>
      <c r="AE521" s="193"/>
      <c r="AF521" s="193"/>
      <c r="AG521" s="193"/>
      <c r="AH521" s="193"/>
      <c r="AI521" s="193"/>
      <c r="AJ521" s="193"/>
      <c r="AK521" s="193"/>
      <c r="AL521" s="193"/>
      <c r="AM521" s="193"/>
      <c r="AN521" s="193"/>
      <c r="AO521" s="193"/>
      <c r="AP521" s="193"/>
      <c r="AQ521" s="193"/>
      <c r="AR521" s="193"/>
      <c r="AS521" s="193"/>
      <c r="AT521" s="195"/>
      <c r="AU521" s="192"/>
      <c r="AV521" s="192"/>
      <c r="AW521" s="192"/>
      <c r="AX521" s="192"/>
      <c r="AY521" s="192"/>
      <c r="AZ521" s="192"/>
      <c r="BA521" s="192"/>
      <c r="BB521" s="192"/>
      <c r="BC521" s="192"/>
      <c r="BD521" s="192"/>
      <c r="BE521" s="192"/>
    </row>
    <row r="522" spans="1:57" ht="54" customHeight="1" x14ac:dyDescent="0.2">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82"/>
      <c r="X522" s="193"/>
      <c r="Y522" s="193"/>
      <c r="Z522" s="193"/>
      <c r="AA522" s="193"/>
      <c r="AB522" s="193"/>
      <c r="AC522" s="193"/>
      <c r="AD522" s="193"/>
      <c r="AE522" s="193"/>
      <c r="AF522" s="193"/>
      <c r="AG522" s="193"/>
      <c r="AH522" s="193"/>
      <c r="AI522" s="193"/>
      <c r="AJ522" s="193"/>
      <c r="AK522" s="193"/>
      <c r="AL522" s="193"/>
      <c r="AM522" s="193"/>
      <c r="AN522" s="193"/>
      <c r="AO522" s="193"/>
      <c r="AP522" s="193"/>
      <c r="AQ522" s="193"/>
      <c r="AR522" s="193"/>
      <c r="AS522" s="193"/>
      <c r="AT522" s="195"/>
      <c r="AU522" s="192"/>
      <c r="AV522" s="192"/>
      <c r="AW522" s="192"/>
      <c r="AX522" s="192"/>
      <c r="AY522" s="192"/>
      <c r="AZ522" s="192"/>
      <c r="BA522" s="192"/>
      <c r="BB522" s="192"/>
      <c r="BC522" s="192"/>
      <c r="BD522" s="192"/>
      <c r="BE522" s="192"/>
    </row>
    <row r="523" spans="1:57" ht="54" customHeight="1" x14ac:dyDescent="0.2">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82"/>
      <c r="X523" s="193"/>
      <c r="Y523" s="193"/>
      <c r="Z523" s="193"/>
      <c r="AA523" s="193"/>
      <c r="AB523" s="193"/>
      <c r="AC523" s="193"/>
      <c r="AD523" s="193"/>
      <c r="AE523" s="193"/>
      <c r="AF523" s="193"/>
      <c r="AG523" s="193"/>
      <c r="AH523" s="193"/>
      <c r="AI523" s="193"/>
      <c r="AJ523" s="193"/>
      <c r="AK523" s="193"/>
      <c r="AL523" s="193"/>
      <c r="AM523" s="193"/>
      <c r="AN523" s="193"/>
      <c r="AO523" s="193"/>
      <c r="AP523" s="193"/>
      <c r="AQ523" s="193"/>
      <c r="AR523" s="193"/>
      <c r="AS523" s="193"/>
      <c r="AT523" s="195"/>
      <c r="AU523" s="192"/>
      <c r="AV523" s="192"/>
      <c r="AW523" s="192"/>
      <c r="AX523" s="192"/>
      <c r="AY523" s="192"/>
      <c r="AZ523" s="192"/>
      <c r="BA523" s="192"/>
      <c r="BB523" s="192"/>
      <c r="BC523" s="192"/>
      <c r="BD523" s="192"/>
      <c r="BE523" s="192"/>
    </row>
    <row r="524" spans="1:57" ht="54" customHeight="1" x14ac:dyDescent="0.2">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82"/>
      <c r="X524" s="193"/>
      <c r="Y524" s="193"/>
      <c r="Z524" s="193"/>
      <c r="AA524" s="193"/>
      <c r="AB524" s="193"/>
      <c r="AC524" s="193"/>
      <c r="AD524" s="193"/>
      <c r="AE524" s="193"/>
      <c r="AF524" s="193"/>
      <c r="AG524" s="193"/>
      <c r="AH524" s="193"/>
      <c r="AI524" s="193"/>
      <c r="AJ524" s="193"/>
      <c r="AK524" s="193"/>
      <c r="AL524" s="193"/>
      <c r="AM524" s="193"/>
      <c r="AN524" s="193"/>
      <c r="AO524" s="193"/>
      <c r="AP524" s="193"/>
      <c r="AQ524" s="193"/>
      <c r="AR524" s="193"/>
      <c r="AS524" s="193"/>
      <c r="AT524" s="195"/>
      <c r="AU524" s="192"/>
      <c r="AV524" s="192"/>
      <c r="AW524" s="192"/>
      <c r="AX524" s="192"/>
      <c r="AY524" s="192"/>
      <c r="AZ524" s="192"/>
      <c r="BA524" s="192"/>
      <c r="BB524" s="192"/>
      <c r="BC524" s="192"/>
      <c r="BD524" s="192"/>
      <c r="BE524" s="192"/>
    </row>
    <row r="525" spans="1:57" ht="54" customHeight="1" x14ac:dyDescent="0.2">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82"/>
      <c r="X525" s="193"/>
      <c r="Y525" s="193"/>
      <c r="Z525" s="193"/>
      <c r="AA525" s="193"/>
      <c r="AB525" s="193"/>
      <c r="AC525" s="193"/>
      <c r="AD525" s="193"/>
      <c r="AE525" s="193"/>
      <c r="AF525" s="193"/>
      <c r="AG525" s="193"/>
      <c r="AH525" s="193"/>
      <c r="AI525" s="193"/>
      <c r="AJ525" s="193"/>
      <c r="AK525" s="193"/>
      <c r="AL525" s="193"/>
      <c r="AM525" s="193"/>
      <c r="AN525" s="193"/>
      <c r="AO525" s="193"/>
      <c r="AP525" s="193"/>
      <c r="AQ525" s="193"/>
      <c r="AR525" s="193"/>
      <c r="AS525" s="193"/>
      <c r="AT525" s="195"/>
      <c r="AU525" s="192"/>
      <c r="AV525" s="192"/>
      <c r="AW525" s="192"/>
      <c r="AX525" s="192"/>
      <c r="AY525" s="192"/>
      <c r="AZ525" s="192"/>
      <c r="BA525" s="192"/>
      <c r="BB525" s="192"/>
      <c r="BC525" s="192"/>
      <c r="BD525" s="192"/>
      <c r="BE525" s="192"/>
    </row>
    <row r="526" spans="1:57" ht="54" customHeight="1" x14ac:dyDescent="0.2">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82"/>
      <c r="X526" s="193"/>
      <c r="Y526" s="193"/>
      <c r="Z526" s="193"/>
      <c r="AA526" s="193"/>
      <c r="AB526" s="193"/>
      <c r="AC526" s="193"/>
      <c r="AD526" s="193"/>
      <c r="AE526" s="193"/>
      <c r="AF526" s="193"/>
      <c r="AG526" s="193"/>
      <c r="AH526" s="193"/>
      <c r="AI526" s="193"/>
      <c r="AJ526" s="193"/>
      <c r="AK526" s="193"/>
      <c r="AL526" s="193"/>
      <c r="AM526" s="193"/>
      <c r="AN526" s="193"/>
      <c r="AO526" s="193"/>
      <c r="AP526" s="193"/>
      <c r="AQ526" s="193"/>
      <c r="AR526" s="193"/>
      <c r="AS526" s="193"/>
      <c r="AT526" s="195"/>
      <c r="AU526" s="192"/>
      <c r="AV526" s="192"/>
      <c r="AW526" s="192"/>
      <c r="AX526" s="192"/>
      <c r="AY526" s="192"/>
      <c r="AZ526" s="192"/>
      <c r="BA526" s="192"/>
      <c r="BB526" s="192"/>
      <c r="BC526" s="192"/>
      <c r="BD526" s="192"/>
      <c r="BE526" s="192"/>
    </row>
    <row r="527" spans="1:57" ht="54" customHeight="1" x14ac:dyDescent="0.2">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82"/>
      <c r="X527" s="193"/>
      <c r="Y527" s="193"/>
      <c r="Z527" s="193"/>
      <c r="AA527" s="193"/>
      <c r="AB527" s="193"/>
      <c r="AC527" s="193"/>
      <c r="AD527" s="193"/>
      <c r="AE527" s="193"/>
      <c r="AF527" s="193"/>
      <c r="AG527" s="193"/>
      <c r="AH527" s="193"/>
      <c r="AI527" s="193"/>
      <c r="AJ527" s="193"/>
      <c r="AK527" s="193"/>
      <c r="AL527" s="193"/>
      <c r="AM527" s="193"/>
      <c r="AN527" s="193"/>
      <c r="AO527" s="193"/>
      <c r="AP527" s="193"/>
      <c r="AQ527" s="193"/>
      <c r="AR527" s="193"/>
      <c r="AS527" s="193"/>
      <c r="AT527" s="195"/>
      <c r="AU527" s="192"/>
      <c r="AV527" s="192"/>
      <c r="AW527" s="192"/>
      <c r="AX527" s="192"/>
      <c r="AY527" s="192"/>
      <c r="AZ527" s="192"/>
      <c r="BA527" s="192"/>
      <c r="BB527" s="192"/>
      <c r="BC527" s="192"/>
      <c r="BD527" s="192"/>
      <c r="BE527" s="192"/>
    </row>
    <row r="528" spans="1:57" ht="54" customHeight="1" x14ac:dyDescent="0.2">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82"/>
      <c r="X528" s="193"/>
      <c r="Y528" s="193"/>
      <c r="Z528" s="193"/>
      <c r="AA528" s="193"/>
      <c r="AB528" s="193"/>
      <c r="AC528" s="193"/>
      <c r="AD528" s="193"/>
      <c r="AE528" s="193"/>
      <c r="AF528" s="193"/>
      <c r="AG528" s="193"/>
      <c r="AH528" s="193"/>
      <c r="AI528" s="193"/>
      <c r="AJ528" s="193"/>
      <c r="AK528" s="193"/>
      <c r="AL528" s="193"/>
      <c r="AM528" s="193"/>
      <c r="AN528" s="193"/>
      <c r="AO528" s="193"/>
      <c r="AP528" s="193"/>
      <c r="AQ528" s="193"/>
      <c r="AR528" s="193"/>
      <c r="AS528" s="193"/>
      <c r="AT528" s="195"/>
      <c r="AU528" s="192"/>
      <c r="AV528" s="192"/>
      <c r="AW528" s="192"/>
      <c r="AX528" s="192"/>
      <c r="AY528" s="192"/>
      <c r="AZ528" s="192"/>
      <c r="BA528" s="192"/>
      <c r="BB528" s="192"/>
      <c r="BC528" s="192"/>
      <c r="BD528" s="192"/>
      <c r="BE528" s="192"/>
    </row>
    <row r="529" spans="1:57" ht="54" customHeight="1" x14ac:dyDescent="0.2">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82"/>
      <c r="X529" s="193"/>
      <c r="Y529" s="193"/>
      <c r="Z529" s="193"/>
      <c r="AA529" s="193"/>
      <c r="AB529" s="193"/>
      <c r="AC529" s="193"/>
      <c r="AD529" s="193"/>
      <c r="AE529" s="193"/>
      <c r="AF529" s="193"/>
      <c r="AG529" s="193"/>
      <c r="AH529" s="193"/>
      <c r="AI529" s="193"/>
      <c r="AJ529" s="193"/>
      <c r="AK529" s="193"/>
      <c r="AL529" s="193"/>
      <c r="AM529" s="193"/>
      <c r="AN529" s="193"/>
      <c r="AO529" s="193"/>
      <c r="AP529" s="193"/>
      <c r="AQ529" s="193"/>
      <c r="AR529" s="193"/>
      <c r="AS529" s="193"/>
      <c r="AT529" s="195"/>
      <c r="AU529" s="192"/>
      <c r="AV529" s="192"/>
      <c r="AW529" s="192"/>
      <c r="AX529" s="192"/>
      <c r="AY529" s="192"/>
      <c r="AZ529" s="192"/>
      <c r="BA529" s="192"/>
      <c r="BB529" s="192"/>
      <c r="BC529" s="192"/>
      <c r="BD529" s="192"/>
      <c r="BE529" s="192"/>
    </row>
    <row r="530" spans="1:57" ht="54" customHeight="1" x14ac:dyDescent="0.2">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82"/>
      <c r="X530" s="193"/>
      <c r="Y530" s="193"/>
      <c r="Z530" s="193"/>
      <c r="AA530" s="193"/>
      <c r="AB530" s="193"/>
      <c r="AC530" s="193"/>
      <c r="AD530" s="193"/>
      <c r="AE530" s="193"/>
      <c r="AF530" s="193"/>
      <c r="AG530" s="193"/>
      <c r="AH530" s="193"/>
      <c r="AI530" s="193"/>
      <c r="AJ530" s="193"/>
      <c r="AK530" s="193"/>
      <c r="AL530" s="193"/>
      <c r="AM530" s="193"/>
      <c r="AN530" s="193"/>
      <c r="AO530" s="193"/>
      <c r="AP530" s="193"/>
      <c r="AQ530" s="193"/>
      <c r="AR530" s="193"/>
      <c r="AS530" s="193"/>
      <c r="AT530" s="195"/>
      <c r="AU530" s="192"/>
      <c r="AV530" s="192"/>
      <c r="AW530" s="192"/>
      <c r="AX530" s="192"/>
      <c r="AY530" s="192"/>
      <c r="AZ530" s="192"/>
      <c r="BA530" s="192"/>
      <c r="BB530" s="192"/>
      <c r="BC530" s="192"/>
      <c r="BD530" s="192"/>
      <c r="BE530" s="192"/>
    </row>
    <row r="531" spans="1:57" ht="54" customHeight="1" x14ac:dyDescent="0.2">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82"/>
      <c r="X531" s="193"/>
      <c r="Y531" s="193"/>
      <c r="Z531" s="193"/>
      <c r="AA531" s="193"/>
      <c r="AB531" s="193"/>
      <c r="AC531" s="193"/>
      <c r="AD531" s="193"/>
      <c r="AE531" s="193"/>
      <c r="AF531" s="193"/>
      <c r="AG531" s="193"/>
      <c r="AH531" s="193"/>
      <c r="AI531" s="193"/>
      <c r="AJ531" s="193"/>
      <c r="AK531" s="193"/>
      <c r="AL531" s="193"/>
      <c r="AM531" s="193"/>
      <c r="AN531" s="193"/>
      <c r="AO531" s="193"/>
      <c r="AP531" s="193"/>
      <c r="AQ531" s="193"/>
      <c r="AR531" s="193"/>
      <c r="AS531" s="193"/>
      <c r="AT531" s="195"/>
      <c r="AU531" s="192"/>
      <c r="AV531" s="192"/>
      <c r="AW531" s="192"/>
      <c r="AX531" s="192"/>
      <c r="AY531" s="192"/>
      <c r="AZ531" s="192"/>
      <c r="BA531" s="192"/>
      <c r="BB531" s="192"/>
      <c r="BC531" s="192"/>
      <c r="BD531" s="192"/>
      <c r="BE531" s="192"/>
    </row>
    <row r="532" spans="1:57" ht="54" customHeight="1" x14ac:dyDescent="0.2">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82"/>
      <c r="X532" s="193"/>
      <c r="Y532" s="193"/>
      <c r="Z532" s="193"/>
      <c r="AA532" s="193"/>
      <c r="AB532" s="193"/>
      <c r="AC532" s="193"/>
      <c r="AD532" s="193"/>
      <c r="AE532" s="193"/>
      <c r="AF532" s="193"/>
      <c r="AG532" s="193"/>
      <c r="AH532" s="193"/>
      <c r="AI532" s="193"/>
      <c r="AJ532" s="193"/>
      <c r="AK532" s="193"/>
      <c r="AL532" s="193"/>
      <c r="AM532" s="193"/>
      <c r="AN532" s="193"/>
      <c r="AO532" s="193"/>
      <c r="AP532" s="193"/>
      <c r="AQ532" s="193"/>
      <c r="AR532" s="193"/>
      <c r="AS532" s="193"/>
      <c r="AT532" s="195"/>
      <c r="AU532" s="192"/>
      <c r="AV532" s="192"/>
      <c r="AW532" s="192"/>
      <c r="AX532" s="192"/>
      <c r="AY532" s="192"/>
      <c r="AZ532" s="192"/>
      <c r="BA532" s="192"/>
      <c r="BB532" s="192"/>
      <c r="BC532" s="192"/>
      <c r="BD532" s="192"/>
      <c r="BE532" s="192"/>
    </row>
    <row r="533" spans="1:57" ht="54" customHeight="1" x14ac:dyDescent="0.2">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82"/>
      <c r="X533" s="193"/>
      <c r="Y533" s="193"/>
      <c r="Z533" s="193"/>
      <c r="AA533" s="193"/>
      <c r="AB533" s="193"/>
      <c r="AC533" s="193"/>
      <c r="AD533" s="193"/>
      <c r="AE533" s="193"/>
      <c r="AF533" s="193"/>
      <c r="AG533" s="193"/>
      <c r="AH533" s="193"/>
      <c r="AI533" s="193"/>
      <c r="AJ533" s="193"/>
      <c r="AK533" s="193"/>
      <c r="AL533" s="193"/>
      <c r="AM533" s="193"/>
      <c r="AN533" s="193"/>
      <c r="AO533" s="193"/>
      <c r="AP533" s="193"/>
      <c r="AQ533" s="193"/>
      <c r="AR533" s="193"/>
      <c r="AS533" s="193"/>
      <c r="AT533" s="195"/>
      <c r="AU533" s="192"/>
      <c r="AV533" s="192"/>
      <c r="AW533" s="192"/>
      <c r="AX533" s="192"/>
      <c r="AY533" s="192"/>
      <c r="AZ533" s="192"/>
      <c r="BA533" s="192"/>
      <c r="BB533" s="192"/>
      <c r="BC533" s="192"/>
      <c r="BD533" s="192"/>
      <c r="BE533" s="192"/>
    </row>
    <row r="534" spans="1:57" ht="54" customHeight="1" x14ac:dyDescent="0.2">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82"/>
      <c r="X534" s="193"/>
      <c r="Y534" s="193"/>
      <c r="Z534" s="193"/>
      <c r="AA534" s="193"/>
      <c r="AB534" s="193"/>
      <c r="AC534" s="193"/>
      <c r="AD534" s="193"/>
      <c r="AE534" s="193"/>
      <c r="AF534" s="193"/>
      <c r="AG534" s="193"/>
      <c r="AH534" s="193"/>
      <c r="AI534" s="193"/>
      <c r="AJ534" s="193"/>
      <c r="AK534" s="193"/>
      <c r="AL534" s="193"/>
      <c r="AM534" s="193"/>
      <c r="AN534" s="193"/>
      <c r="AO534" s="193"/>
      <c r="AP534" s="193"/>
      <c r="AQ534" s="193"/>
      <c r="AR534" s="193"/>
      <c r="AS534" s="193"/>
      <c r="AT534" s="195"/>
      <c r="AU534" s="192"/>
      <c r="AV534" s="192"/>
      <c r="AW534" s="192"/>
      <c r="AX534" s="192"/>
      <c r="AY534" s="192"/>
      <c r="AZ534" s="192"/>
      <c r="BA534" s="192"/>
      <c r="BB534" s="192"/>
      <c r="BC534" s="192"/>
      <c r="BD534" s="192"/>
      <c r="BE534" s="192"/>
    </row>
    <row r="535" spans="1:57" ht="54" customHeight="1" x14ac:dyDescent="0.2">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82"/>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5"/>
      <c r="AU535" s="192"/>
      <c r="AV535" s="192"/>
      <c r="AW535" s="192"/>
      <c r="AX535" s="192"/>
      <c r="AY535" s="192"/>
      <c r="AZ535" s="192"/>
      <c r="BA535" s="192"/>
      <c r="BB535" s="192"/>
      <c r="BC535" s="192"/>
      <c r="BD535" s="192"/>
      <c r="BE535" s="192"/>
    </row>
    <row r="536" spans="1:57" ht="54" customHeight="1" x14ac:dyDescent="0.2">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82"/>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5"/>
      <c r="AU536" s="192"/>
      <c r="AV536" s="192"/>
      <c r="AW536" s="192"/>
      <c r="AX536" s="192"/>
      <c r="AY536" s="192"/>
      <c r="AZ536" s="192"/>
      <c r="BA536" s="192"/>
      <c r="BB536" s="192"/>
      <c r="BC536" s="192"/>
      <c r="BD536" s="192"/>
      <c r="BE536" s="192"/>
    </row>
    <row r="537" spans="1:57" ht="54" customHeight="1" x14ac:dyDescent="0.2">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82"/>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5"/>
      <c r="AU537" s="192"/>
      <c r="AV537" s="192"/>
      <c r="AW537" s="192"/>
      <c r="AX537" s="192"/>
      <c r="AY537" s="192"/>
      <c r="AZ537" s="192"/>
      <c r="BA537" s="192"/>
      <c r="BB537" s="192"/>
      <c r="BC537" s="192"/>
      <c r="BD537" s="192"/>
      <c r="BE537" s="192"/>
    </row>
    <row r="538" spans="1:57" ht="54" customHeight="1" x14ac:dyDescent="0.2">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82"/>
      <c r="X538" s="193"/>
      <c r="Y538" s="193"/>
      <c r="Z538" s="193"/>
      <c r="AA538" s="193"/>
      <c r="AB538" s="193"/>
      <c r="AC538" s="193"/>
      <c r="AD538" s="193"/>
      <c r="AE538" s="193"/>
      <c r="AF538" s="193"/>
      <c r="AG538" s="193"/>
      <c r="AH538" s="193"/>
      <c r="AI538" s="193"/>
      <c r="AJ538" s="193"/>
      <c r="AK538" s="193"/>
      <c r="AL538" s="193"/>
      <c r="AM538" s="193"/>
      <c r="AN538" s="193"/>
      <c r="AO538" s="193"/>
      <c r="AP538" s="193"/>
      <c r="AQ538" s="193"/>
      <c r="AR538" s="193"/>
      <c r="AS538" s="193"/>
      <c r="AT538" s="195"/>
      <c r="AU538" s="192"/>
      <c r="AV538" s="192"/>
      <c r="AW538" s="192"/>
      <c r="AX538" s="192"/>
      <c r="AY538" s="192"/>
      <c r="AZ538" s="192"/>
      <c r="BA538" s="192"/>
      <c r="BB538" s="192"/>
      <c r="BC538" s="192"/>
      <c r="BD538" s="192"/>
      <c r="BE538" s="192"/>
    </row>
    <row r="539" spans="1:57" ht="54" customHeight="1" x14ac:dyDescent="0.2">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82"/>
      <c r="X539" s="193"/>
      <c r="Y539" s="193"/>
      <c r="Z539" s="193"/>
      <c r="AA539" s="193"/>
      <c r="AB539" s="193"/>
      <c r="AC539" s="193"/>
      <c r="AD539" s="193"/>
      <c r="AE539" s="193"/>
      <c r="AF539" s="193"/>
      <c r="AG539" s="193"/>
      <c r="AH539" s="193"/>
      <c r="AI539" s="193"/>
      <c r="AJ539" s="193"/>
      <c r="AK539" s="193"/>
      <c r="AL539" s="193"/>
      <c r="AM539" s="193"/>
      <c r="AN539" s="193"/>
      <c r="AO539" s="193"/>
      <c r="AP539" s="193"/>
      <c r="AQ539" s="193"/>
      <c r="AR539" s="193"/>
      <c r="AS539" s="193"/>
      <c r="AT539" s="195"/>
      <c r="AU539" s="192"/>
      <c r="AV539" s="192"/>
      <c r="AW539" s="192"/>
      <c r="AX539" s="192"/>
      <c r="AY539" s="192"/>
      <c r="AZ539" s="192"/>
      <c r="BA539" s="192"/>
      <c r="BB539" s="192"/>
      <c r="BC539" s="192"/>
      <c r="BD539" s="192"/>
      <c r="BE539" s="192"/>
    </row>
    <row r="540" spans="1:57" ht="54" customHeight="1" x14ac:dyDescent="0.2">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82"/>
      <c r="X540" s="193"/>
      <c r="Y540" s="193"/>
      <c r="Z540" s="193"/>
      <c r="AA540" s="193"/>
      <c r="AB540" s="193"/>
      <c r="AC540" s="193"/>
      <c r="AD540" s="193"/>
      <c r="AE540" s="193"/>
      <c r="AF540" s="193"/>
      <c r="AG540" s="193"/>
      <c r="AH540" s="193"/>
      <c r="AI540" s="193"/>
      <c r="AJ540" s="193"/>
      <c r="AK540" s="193"/>
      <c r="AL540" s="193"/>
      <c r="AM540" s="193"/>
      <c r="AN540" s="193"/>
      <c r="AO540" s="193"/>
      <c r="AP540" s="193"/>
      <c r="AQ540" s="193"/>
      <c r="AR540" s="193"/>
      <c r="AS540" s="193"/>
      <c r="AT540" s="195"/>
      <c r="AU540" s="192"/>
      <c r="AV540" s="192"/>
      <c r="AW540" s="192"/>
      <c r="AX540" s="192"/>
      <c r="AY540" s="192"/>
      <c r="AZ540" s="192"/>
      <c r="BA540" s="192"/>
      <c r="BB540" s="192"/>
      <c r="BC540" s="192"/>
      <c r="BD540" s="192"/>
      <c r="BE540" s="192"/>
    </row>
    <row r="541" spans="1:57" ht="54" customHeight="1" x14ac:dyDescent="0.2">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82"/>
      <c r="X541" s="193"/>
      <c r="Y541" s="193"/>
      <c r="Z541" s="193"/>
      <c r="AA541" s="193"/>
      <c r="AB541" s="193"/>
      <c r="AC541" s="193"/>
      <c r="AD541" s="193"/>
      <c r="AE541" s="193"/>
      <c r="AF541" s="193"/>
      <c r="AG541" s="193"/>
      <c r="AH541" s="193"/>
      <c r="AI541" s="193"/>
      <c r="AJ541" s="193"/>
      <c r="AK541" s="193"/>
      <c r="AL541" s="193"/>
      <c r="AM541" s="193"/>
      <c r="AN541" s="193"/>
      <c r="AO541" s="193"/>
      <c r="AP541" s="193"/>
      <c r="AQ541" s="193"/>
      <c r="AR541" s="193"/>
      <c r="AS541" s="193"/>
      <c r="AT541" s="195"/>
      <c r="AU541" s="192"/>
      <c r="AV541" s="192"/>
      <c r="AW541" s="192"/>
      <c r="AX541" s="192"/>
      <c r="AY541" s="192"/>
      <c r="AZ541" s="192"/>
      <c r="BA541" s="192"/>
      <c r="BB541" s="192"/>
      <c r="BC541" s="192"/>
      <c r="BD541" s="192"/>
      <c r="BE541" s="192"/>
    </row>
    <row r="542" spans="1:57" ht="54" customHeight="1" x14ac:dyDescent="0.2">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82"/>
      <c r="X542" s="193"/>
      <c r="Y542" s="193"/>
      <c r="Z542" s="193"/>
      <c r="AA542" s="193"/>
      <c r="AB542" s="193"/>
      <c r="AC542" s="193"/>
      <c r="AD542" s="193"/>
      <c r="AE542" s="193"/>
      <c r="AF542" s="193"/>
      <c r="AG542" s="193"/>
      <c r="AH542" s="193"/>
      <c r="AI542" s="193"/>
      <c r="AJ542" s="193"/>
      <c r="AK542" s="193"/>
      <c r="AL542" s="193"/>
      <c r="AM542" s="193"/>
      <c r="AN542" s="193"/>
      <c r="AO542" s="193"/>
      <c r="AP542" s="193"/>
      <c r="AQ542" s="193"/>
      <c r="AR542" s="193"/>
      <c r="AS542" s="193"/>
      <c r="AT542" s="195"/>
      <c r="AU542" s="192"/>
      <c r="AV542" s="192"/>
      <c r="AW542" s="192"/>
      <c r="AX542" s="192"/>
      <c r="AY542" s="192"/>
      <c r="AZ542" s="192"/>
      <c r="BA542" s="192"/>
      <c r="BB542" s="192"/>
      <c r="BC542" s="192"/>
      <c r="BD542" s="192"/>
      <c r="BE542" s="192"/>
    </row>
    <row r="543" spans="1:57" ht="54" customHeight="1" x14ac:dyDescent="0.2">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82"/>
      <c r="X543" s="193"/>
      <c r="Y543" s="193"/>
      <c r="Z543" s="193"/>
      <c r="AA543" s="193"/>
      <c r="AB543" s="193"/>
      <c r="AC543" s="193"/>
      <c r="AD543" s="193"/>
      <c r="AE543" s="193"/>
      <c r="AF543" s="193"/>
      <c r="AG543" s="193"/>
      <c r="AH543" s="193"/>
      <c r="AI543" s="193"/>
      <c r="AJ543" s="193"/>
      <c r="AK543" s="193"/>
      <c r="AL543" s="193"/>
      <c r="AM543" s="193"/>
      <c r="AN543" s="193"/>
      <c r="AO543" s="193"/>
      <c r="AP543" s="193"/>
      <c r="AQ543" s="193"/>
      <c r="AR543" s="193"/>
      <c r="AS543" s="193"/>
      <c r="AT543" s="195"/>
      <c r="AU543" s="192"/>
      <c r="AV543" s="192"/>
      <c r="AW543" s="192"/>
      <c r="AX543" s="192"/>
      <c r="AY543" s="192"/>
      <c r="AZ543" s="192"/>
      <c r="BA543" s="192"/>
      <c r="BB543" s="192"/>
      <c r="BC543" s="192"/>
      <c r="BD543" s="192"/>
      <c r="BE543" s="192"/>
    </row>
    <row r="544" spans="1:57" ht="54" customHeight="1" x14ac:dyDescent="0.2">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82"/>
      <c r="X544" s="193"/>
      <c r="Y544" s="193"/>
      <c r="Z544" s="193"/>
      <c r="AA544" s="193"/>
      <c r="AB544" s="193"/>
      <c r="AC544" s="193"/>
      <c r="AD544" s="193"/>
      <c r="AE544" s="193"/>
      <c r="AF544" s="193"/>
      <c r="AG544" s="193"/>
      <c r="AH544" s="193"/>
      <c r="AI544" s="193"/>
      <c r="AJ544" s="193"/>
      <c r="AK544" s="193"/>
      <c r="AL544" s="193"/>
      <c r="AM544" s="193"/>
      <c r="AN544" s="193"/>
      <c r="AO544" s="193"/>
      <c r="AP544" s="193"/>
      <c r="AQ544" s="193"/>
      <c r="AR544" s="193"/>
      <c r="AS544" s="193"/>
      <c r="AT544" s="195"/>
      <c r="AU544" s="192"/>
      <c r="AV544" s="192"/>
      <c r="AW544" s="192"/>
      <c r="AX544" s="192"/>
      <c r="AY544" s="192"/>
      <c r="AZ544" s="192"/>
      <c r="BA544" s="192"/>
      <c r="BB544" s="192"/>
      <c r="BC544" s="192"/>
      <c r="BD544" s="192"/>
      <c r="BE544" s="192"/>
    </row>
    <row r="545" spans="1:57" ht="54" customHeight="1" x14ac:dyDescent="0.2">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82"/>
      <c r="X545" s="193"/>
      <c r="Y545" s="193"/>
      <c r="Z545" s="193"/>
      <c r="AA545" s="193"/>
      <c r="AB545" s="193"/>
      <c r="AC545" s="193"/>
      <c r="AD545" s="193"/>
      <c r="AE545" s="193"/>
      <c r="AF545" s="193"/>
      <c r="AG545" s="193"/>
      <c r="AH545" s="193"/>
      <c r="AI545" s="193"/>
      <c r="AJ545" s="193"/>
      <c r="AK545" s="193"/>
      <c r="AL545" s="193"/>
      <c r="AM545" s="193"/>
      <c r="AN545" s="193"/>
      <c r="AO545" s="193"/>
      <c r="AP545" s="193"/>
      <c r="AQ545" s="193"/>
      <c r="AR545" s="193"/>
      <c r="AS545" s="193"/>
      <c r="AT545" s="195"/>
      <c r="AU545" s="192"/>
      <c r="AV545" s="192"/>
      <c r="AW545" s="192"/>
      <c r="AX545" s="192"/>
      <c r="AY545" s="192"/>
      <c r="AZ545" s="192"/>
      <c r="BA545" s="192"/>
      <c r="BB545" s="192"/>
      <c r="BC545" s="192"/>
      <c r="BD545" s="192"/>
      <c r="BE545" s="192"/>
    </row>
    <row r="546" spans="1:57" ht="54" customHeight="1" x14ac:dyDescent="0.2">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82"/>
      <c r="X546" s="193"/>
      <c r="Y546" s="193"/>
      <c r="Z546" s="193"/>
      <c r="AA546" s="193"/>
      <c r="AB546" s="193"/>
      <c r="AC546" s="193"/>
      <c r="AD546" s="193"/>
      <c r="AE546" s="193"/>
      <c r="AF546" s="193"/>
      <c r="AG546" s="193"/>
      <c r="AH546" s="193"/>
      <c r="AI546" s="193"/>
      <c r="AJ546" s="193"/>
      <c r="AK546" s="193"/>
      <c r="AL546" s="193"/>
      <c r="AM546" s="193"/>
      <c r="AN546" s="193"/>
      <c r="AO546" s="193"/>
      <c r="AP546" s="193"/>
      <c r="AQ546" s="193"/>
      <c r="AR546" s="193"/>
      <c r="AS546" s="193"/>
      <c r="AT546" s="195"/>
      <c r="AU546" s="192"/>
      <c r="AV546" s="192"/>
      <c r="AW546" s="192"/>
      <c r="AX546" s="192"/>
      <c r="AY546" s="192"/>
      <c r="AZ546" s="192"/>
      <c r="BA546" s="192"/>
      <c r="BB546" s="192"/>
      <c r="BC546" s="192"/>
      <c r="BD546" s="192"/>
      <c r="BE546" s="192"/>
    </row>
    <row r="547" spans="1:57" ht="54" customHeight="1" x14ac:dyDescent="0.2">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82"/>
      <c r="X547" s="193"/>
      <c r="Y547" s="193"/>
      <c r="Z547" s="193"/>
      <c r="AA547" s="193"/>
      <c r="AB547" s="193"/>
      <c r="AC547" s="193"/>
      <c r="AD547" s="193"/>
      <c r="AE547" s="193"/>
      <c r="AF547" s="193"/>
      <c r="AG547" s="193"/>
      <c r="AH547" s="193"/>
      <c r="AI547" s="193"/>
      <c r="AJ547" s="193"/>
      <c r="AK547" s="193"/>
      <c r="AL547" s="193"/>
      <c r="AM547" s="193"/>
      <c r="AN547" s="193"/>
      <c r="AO547" s="193"/>
      <c r="AP547" s="193"/>
      <c r="AQ547" s="193"/>
      <c r="AR547" s="193"/>
      <c r="AS547" s="193"/>
      <c r="AT547" s="195"/>
      <c r="AU547" s="192"/>
      <c r="AV547" s="192"/>
      <c r="AW547" s="192"/>
      <c r="AX547" s="192"/>
      <c r="AY547" s="192"/>
      <c r="AZ547" s="192"/>
      <c r="BA547" s="192"/>
      <c r="BB547" s="192"/>
      <c r="BC547" s="192"/>
      <c r="BD547" s="192"/>
      <c r="BE547" s="192"/>
    </row>
    <row r="548" spans="1:57" ht="54" customHeight="1" x14ac:dyDescent="0.2">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82"/>
      <c r="X548" s="193"/>
      <c r="Y548" s="193"/>
      <c r="Z548" s="193"/>
      <c r="AA548" s="193"/>
      <c r="AB548" s="193"/>
      <c r="AC548" s="193"/>
      <c r="AD548" s="193"/>
      <c r="AE548" s="193"/>
      <c r="AF548" s="193"/>
      <c r="AG548" s="193"/>
      <c r="AH548" s="193"/>
      <c r="AI548" s="193"/>
      <c r="AJ548" s="193"/>
      <c r="AK548" s="193"/>
      <c r="AL548" s="193"/>
      <c r="AM548" s="193"/>
      <c r="AN548" s="193"/>
      <c r="AO548" s="193"/>
      <c r="AP548" s="193"/>
      <c r="AQ548" s="193"/>
      <c r="AR548" s="193"/>
      <c r="AS548" s="193"/>
      <c r="AT548" s="195"/>
      <c r="AU548" s="192"/>
      <c r="AV548" s="192"/>
      <c r="AW548" s="192"/>
      <c r="AX548" s="192"/>
      <c r="AY548" s="192"/>
      <c r="AZ548" s="192"/>
      <c r="BA548" s="192"/>
      <c r="BB548" s="192"/>
      <c r="BC548" s="192"/>
      <c r="BD548" s="192"/>
      <c r="BE548" s="192"/>
    </row>
    <row r="549" spans="1:57" ht="54" customHeight="1" x14ac:dyDescent="0.2">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82"/>
      <c r="X549" s="193"/>
      <c r="Y549" s="193"/>
      <c r="Z549" s="193"/>
      <c r="AA549" s="193"/>
      <c r="AB549" s="193"/>
      <c r="AC549" s="193"/>
      <c r="AD549" s="193"/>
      <c r="AE549" s="193"/>
      <c r="AF549" s="193"/>
      <c r="AG549" s="193"/>
      <c r="AH549" s="193"/>
      <c r="AI549" s="193"/>
      <c r="AJ549" s="193"/>
      <c r="AK549" s="193"/>
      <c r="AL549" s="193"/>
      <c r="AM549" s="193"/>
      <c r="AN549" s="193"/>
      <c r="AO549" s="193"/>
      <c r="AP549" s="193"/>
      <c r="AQ549" s="193"/>
      <c r="AR549" s="193"/>
      <c r="AS549" s="193"/>
      <c r="AT549" s="195"/>
      <c r="AU549" s="192"/>
      <c r="AV549" s="192"/>
      <c r="AW549" s="192"/>
      <c r="AX549" s="192"/>
      <c r="AY549" s="192"/>
      <c r="AZ549" s="192"/>
      <c r="BA549" s="192"/>
      <c r="BB549" s="192"/>
      <c r="BC549" s="192"/>
      <c r="BD549" s="192"/>
      <c r="BE549" s="192"/>
    </row>
    <row r="550" spans="1:57" ht="54" customHeight="1" x14ac:dyDescent="0.2">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82"/>
      <c r="X550" s="193"/>
      <c r="Y550" s="193"/>
      <c r="Z550" s="193"/>
      <c r="AA550" s="193"/>
      <c r="AB550" s="193"/>
      <c r="AC550" s="193"/>
      <c r="AD550" s="193"/>
      <c r="AE550" s="193"/>
      <c r="AF550" s="193"/>
      <c r="AG550" s="193"/>
      <c r="AH550" s="193"/>
      <c r="AI550" s="193"/>
      <c r="AJ550" s="193"/>
      <c r="AK550" s="193"/>
      <c r="AL550" s="193"/>
      <c r="AM550" s="193"/>
      <c r="AN550" s="193"/>
      <c r="AO550" s="193"/>
      <c r="AP550" s="193"/>
      <c r="AQ550" s="193"/>
      <c r="AR550" s="193"/>
      <c r="AS550" s="193"/>
      <c r="AT550" s="195"/>
      <c r="AU550" s="192"/>
      <c r="AV550" s="192"/>
      <c r="AW550" s="192"/>
      <c r="AX550" s="192"/>
      <c r="AY550" s="192"/>
      <c r="AZ550" s="192"/>
      <c r="BA550" s="192"/>
      <c r="BB550" s="192"/>
      <c r="BC550" s="192"/>
      <c r="BD550" s="192"/>
      <c r="BE550" s="192"/>
    </row>
    <row r="551" spans="1:57" ht="54" customHeight="1" x14ac:dyDescent="0.2">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82"/>
      <c r="X551" s="193"/>
      <c r="Y551" s="193"/>
      <c r="Z551" s="193"/>
      <c r="AA551" s="193"/>
      <c r="AB551" s="193"/>
      <c r="AC551" s="193"/>
      <c r="AD551" s="193"/>
      <c r="AE551" s="193"/>
      <c r="AF551" s="193"/>
      <c r="AG551" s="193"/>
      <c r="AH551" s="193"/>
      <c r="AI551" s="193"/>
      <c r="AJ551" s="193"/>
      <c r="AK551" s="193"/>
      <c r="AL551" s="193"/>
      <c r="AM551" s="193"/>
      <c r="AN551" s="193"/>
      <c r="AO551" s="193"/>
      <c r="AP551" s="193"/>
      <c r="AQ551" s="193"/>
      <c r="AR551" s="193"/>
      <c r="AS551" s="193"/>
      <c r="AT551" s="195"/>
      <c r="AU551" s="192"/>
      <c r="AV551" s="192"/>
      <c r="AW551" s="192"/>
      <c r="AX551" s="192"/>
      <c r="AY551" s="192"/>
      <c r="AZ551" s="192"/>
      <c r="BA551" s="192"/>
      <c r="BB551" s="192"/>
      <c r="BC551" s="192"/>
      <c r="BD551" s="192"/>
      <c r="BE551" s="192"/>
    </row>
    <row r="552" spans="1:57" ht="54" customHeight="1" x14ac:dyDescent="0.2">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82"/>
      <c r="X552" s="193"/>
      <c r="Y552" s="193"/>
      <c r="Z552" s="193"/>
      <c r="AA552" s="193"/>
      <c r="AB552" s="193"/>
      <c r="AC552" s="193"/>
      <c r="AD552" s="193"/>
      <c r="AE552" s="193"/>
      <c r="AF552" s="193"/>
      <c r="AG552" s="193"/>
      <c r="AH552" s="193"/>
      <c r="AI552" s="193"/>
      <c r="AJ552" s="193"/>
      <c r="AK552" s="193"/>
      <c r="AL552" s="193"/>
      <c r="AM552" s="193"/>
      <c r="AN552" s="193"/>
      <c r="AO552" s="193"/>
      <c r="AP552" s="193"/>
      <c r="AQ552" s="193"/>
      <c r="AR552" s="193"/>
      <c r="AS552" s="193"/>
      <c r="AT552" s="195"/>
      <c r="AU552" s="192"/>
      <c r="AV552" s="192"/>
      <c r="AW552" s="192"/>
      <c r="AX552" s="192"/>
      <c r="AY552" s="192"/>
      <c r="AZ552" s="192"/>
      <c r="BA552" s="192"/>
      <c r="BB552" s="192"/>
      <c r="BC552" s="192"/>
      <c r="BD552" s="192"/>
      <c r="BE552" s="192"/>
    </row>
    <row r="553" spans="1:57" ht="54" customHeight="1" x14ac:dyDescent="0.2">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82"/>
      <c r="X553" s="193"/>
      <c r="Y553" s="193"/>
      <c r="Z553" s="193"/>
      <c r="AA553" s="193"/>
      <c r="AB553" s="193"/>
      <c r="AC553" s="193"/>
      <c r="AD553" s="193"/>
      <c r="AE553" s="193"/>
      <c r="AF553" s="193"/>
      <c r="AG553" s="193"/>
      <c r="AH553" s="193"/>
      <c r="AI553" s="193"/>
      <c r="AJ553" s="193"/>
      <c r="AK553" s="193"/>
      <c r="AL553" s="193"/>
      <c r="AM553" s="193"/>
      <c r="AN553" s="193"/>
      <c r="AO553" s="193"/>
      <c r="AP553" s="193"/>
      <c r="AQ553" s="193"/>
      <c r="AR553" s="193"/>
      <c r="AS553" s="193"/>
      <c r="AT553" s="195"/>
      <c r="AU553" s="192"/>
      <c r="AV553" s="192"/>
      <c r="AW553" s="192"/>
      <c r="AX553" s="192"/>
      <c r="AY553" s="192"/>
      <c r="AZ553" s="192"/>
      <c r="BA553" s="192"/>
      <c r="BB553" s="192"/>
      <c r="BC553" s="192"/>
      <c r="BD553" s="192"/>
      <c r="BE553" s="192"/>
    </row>
    <row r="554" spans="1:57" ht="54" customHeight="1" x14ac:dyDescent="0.2">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82"/>
      <c r="X554" s="193"/>
      <c r="Y554" s="193"/>
      <c r="Z554" s="193"/>
      <c r="AA554" s="193"/>
      <c r="AB554" s="193"/>
      <c r="AC554" s="193"/>
      <c r="AD554" s="193"/>
      <c r="AE554" s="193"/>
      <c r="AF554" s="193"/>
      <c r="AG554" s="193"/>
      <c r="AH554" s="193"/>
      <c r="AI554" s="193"/>
      <c r="AJ554" s="193"/>
      <c r="AK554" s="193"/>
      <c r="AL554" s="193"/>
      <c r="AM554" s="193"/>
      <c r="AN554" s="193"/>
      <c r="AO554" s="193"/>
      <c r="AP554" s="193"/>
      <c r="AQ554" s="193"/>
      <c r="AR554" s="193"/>
      <c r="AS554" s="193"/>
      <c r="AT554" s="195"/>
      <c r="AU554" s="192"/>
      <c r="AV554" s="192"/>
      <c r="AW554" s="192"/>
      <c r="AX554" s="192"/>
      <c r="AY554" s="192"/>
      <c r="AZ554" s="192"/>
      <c r="BA554" s="192"/>
      <c r="BB554" s="192"/>
      <c r="BC554" s="192"/>
      <c r="BD554" s="192"/>
      <c r="BE554" s="192"/>
    </row>
    <row r="555" spans="1:57" ht="54" customHeight="1" x14ac:dyDescent="0.2">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82"/>
      <c r="X555" s="193"/>
      <c r="Y555" s="193"/>
      <c r="Z555" s="193"/>
      <c r="AA555" s="193"/>
      <c r="AB555" s="193"/>
      <c r="AC555" s="193"/>
      <c r="AD555" s="193"/>
      <c r="AE555" s="193"/>
      <c r="AF555" s="193"/>
      <c r="AG555" s="193"/>
      <c r="AH555" s="193"/>
      <c r="AI555" s="193"/>
      <c r="AJ555" s="193"/>
      <c r="AK555" s="193"/>
      <c r="AL555" s="193"/>
      <c r="AM555" s="193"/>
      <c r="AN555" s="193"/>
      <c r="AO555" s="193"/>
      <c r="AP555" s="193"/>
      <c r="AQ555" s="193"/>
      <c r="AR555" s="193"/>
      <c r="AS555" s="193"/>
      <c r="AT555" s="195"/>
      <c r="AU555" s="192"/>
      <c r="AV555" s="192"/>
      <c r="AW555" s="192"/>
      <c r="AX555" s="192"/>
      <c r="AY555" s="192"/>
      <c r="AZ555" s="192"/>
      <c r="BA555" s="192"/>
      <c r="BB555" s="192"/>
      <c r="BC555" s="192"/>
      <c r="BD555" s="192"/>
      <c r="BE555" s="192"/>
    </row>
    <row r="556" spans="1:57" ht="54" customHeight="1" x14ac:dyDescent="0.2">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82"/>
      <c r="X556" s="193"/>
      <c r="Y556" s="193"/>
      <c r="Z556" s="193"/>
      <c r="AA556" s="193"/>
      <c r="AB556" s="193"/>
      <c r="AC556" s="193"/>
      <c r="AD556" s="193"/>
      <c r="AE556" s="193"/>
      <c r="AF556" s="193"/>
      <c r="AG556" s="193"/>
      <c r="AH556" s="193"/>
      <c r="AI556" s="193"/>
      <c r="AJ556" s="193"/>
      <c r="AK556" s="193"/>
      <c r="AL556" s="193"/>
      <c r="AM556" s="193"/>
      <c r="AN556" s="193"/>
      <c r="AO556" s="193"/>
      <c r="AP556" s="193"/>
      <c r="AQ556" s="193"/>
      <c r="AR556" s="193"/>
      <c r="AS556" s="193"/>
      <c r="AT556" s="195"/>
      <c r="AU556" s="192"/>
      <c r="AV556" s="192"/>
      <c r="AW556" s="192"/>
      <c r="AX556" s="192"/>
      <c r="AY556" s="192"/>
      <c r="AZ556" s="192"/>
      <c r="BA556" s="192"/>
      <c r="BB556" s="192"/>
      <c r="BC556" s="192"/>
      <c r="BD556" s="192"/>
      <c r="BE556" s="192"/>
    </row>
    <row r="557" spans="1:57" ht="54" customHeight="1" x14ac:dyDescent="0.2">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82"/>
      <c r="X557" s="193"/>
      <c r="Y557" s="193"/>
      <c r="Z557" s="193"/>
      <c r="AA557" s="193"/>
      <c r="AB557" s="193"/>
      <c r="AC557" s="193"/>
      <c r="AD557" s="193"/>
      <c r="AE557" s="193"/>
      <c r="AF557" s="193"/>
      <c r="AG557" s="193"/>
      <c r="AH557" s="193"/>
      <c r="AI557" s="193"/>
      <c r="AJ557" s="193"/>
      <c r="AK557" s="193"/>
      <c r="AL557" s="193"/>
      <c r="AM557" s="193"/>
      <c r="AN557" s="193"/>
      <c r="AO557" s="193"/>
      <c r="AP557" s="193"/>
      <c r="AQ557" s="193"/>
      <c r="AR557" s="193"/>
      <c r="AS557" s="193"/>
      <c r="AT557" s="195"/>
      <c r="AU557" s="192"/>
      <c r="AV557" s="192"/>
      <c r="AW557" s="192"/>
      <c r="AX557" s="192"/>
      <c r="AY557" s="192"/>
      <c r="AZ557" s="192"/>
      <c r="BA557" s="192"/>
      <c r="BB557" s="192"/>
      <c r="BC557" s="192"/>
      <c r="BD557" s="192"/>
      <c r="BE557" s="192"/>
    </row>
    <row r="558" spans="1:57" ht="54" customHeight="1" x14ac:dyDescent="0.2">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82"/>
      <c r="X558" s="193"/>
      <c r="Y558" s="193"/>
      <c r="Z558" s="193"/>
      <c r="AA558" s="193"/>
      <c r="AB558" s="193"/>
      <c r="AC558" s="193"/>
      <c r="AD558" s="193"/>
      <c r="AE558" s="193"/>
      <c r="AF558" s="193"/>
      <c r="AG558" s="193"/>
      <c r="AH558" s="193"/>
      <c r="AI558" s="193"/>
      <c r="AJ558" s="193"/>
      <c r="AK558" s="193"/>
      <c r="AL558" s="193"/>
      <c r="AM558" s="193"/>
      <c r="AN558" s="193"/>
      <c r="AO558" s="193"/>
      <c r="AP558" s="193"/>
      <c r="AQ558" s="193"/>
      <c r="AR558" s="193"/>
      <c r="AS558" s="193"/>
      <c r="AT558" s="195"/>
      <c r="AU558" s="192"/>
      <c r="AV558" s="192"/>
      <c r="AW558" s="192"/>
      <c r="AX558" s="192"/>
      <c r="AY558" s="192"/>
      <c r="AZ558" s="192"/>
      <c r="BA558" s="192"/>
      <c r="BB558" s="192"/>
      <c r="BC558" s="192"/>
      <c r="BD558" s="192"/>
      <c r="BE558" s="192"/>
    </row>
    <row r="559" spans="1:57" ht="54" customHeight="1" x14ac:dyDescent="0.2">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82"/>
      <c r="X559" s="193"/>
      <c r="Y559" s="193"/>
      <c r="Z559" s="193"/>
      <c r="AA559" s="193"/>
      <c r="AB559" s="193"/>
      <c r="AC559" s="193"/>
      <c r="AD559" s="193"/>
      <c r="AE559" s="193"/>
      <c r="AF559" s="193"/>
      <c r="AG559" s="193"/>
      <c r="AH559" s="193"/>
      <c r="AI559" s="193"/>
      <c r="AJ559" s="193"/>
      <c r="AK559" s="193"/>
      <c r="AL559" s="193"/>
      <c r="AM559" s="193"/>
      <c r="AN559" s="193"/>
      <c r="AO559" s="193"/>
      <c r="AP559" s="193"/>
      <c r="AQ559" s="193"/>
      <c r="AR559" s="193"/>
      <c r="AS559" s="193"/>
      <c r="AT559" s="195"/>
      <c r="AU559" s="192"/>
      <c r="AV559" s="192"/>
      <c r="AW559" s="192"/>
      <c r="AX559" s="192"/>
      <c r="AY559" s="192"/>
      <c r="AZ559" s="192"/>
      <c r="BA559" s="192"/>
      <c r="BB559" s="192"/>
      <c r="BC559" s="192"/>
      <c r="BD559" s="192"/>
      <c r="BE559" s="192"/>
    </row>
    <row r="560" spans="1:57" ht="54" customHeight="1" x14ac:dyDescent="0.2">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82"/>
      <c r="X560" s="193"/>
      <c r="Y560" s="193"/>
      <c r="Z560" s="193"/>
      <c r="AA560" s="193"/>
      <c r="AB560" s="193"/>
      <c r="AC560" s="193"/>
      <c r="AD560" s="193"/>
      <c r="AE560" s="193"/>
      <c r="AF560" s="193"/>
      <c r="AG560" s="193"/>
      <c r="AH560" s="193"/>
      <c r="AI560" s="193"/>
      <c r="AJ560" s="193"/>
      <c r="AK560" s="193"/>
      <c r="AL560" s="193"/>
      <c r="AM560" s="193"/>
      <c r="AN560" s="193"/>
      <c r="AO560" s="193"/>
      <c r="AP560" s="193"/>
      <c r="AQ560" s="193"/>
      <c r="AR560" s="193"/>
      <c r="AS560" s="193"/>
      <c r="AT560" s="195"/>
      <c r="AU560" s="192"/>
      <c r="AV560" s="192"/>
      <c r="AW560" s="192"/>
      <c r="AX560" s="192"/>
      <c r="AY560" s="192"/>
      <c r="AZ560" s="192"/>
      <c r="BA560" s="192"/>
      <c r="BB560" s="192"/>
      <c r="BC560" s="192"/>
      <c r="BD560" s="192"/>
      <c r="BE560" s="192"/>
    </row>
    <row r="561" spans="1:57" ht="54" customHeight="1" x14ac:dyDescent="0.2">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82"/>
      <c r="X561" s="193"/>
      <c r="Y561" s="193"/>
      <c r="Z561" s="193"/>
      <c r="AA561" s="193"/>
      <c r="AB561" s="193"/>
      <c r="AC561" s="193"/>
      <c r="AD561" s="193"/>
      <c r="AE561" s="193"/>
      <c r="AF561" s="193"/>
      <c r="AG561" s="193"/>
      <c r="AH561" s="193"/>
      <c r="AI561" s="193"/>
      <c r="AJ561" s="193"/>
      <c r="AK561" s="193"/>
      <c r="AL561" s="193"/>
      <c r="AM561" s="193"/>
      <c r="AN561" s="193"/>
      <c r="AO561" s="193"/>
      <c r="AP561" s="193"/>
      <c r="AQ561" s="193"/>
      <c r="AR561" s="193"/>
      <c r="AS561" s="193"/>
      <c r="AT561" s="195"/>
      <c r="AU561" s="192"/>
      <c r="AV561" s="192"/>
      <c r="AW561" s="192"/>
      <c r="AX561" s="192"/>
      <c r="AY561" s="192"/>
      <c r="AZ561" s="192"/>
      <c r="BA561" s="192"/>
      <c r="BB561" s="192"/>
      <c r="BC561" s="192"/>
      <c r="BD561" s="192"/>
      <c r="BE561" s="192"/>
    </row>
    <row r="562" spans="1:57" ht="54" customHeight="1" x14ac:dyDescent="0.2">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82"/>
      <c r="X562" s="193"/>
      <c r="Y562" s="193"/>
      <c r="Z562" s="193"/>
      <c r="AA562" s="193"/>
      <c r="AB562" s="193"/>
      <c r="AC562" s="193"/>
      <c r="AD562" s="193"/>
      <c r="AE562" s="193"/>
      <c r="AF562" s="193"/>
      <c r="AG562" s="193"/>
      <c r="AH562" s="193"/>
      <c r="AI562" s="193"/>
      <c r="AJ562" s="193"/>
      <c r="AK562" s="193"/>
      <c r="AL562" s="193"/>
      <c r="AM562" s="193"/>
      <c r="AN562" s="193"/>
      <c r="AO562" s="193"/>
      <c r="AP562" s="193"/>
      <c r="AQ562" s="193"/>
      <c r="AR562" s="193"/>
      <c r="AS562" s="193"/>
      <c r="AT562" s="195"/>
      <c r="AU562" s="192"/>
      <c r="AV562" s="192"/>
      <c r="AW562" s="192"/>
      <c r="AX562" s="192"/>
      <c r="AY562" s="192"/>
      <c r="AZ562" s="192"/>
      <c r="BA562" s="192"/>
      <c r="BB562" s="192"/>
      <c r="BC562" s="192"/>
      <c r="BD562" s="192"/>
      <c r="BE562" s="192"/>
    </row>
    <row r="563" spans="1:57" ht="54" customHeight="1" x14ac:dyDescent="0.2">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82"/>
      <c r="X563" s="193"/>
      <c r="Y563" s="193"/>
      <c r="Z563" s="193"/>
      <c r="AA563" s="193"/>
      <c r="AB563" s="193"/>
      <c r="AC563" s="193"/>
      <c r="AD563" s="193"/>
      <c r="AE563" s="193"/>
      <c r="AF563" s="193"/>
      <c r="AG563" s="193"/>
      <c r="AH563" s="193"/>
      <c r="AI563" s="193"/>
      <c r="AJ563" s="193"/>
      <c r="AK563" s="193"/>
      <c r="AL563" s="193"/>
      <c r="AM563" s="193"/>
      <c r="AN563" s="193"/>
      <c r="AO563" s="193"/>
      <c r="AP563" s="193"/>
      <c r="AQ563" s="193"/>
      <c r="AR563" s="193"/>
      <c r="AS563" s="193"/>
      <c r="AT563" s="195"/>
      <c r="AU563" s="192"/>
      <c r="AV563" s="192"/>
      <c r="AW563" s="192"/>
      <c r="AX563" s="192"/>
      <c r="AY563" s="192"/>
      <c r="AZ563" s="192"/>
      <c r="BA563" s="192"/>
      <c r="BB563" s="192"/>
      <c r="BC563" s="192"/>
      <c r="BD563" s="192"/>
      <c r="BE563" s="192"/>
    </row>
    <row r="564" spans="1:57" ht="54" customHeight="1" x14ac:dyDescent="0.2">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82"/>
      <c r="X564" s="193"/>
      <c r="Y564" s="193"/>
      <c r="Z564" s="193"/>
      <c r="AA564" s="193"/>
      <c r="AB564" s="193"/>
      <c r="AC564" s="193"/>
      <c r="AD564" s="193"/>
      <c r="AE564" s="193"/>
      <c r="AF564" s="193"/>
      <c r="AG564" s="193"/>
      <c r="AH564" s="193"/>
      <c r="AI564" s="193"/>
      <c r="AJ564" s="193"/>
      <c r="AK564" s="193"/>
      <c r="AL564" s="193"/>
      <c r="AM564" s="193"/>
      <c r="AN564" s="193"/>
      <c r="AO564" s="193"/>
      <c r="AP564" s="193"/>
      <c r="AQ564" s="193"/>
      <c r="AR564" s="193"/>
      <c r="AS564" s="193"/>
      <c r="AT564" s="195"/>
      <c r="AU564" s="192"/>
      <c r="AV564" s="192"/>
      <c r="AW564" s="192"/>
      <c r="AX564" s="192"/>
      <c r="AY564" s="192"/>
      <c r="AZ564" s="192"/>
      <c r="BA564" s="192"/>
      <c r="BB564" s="192"/>
      <c r="BC564" s="192"/>
      <c r="BD564" s="192"/>
      <c r="BE564" s="192"/>
    </row>
    <row r="565" spans="1:57" ht="54" customHeight="1" x14ac:dyDescent="0.2">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82"/>
      <c r="X565" s="193"/>
      <c r="Y565" s="193"/>
      <c r="Z565" s="193"/>
      <c r="AA565" s="193"/>
      <c r="AB565" s="193"/>
      <c r="AC565" s="193"/>
      <c r="AD565" s="193"/>
      <c r="AE565" s="193"/>
      <c r="AF565" s="193"/>
      <c r="AG565" s="193"/>
      <c r="AH565" s="193"/>
      <c r="AI565" s="193"/>
      <c r="AJ565" s="193"/>
      <c r="AK565" s="193"/>
      <c r="AL565" s="193"/>
      <c r="AM565" s="193"/>
      <c r="AN565" s="193"/>
      <c r="AO565" s="193"/>
      <c r="AP565" s="193"/>
      <c r="AQ565" s="193"/>
      <c r="AR565" s="193"/>
      <c r="AS565" s="193"/>
      <c r="AT565" s="195"/>
      <c r="AU565" s="192"/>
      <c r="AV565" s="192"/>
      <c r="AW565" s="192"/>
      <c r="AX565" s="192"/>
      <c r="AY565" s="192"/>
      <c r="AZ565" s="192"/>
      <c r="BA565" s="192"/>
      <c r="BB565" s="192"/>
      <c r="BC565" s="192"/>
      <c r="BD565" s="192"/>
      <c r="BE565" s="192"/>
    </row>
    <row r="566" spans="1:57" ht="54" customHeight="1" x14ac:dyDescent="0.2">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82"/>
      <c r="X566" s="193"/>
      <c r="Y566" s="193"/>
      <c r="Z566" s="193"/>
      <c r="AA566" s="193"/>
      <c r="AB566" s="193"/>
      <c r="AC566" s="193"/>
      <c r="AD566" s="193"/>
      <c r="AE566" s="193"/>
      <c r="AF566" s="193"/>
      <c r="AG566" s="193"/>
      <c r="AH566" s="193"/>
      <c r="AI566" s="193"/>
      <c r="AJ566" s="193"/>
      <c r="AK566" s="193"/>
      <c r="AL566" s="193"/>
      <c r="AM566" s="193"/>
      <c r="AN566" s="193"/>
      <c r="AO566" s="193"/>
      <c r="AP566" s="193"/>
      <c r="AQ566" s="193"/>
      <c r="AR566" s="193"/>
      <c r="AS566" s="193"/>
      <c r="AT566" s="195"/>
      <c r="AU566" s="192"/>
      <c r="AV566" s="192"/>
      <c r="AW566" s="192"/>
      <c r="AX566" s="192"/>
      <c r="AY566" s="192"/>
      <c r="AZ566" s="192"/>
      <c r="BA566" s="192"/>
      <c r="BB566" s="192"/>
      <c r="BC566" s="192"/>
      <c r="BD566" s="192"/>
      <c r="BE566" s="192"/>
    </row>
    <row r="567" spans="1:57" ht="54" customHeight="1" x14ac:dyDescent="0.2">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82"/>
      <c r="X567" s="193"/>
      <c r="Y567" s="193"/>
      <c r="Z567" s="193"/>
      <c r="AA567" s="193"/>
      <c r="AB567" s="193"/>
      <c r="AC567" s="193"/>
      <c r="AD567" s="193"/>
      <c r="AE567" s="193"/>
      <c r="AF567" s="193"/>
      <c r="AG567" s="193"/>
      <c r="AH567" s="193"/>
      <c r="AI567" s="193"/>
      <c r="AJ567" s="193"/>
      <c r="AK567" s="193"/>
      <c r="AL567" s="193"/>
      <c r="AM567" s="193"/>
      <c r="AN567" s="193"/>
      <c r="AO567" s="193"/>
      <c r="AP567" s="193"/>
      <c r="AQ567" s="193"/>
      <c r="AR567" s="193"/>
      <c r="AS567" s="193"/>
      <c r="AT567" s="195"/>
      <c r="AU567" s="192"/>
      <c r="AV567" s="192"/>
      <c r="AW567" s="192"/>
      <c r="AX567" s="192"/>
      <c r="AY567" s="192"/>
      <c r="AZ567" s="192"/>
      <c r="BA567" s="192"/>
      <c r="BB567" s="192"/>
      <c r="BC567" s="192"/>
      <c r="BD567" s="192"/>
      <c r="BE567" s="192"/>
    </row>
    <row r="568" spans="1:57" ht="54" customHeight="1" x14ac:dyDescent="0.2">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82"/>
      <c r="X568" s="193"/>
      <c r="Y568" s="193"/>
      <c r="Z568" s="193"/>
      <c r="AA568" s="193"/>
      <c r="AB568" s="193"/>
      <c r="AC568" s="193"/>
      <c r="AD568" s="193"/>
      <c r="AE568" s="193"/>
      <c r="AF568" s="193"/>
      <c r="AG568" s="193"/>
      <c r="AH568" s="193"/>
      <c r="AI568" s="193"/>
      <c r="AJ568" s="193"/>
      <c r="AK568" s="193"/>
      <c r="AL568" s="193"/>
      <c r="AM568" s="193"/>
      <c r="AN568" s="193"/>
      <c r="AO568" s="193"/>
      <c r="AP568" s="193"/>
      <c r="AQ568" s="193"/>
      <c r="AR568" s="193"/>
      <c r="AS568" s="193"/>
      <c r="AT568" s="195"/>
      <c r="AU568" s="192"/>
      <c r="AV568" s="192"/>
      <c r="AW568" s="192"/>
      <c r="AX568" s="192"/>
      <c r="AY568" s="192"/>
      <c r="AZ568" s="192"/>
      <c r="BA568" s="192"/>
      <c r="BB568" s="192"/>
      <c r="BC568" s="192"/>
      <c r="BD568" s="192"/>
      <c r="BE568" s="192"/>
    </row>
    <row r="569" spans="1:57" ht="54" customHeight="1" x14ac:dyDescent="0.2">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82"/>
      <c r="X569" s="193"/>
      <c r="Y569" s="193"/>
      <c r="Z569" s="193"/>
      <c r="AA569" s="193"/>
      <c r="AB569" s="193"/>
      <c r="AC569" s="193"/>
      <c r="AD569" s="193"/>
      <c r="AE569" s="193"/>
      <c r="AF569" s="193"/>
      <c r="AG569" s="193"/>
      <c r="AH569" s="193"/>
      <c r="AI569" s="193"/>
      <c r="AJ569" s="193"/>
      <c r="AK569" s="193"/>
      <c r="AL569" s="193"/>
      <c r="AM569" s="193"/>
      <c r="AN569" s="193"/>
      <c r="AO569" s="193"/>
      <c r="AP569" s="193"/>
      <c r="AQ569" s="193"/>
      <c r="AR569" s="193"/>
      <c r="AS569" s="193"/>
      <c r="AT569" s="195"/>
      <c r="AU569" s="192"/>
      <c r="AV569" s="192"/>
      <c r="AW569" s="192"/>
      <c r="AX569" s="192"/>
      <c r="AY569" s="192"/>
      <c r="AZ569" s="192"/>
      <c r="BA569" s="192"/>
      <c r="BB569" s="192"/>
      <c r="BC569" s="192"/>
      <c r="BD569" s="192"/>
      <c r="BE569" s="192"/>
    </row>
    <row r="570" spans="1:57" ht="54" customHeight="1" x14ac:dyDescent="0.2">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82"/>
      <c r="X570" s="193"/>
      <c r="Y570" s="193"/>
      <c r="Z570" s="193"/>
      <c r="AA570" s="193"/>
      <c r="AB570" s="193"/>
      <c r="AC570" s="193"/>
      <c r="AD570" s="193"/>
      <c r="AE570" s="193"/>
      <c r="AF570" s="193"/>
      <c r="AG570" s="193"/>
      <c r="AH570" s="193"/>
      <c r="AI570" s="193"/>
      <c r="AJ570" s="193"/>
      <c r="AK570" s="193"/>
      <c r="AL570" s="193"/>
      <c r="AM570" s="193"/>
      <c r="AN570" s="193"/>
      <c r="AO570" s="193"/>
      <c r="AP570" s="193"/>
      <c r="AQ570" s="193"/>
      <c r="AR570" s="193"/>
      <c r="AS570" s="193"/>
      <c r="AT570" s="195"/>
      <c r="AU570" s="192"/>
      <c r="AV570" s="192"/>
      <c r="AW570" s="192"/>
      <c r="AX570" s="192"/>
      <c r="AY570" s="192"/>
      <c r="AZ570" s="192"/>
      <c r="BA570" s="192"/>
      <c r="BB570" s="192"/>
      <c r="BC570" s="192"/>
      <c r="BD570" s="192"/>
      <c r="BE570" s="192"/>
    </row>
    <row r="571" spans="1:57" ht="54" customHeight="1" x14ac:dyDescent="0.2">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82"/>
      <c r="X571" s="193"/>
      <c r="Y571" s="193"/>
      <c r="Z571" s="193"/>
      <c r="AA571" s="193"/>
      <c r="AB571" s="193"/>
      <c r="AC571" s="193"/>
      <c r="AD571" s="193"/>
      <c r="AE571" s="193"/>
      <c r="AF571" s="193"/>
      <c r="AG571" s="193"/>
      <c r="AH571" s="193"/>
      <c r="AI571" s="193"/>
      <c r="AJ571" s="193"/>
      <c r="AK571" s="193"/>
      <c r="AL571" s="193"/>
      <c r="AM571" s="193"/>
      <c r="AN571" s="193"/>
      <c r="AO571" s="193"/>
      <c r="AP571" s="193"/>
      <c r="AQ571" s="193"/>
      <c r="AR571" s="193"/>
      <c r="AS571" s="193"/>
      <c r="AT571" s="195"/>
      <c r="AU571" s="192"/>
      <c r="AV571" s="192"/>
      <c r="AW571" s="192"/>
      <c r="AX571" s="192"/>
      <c r="AY571" s="192"/>
      <c r="AZ571" s="192"/>
      <c r="BA571" s="192"/>
      <c r="BB571" s="192"/>
      <c r="BC571" s="192"/>
      <c r="BD571" s="192"/>
      <c r="BE571" s="192"/>
    </row>
    <row r="572" spans="1:57" ht="54" customHeight="1" x14ac:dyDescent="0.2">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82"/>
      <c r="X572" s="193"/>
      <c r="Y572" s="193"/>
      <c r="Z572" s="193"/>
      <c r="AA572" s="193"/>
      <c r="AB572" s="193"/>
      <c r="AC572" s="193"/>
      <c r="AD572" s="193"/>
      <c r="AE572" s="193"/>
      <c r="AF572" s="193"/>
      <c r="AG572" s="193"/>
      <c r="AH572" s="193"/>
      <c r="AI572" s="193"/>
      <c r="AJ572" s="193"/>
      <c r="AK572" s="193"/>
      <c r="AL572" s="193"/>
      <c r="AM572" s="193"/>
      <c r="AN572" s="193"/>
      <c r="AO572" s="193"/>
      <c r="AP572" s="193"/>
      <c r="AQ572" s="193"/>
      <c r="AR572" s="193"/>
      <c r="AS572" s="193"/>
      <c r="AT572" s="195"/>
      <c r="AU572" s="192"/>
      <c r="AV572" s="192"/>
      <c r="AW572" s="192"/>
      <c r="AX572" s="192"/>
      <c r="AY572" s="192"/>
      <c r="AZ572" s="192"/>
      <c r="BA572" s="192"/>
      <c r="BB572" s="192"/>
      <c r="BC572" s="192"/>
      <c r="BD572" s="192"/>
      <c r="BE572" s="192"/>
    </row>
    <row r="573" spans="1:57" ht="54" customHeight="1" x14ac:dyDescent="0.2">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82"/>
      <c r="X573" s="193"/>
      <c r="Y573" s="193"/>
      <c r="Z573" s="193"/>
      <c r="AA573" s="193"/>
      <c r="AB573" s="193"/>
      <c r="AC573" s="193"/>
      <c r="AD573" s="193"/>
      <c r="AE573" s="193"/>
      <c r="AF573" s="193"/>
      <c r="AG573" s="193"/>
      <c r="AH573" s="193"/>
      <c r="AI573" s="193"/>
      <c r="AJ573" s="193"/>
      <c r="AK573" s="193"/>
      <c r="AL573" s="193"/>
      <c r="AM573" s="193"/>
      <c r="AN573" s="193"/>
      <c r="AO573" s="193"/>
      <c r="AP573" s="193"/>
      <c r="AQ573" s="193"/>
      <c r="AR573" s="193"/>
      <c r="AS573" s="193"/>
      <c r="AT573" s="195"/>
      <c r="AU573" s="192"/>
      <c r="AV573" s="192"/>
      <c r="AW573" s="192"/>
      <c r="AX573" s="192"/>
      <c r="AY573" s="192"/>
      <c r="AZ573" s="192"/>
      <c r="BA573" s="192"/>
      <c r="BB573" s="192"/>
      <c r="BC573" s="192"/>
      <c r="BD573" s="192"/>
      <c r="BE573" s="192"/>
    </row>
    <row r="574" spans="1:57" ht="54" customHeight="1" x14ac:dyDescent="0.2">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82"/>
      <c r="X574" s="193"/>
      <c r="Y574" s="193"/>
      <c r="Z574" s="193"/>
      <c r="AA574" s="193"/>
      <c r="AB574" s="193"/>
      <c r="AC574" s="193"/>
      <c r="AD574" s="193"/>
      <c r="AE574" s="193"/>
      <c r="AF574" s="193"/>
      <c r="AG574" s="193"/>
      <c r="AH574" s="193"/>
      <c r="AI574" s="193"/>
      <c r="AJ574" s="193"/>
      <c r="AK574" s="193"/>
      <c r="AL574" s="193"/>
      <c r="AM574" s="193"/>
      <c r="AN574" s="193"/>
      <c r="AO574" s="193"/>
      <c r="AP574" s="193"/>
      <c r="AQ574" s="193"/>
      <c r="AR574" s="193"/>
      <c r="AS574" s="193"/>
      <c r="AT574" s="195"/>
      <c r="AU574" s="192"/>
      <c r="AV574" s="192"/>
      <c r="AW574" s="192"/>
      <c r="AX574" s="192"/>
      <c r="AY574" s="192"/>
      <c r="AZ574" s="192"/>
      <c r="BA574" s="192"/>
      <c r="BB574" s="192"/>
      <c r="BC574" s="192"/>
      <c r="BD574" s="192"/>
      <c r="BE574" s="192"/>
    </row>
    <row r="575" spans="1:57" ht="54" customHeight="1" x14ac:dyDescent="0.2">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82"/>
      <c r="X575" s="193"/>
      <c r="Y575" s="193"/>
      <c r="Z575" s="193"/>
      <c r="AA575" s="193"/>
      <c r="AB575" s="193"/>
      <c r="AC575" s="193"/>
      <c r="AD575" s="193"/>
      <c r="AE575" s="193"/>
      <c r="AF575" s="193"/>
      <c r="AG575" s="193"/>
      <c r="AH575" s="193"/>
      <c r="AI575" s="193"/>
      <c r="AJ575" s="193"/>
      <c r="AK575" s="193"/>
      <c r="AL575" s="193"/>
      <c r="AM575" s="193"/>
      <c r="AN575" s="193"/>
      <c r="AO575" s="193"/>
      <c r="AP575" s="193"/>
      <c r="AQ575" s="193"/>
      <c r="AR575" s="193"/>
      <c r="AS575" s="193"/>
      <c r="AT575" s="195"/>
      <c r="AU575" s="192"/>
      <c r="AV575" s="192"/>
      <c r="AW575" s="192"/>
      <c r="AX575" s="192"/>
      <c r="AY575" s="192"/>
      <c r="AZ575" s="192"/>
      <c r="BA575" s="192"/>
      <c r="BB575" s="192"/>
      <c r="BC575" s="192"/>
      <c r="BD575" s="192"/>
      <c r="BE575" s="192"/>
    </row>
    <row r="576" spans="1:57" ht="54" customHeight="1" x14ac:dyDescent="0.2">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82"/>
      <c r="X576" s="193"/>
      <c r="Y576" s="193"/>
      <c r="Z576" s="193"/>
      <c r="AA576" s="193"/>
      <c r="AB576" s="193"/>
      <c r="AC576" s="193"/>
      <c r="AD576" s="193"/>
      <c r="AE576" s="193"/>
      <c r="AF576" s="193"/>
      <c r="AG576" s="193"/>
      <c r="AH576" s="193"/>
      <c r="AI576" s="193"/>
      <c r="AJ576" s="193"/>
      <c r="AK576" s="193"/>
      <c r="AL576" s="193"/>
      <c r="AM576" s="193"/>
      <c r="AN576" s="193"/>
      <c r="AO576" s="193"/>
      <c r="AP576" s="193"/>
      <c r="AQ576" s="193"/>
      <c r="AR576" s="193"/>
      <c r="AS576" s="193"/>
      <c r="AT576" s="195"/>
      <c r="AU576" s="192"/>
      <c r="AV576" s="192"/>
      <c r="AW576" s="192"/>
      <c r="AX576" s="192"/>
      <c r="AY576" s="192"/>
      <c r="AZ576" s="192"/>
      <c r="BA576" s="192"/>
      <c r="BB576" s="192"/>
      <c r="BC576" s="192"/>
      <c r="BD576" s="192"/>
      <c r="BE576" s="192"/>
    </row>
    <row r="577" spans="1:57" ht="54" customHeight="1" x14ac:dyDescent="0.2">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82"/>
      <c r="X577" s="193"/>
      <c r="Y577" s="193"/>
      <c r="Z577" s="193"/>
      <c r="AA577" s="193"/>
      <c r="AB577" s="193"/>
      <c r="AC577" s="193"/>
      <c r="AD577" s="193"/>
      <c r="AE577" s="193"/>
      <c r="AF577" s="193"/>
      <c r="AG577" s="193"/>
      <c r="AH577" s="193"/>
      <c r="AI577" s="193"/>
      <c r="AJ577" s="193"/>
      <c r="AK577" s="193"/>
      <c r="AL577" s="193"/>
      <c r="AM577" s="193"/>
      <c r="AN577" s="193"/>
      <c r="AO577" s="193"/>
      <c r="AP577" s="193"/>
      <c r="AQ577" s="193"/>
      <c r="AR577" s="193"/>
      <c r="AS577" s="193"/>
      <c r="AT577" s="195"/>
      <c r="AU577" s="192"/>
      <c r="AV577" s="192"/>
      <c r="AW577" s="192"/>
      <c r="AX577" s="192"/>
      <c r="AY577" s="192"/>
      <c r="AZ577" s="192"/>
      <c r="BA577" s="192"/>
      <c r="BB577" s="192"/>
      <c r="BC577" s="192"/>
      <c r="BD577" s="192"/>
      <c r="BE577" s="192"/>
    </row>
    <row r="578" spans="1:57" ht="54" customHeight="1" x14ac:dyDescent="0.2">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82"/>
      <c r="X578" s="193"/>
      <c r="Y578" s="193"/>
      <c r="Z578" s="193"/>
      <c r="AA578" s="193"/>
      <c r="AB578" s="193"/>
      <c r="AC578" s="193"/>
      <c r="AD578" s="193"/>
      <c r="AE578" s="193"/>
      <c r="AF578" s="193"/>
      <c r="AG578" s="193"/>
      <c r="AH578" s="193"/>
      <c r="AI578" s="193"/>
      <c r="AJ578" s="193"/>
      <c r="AK578" s="193"/>
      <c r="AL578" s="193"/>
      <c r="AM578" s="193"/>
      <c r="AN578" s="193"/>
      <c r="AO578" s="193"/>
      <c r="AP578" s="193"/>
      <c r="AQ578" s="193"/>
      <c r="AR578" s="193"/>
      <c r="AS578" s="193"/>
      <c r="AT578" s="195"/>
      <c r="AU578" s="192"/>
      <c r="AV578" s="192"/>
      <c r="AW578" s="192"/>
      <c r="AX578" s="192"/>
      <c r="AY578" s="192"/>
      <c r="AZ578" s="192"/>
      <c r="BA578" s="192"/>
      <c r="BB578" s="192"/>
      <c r="BC578" s="192"/>
      <c r="BD578" s="192"/>
      <c r="BE578" s="192"/>
    </row>
    <row r="579" spans="1:57" ht="54" customHeight="1" x14ac:dyDescent="0.2">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82"/>
      <c r="X579" s="193"/>
      <c r="Y579" s="193"/>
      <c r="Z579" s="193"/>
      <c r="AA579" s="193"/>
      <c r="AB579" s="193"/>
      <c r="AC579" s="193"/>
      <c r="AD579" s="193"/>
      <c r="AE579" s="193"/>
      <c r="AF579" s="193"/>
      <c r="AG579" s="193"/>
      <c r="AH579" s="193"/>
      <c r="AI579" s="193"/>
      <c r="AJ579" s="193"/>
      <c r="AK579" s="193"/>
      <c r="AL579" s="193"/>
      <c r="AM579" s="193"/>
      <c r="AN579" s="193"/>
      <c r="AO579" s="193"/>
      <c r="AP579" s="193"/>
      <c r="AQ579" s="193"/>
      <c r="AR579" s="193"/>
      <c r="AS579" s="193"/>
      <c r="AT579" s="195"/>
      <c r="AU579" s="192"/>
      <c r="AV579" s="192"/>
      <c r="AW579" s="192"/>
      <c r="AX579" s="192"/>
      <c r="AY579" s="192"/>
      <c r="AZ579" s="192"/>
      <c r="BA579" s="192"/>
      <c r="BB579" s="192"/>
      <c r="BC579" s="192"/>
      <c r="BD579" s="192"/>
      <c r="BE579" s="192"/>
    </row>
    <row r="580" spans="1:57" ht="54" customHeight="1" x14ac:dyDescent="0.2">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82"/>
      <c r="X580" s="193"/>
      <c r="Y580" s="193"/>
      <c r="Z580" s="193"/>
      <c r="AA580" s="193"/>
      <c r="AB580" s="193"/>
      <c r="AC580" s="193"/>
      <c r="AD580" s="193"/>
      <c r="AE580" s="193"/>
      <c r="AF580" s="193"/>
      <c r="AG580" s="193"/>
      <c r="AH580" s="193"/>
      <c r="AI580" s="193"/>
      <c r="AJ580" s="193"/>
      <c r="AK580" s="193"/>
      <c r="AL580" s="193"/>
      <c r="AM580" s="193"/>
      <c r="AN580" s="193"/>
      <c r="AO580" s="193"/>
      <c r="AP580" s="193"/>
      <c r="AQ580" s="193"/>
      <c r="AR580" s="193"/>
      <c r="AS580" s="193"/>
      <c r="AT580" s="195"/>
      <c r="AU580" s="192"/>
      <c r="AV580" s="192"/>
      <c r="AW580" s="192"/>
      <c r="AX580" s="192"/>
      <c r="AY580" s="192"/>
      <c r="AZ580" s="192"/>
      <c r="BA580" s="192"/>
      <c r="BB580" s="192"/>
      <c r="BC580" s="192"/>
      <c r="BD580" s="192"/>
      <c r="BE580" s="192"/>
    </row>
    <row r="581" spans="1:57" ht="54" customHeight="1" x14ac:dyDescent="0.2">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82"/>
      <c r="X581" s="193"/>
      <c r="Y581" s="193"/>
      <c r="Z581" s="193"/>
      <c r="AA581" s="193"/>
      <c r="AB581" s="193"/>
      <c r="AC581" s="193"/>
      <c r="AD581" s="193"/>
      <c r="AE581" s="193"/>
      <c r="AF581" s="193"/>
      <c r="AG581" s="193"/>
      <c r="AH581" s="193"/>
      <c r="AI581" s="193"/>
      <c r="AJ581" s="193"/>
      <c r="AK581" s="193"/>
      <c r="AL581" s="193"/>
      <c r="AM581" s="193"/>
      <c r="AN581" s="193"/>
      <c r="AO581" s="193"/>
      <c r="AP581" s="193"/>
      <c r="AQ581" s="193"/>
      <c r="AR581" s="193"/>
      <c r="AS581" s="193"/>
      <c r="AT581" s="195"/>
      <c r="AU581" s="192"/>
      <c r="AV581" s="192"/>
      <c r="AW581" s="192"/>
      <c r="AX581" s="192"/>
      <c r="AY581" s="192"/>
      <c r="AZ581" s="192"/>
      <c r="BA581" s="192"/>
      <c r="BB581" s="192"/>
      <c r="BC581" s="192"/>
      <c r="BD581" s="192"/>
      <c r="BE581" s="192"/>
    </row>
    <row r="582" spans="1:57" ht="54" customHeight="1" x14ac:dyDescent="0.2">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82"/>
      <c r="X582" s="193"/>
      <c r="Y582" s="193"/>
      <c r="Z582" s="193"/>
      <c r="AA582" s="193"/>
      <c r="AB582" s="193"/>
      <c r="AC582" s="193"/>
      <c r="AD582" s="193"/>
      <c r="AE582" s="193"/>
      <c r="AF582" s="193"/>
      <c r="AG582" s="193"/>
      <c r="AH582" s="193"/>
      <c r="AI582" s="193"/>
      <c r="AJ582" s="193"/>
      <c r="AK582" s="193"/>
      <c r="AL582" s="193"/>
      <c r="AM582" s="193"/>
      <c r="AN582" s="193"/>
      <c r="AO582" s="193"/>
      <c r="AP582" s="193"/>
      <c r="AQ582" s="193"/>
      <c r="AR582" s="193"/>
      <c r="AS582" s="193"/>
      <c r="AT582" s="195"/>
      <c r="AU582" s="192"/>
      <c r="AV582" s="192"/>
      <c r="AW582" s="192"/>
      <c r="AX582" s="192"/>
      <c r="AY582" s="192"/>
      <c r="AZ582" s="192"/>
      <c r="BA582" s="192"/>
      <c r="BB582" s="192"/>
      <c r="BC582" s="192"/>
      <c r="BD582" s="192"/>
      <c r="BE582" s="192"/>
    </row>
    <row r="583" spans="1:57" ht="54" customHeight="1" x14ac:dyDescent="0.2">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82"/>
      <c r="X583" s="193"/>
      <c r="Y583" s="193"/>
      <c r="Z583" s="193"/>
      <c r="AA583" s="193"/>
      <c r="AB583" s="193"/>
      <c r="AC583" s="193"/>
      <c r="AD583" s="193"/>
      <c r="AE583" s="193"/>
      <c r="AF583" s="193"/>
      <c r="AG583" s="193"/>
      <c r="AH583" s="193"/>
      <c r="AI583" s="193"/>
      <c r="AJ583" s="193"/>
      <c r="AK583" s="193"/>
      <c r="AL583" s="193"/>
      <c r="AM583" s="193"/>
      <c r="AN583" s="193"/>
      <c r="AO583" s="193"/>
      <c r="AP583" s="193"/>
      <c r="AQ583" s="193"/>
      <c r="AR583" s="193"/>
      <c r="AS583" s="193"/>
      <c r="AT583" s="195"/>
      <c r="AU583" s="192"/>
      <c r="AV583" s="192"/>
      <c r="AW583" s="192"/>
      <c r="AX583" s="192"/>
      <c r="AY583" s="192"/>
      <c r="AZ583" s="192"/>
      <c r="BA583" s="192"/>
      <c r="BB583" s="192"/>
      <c r="BC583" s="192"/>
      <c r="BD583" s="192"/>
      <c r="BE583" s="192"/>
    </row>
    <row r="584" spans="1:57" ht="54" customHeight="1" x14ac:dyDescent="0.2">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82"/>
      <c r="X584" s="193"/>
      <c r="Y584" s="193"/>
      <c r="Z584" s="193"/>
      <c r="AA584" s="193"/>
      <c r="AB584" s="193"/>
      <c r="AC584" s="193"/>
      <c r="AD584" s="193"/>
      <c r="AE584" s="193"/>
      <c r="AF584" s="193"/>
      <c r="AG584" s="193"/>
      <c r="AH584" s="193"/>
      <c r="AI584" s="193"/>
      <c r="AJ584" s="193"/>
      <c r="AK584" s="193"/>
      <c r="AL584" s="193"/>
      <c r="AM584" s="193"/>
      <c r="AN584" s="193"/>
      <c r="AO584" s="193"/>
      <c r="AP584" s="193"/>
      <c r="AQ584" s="193"/>
      <c r="AR584" s="193"/>
      <c r="AS584" s="193"/>
      <c r="AT584" s="195"/>
      <c r="AU584" s="192"/>
      <c r="AV584" s="192"/>
      <c r="AW584" s="192"/>
      <c r="AX584" s="192"/>
      <c r="AY584" s="192"/>
      <c r="AZ584" s="192"/>
      <c r="BA584" s="192"/>
      <c r="BB584" s="192"/>
      <c r="BC584" s="192"/>
      <c r="BD584" s="192"/>
      <c r="BE584" s="192"/>
    </row>
    <row r="585" spans="1:57" ht="54" customHeight="1" x14ac:dyDescent="0.2">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82"/>
      <c r="X585" s="193"/>
      <c r="Y585" s="193"/>
      <c r="Z585" s="193"/>
      <c r="AA585" s="193"/>
      <c r="AB585" s="193"/>
      <c r="AC585" s="193"/>
      <c r="AD585" s="193"/>
      <c r="AE585" s="193"/>
      <c r="AF585" s="193"/>
      <c r="AG585" s="193"/>
      <c r="AH585" s="193"/>
      <c r="AI585" s="193"/>
      <c r="AJ585" s="193"/>
      <c r="AK585" s="193"/>
      <c r="AL585" s="193"/>
      <c r="AM585" s="193"/>
      <c r="AN585" s="193"/>
      <c r="AO585" s="193"/>
      <c r="AP585" s="193"/>
      <c r="AQ585" s="193"/>
      <c r="AR585" s="193"/>
      <c r="AS585" s="193"/>
      <c r="AT585" s="195"/>
      <c r="AU585" s="192"/>
      <c r="AV585" s="192"/>
      <c r="AW585" s="192"/>
      <c r="AX585" s="192"/>
      <c r="AY585" s="192"/>
      <c r="AZ585" s="192"/>
      <c r="BA585" s="192"/>
      <c r="BB585" s="192"/>
      <c r="BC585" s="192"/>
      <c r="BD585" s="192"/>
      <c r="BE585" s="192"/>
    </row>
    <row r="586" spans="1:57" ht="54" customHeight="1" x14ac:dyDescent="0.2">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82"/>
      <c r="X586" s="193"/>
      <c r="Y586" s="193"/>
      <c r="Z586" s="193"/>
      <c r="AA586" s="193"/>
      <c r="AB586" s="193"/>
      <c r="AC586" s="193"/>
      <c r="AD586" s="193"/>
      <c r="AE586" s="193"/>
      <c r="AF586" s="193"/>
      <c r="AG586" s="193"/>
      <c r="AH586" s="193"/>
      <c r="AI586" s="193"/>
      <c r="AJ586" s="193"/>
      <c r="AK586" s="193"/>
      <c r="AL586" s="193"/>
      <c r="AM586" s="193"/>
      <c r="AN586" s="193"/>
      <c r="AO586" s="193"/>
      <c r="AP586" s="193"/>
      <c r="AQ586" s="193"/>
      <c r="AR586" s="193"/>
      <c r="AS586" s="193"/>
      <c r="AT586" s="195"/>
      <c r="AU586" s="192"/>
      <c r="AV586" s="192"/>
      <c r="AW586" s="192"/>
      <c r="AX586" s="192"/>
      <c r="AY586" s="192"/>
      <c r="AZ586" s="192"/>
      <c r="BA586" s="192"/>
      <c r="BB586" s="192"/>
      <c r="BC586" s="192"/>
      <c r="BD586" s="192"/>
      <c r="BE586" s="192"/>
    </row>
    <row r="587" spans="1:57" ht="54" customHeight="1" x14ac:dyDescent="0.2">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82"/>
      <c r="X587" s="193"/>
      <c r="Y587" s="193"/>
      <c r="Z587" s="193"/>
      <c r="AA587" s="193"/>
      <c r="AB587" s="193"/>
      <c r="AC587" s="193"/>
      <c r="AD587" s="193"/>
      <c r="AE587" s="193"/>
      <c r="AF587" s="193"/>
      <c r="AG587" s="193"/>
      <c r="AH587" s="193"/>
      <c r="AI587" s="193"/>
      <c r="AJ587" s="193"/>
      <c r="AK587" s="193"/>
      <c r="AL587" s="193"/>
      <c r="AM587" s="193"/>
      <c r="AN587" s="193"/>
      <c r="AO587" s="193"/>
      <c r="AP587" s="193"/>
      <c r="AQ587" s="193"/>
      <c r="AR587" s="193"/>
      <c r="AS587" s="193"/>
      <c r="AT587" s="195"/>
      <c r="AU587" s="192"/>
      <c r="AV587" s="192"/>
      <c r="AW587" s="192"/>
      <c r="AX587" s="192"/>
      <c r="AY587" s="192"/>
      <c r="AZ587" s="192"/>
      <c r="BA587" s="192"/>
      <c r="BB587" s="192"/>
      <c r="BC587" s="192"/>
      <c r="BD587" s="192"/>
      <c r="BE587" s="192"/>
    </row>
    <row r="588" spans="1:57" ht="54" customHeight="1" x14ac:dyDescent="0.2">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82"/>
      <c r="X588" s="193"/>
      <c r="Y588" s="193"/>
      <c r="Z588" s="193"/>
      <c r="AA588" s="193"/>
      <c r="AB588" s="193"/>
      <c r="AC588" s="193"/>
      <c r="AD588" s="193"/>
      <c r="AE588" s="193"/>
      <c r="AF588" s="193"/>
      <c r="AG588" s="193"/>
      <c r="AH588" s="193"/>
      <c r="AI588" s="193"/>
      <c r="AJ588" s="193"/>
      <c r="AK588" s="193"/>
      <c r="AL588" s="193"/>
      <c r="AM588" s="193"/>
      <c r="AN588" s="193"/>
      <c r="AO588" s="193"/>
      <c r="AP588" s="193"/>
      <c r="AQ588" s="193"/>
      <c r="AR588" s="193"/>
      <c r="AS588" s="193"/>
      <c r="AT588" s="195"/>
      <c r="AU588" s="192"/>
      <c r="AV588" s="192"/>
      <c r="AW588" s="192"/>
      <c r="AX588" s="192"/>
      <c r="AY588" s="192"/>
      <c r="AZ588" s="192"/>
      <c r="BA588" s="192"/>
      <c r="BB588" s="192"/>
      <c r="BC588" s="192"/>
      <c r="BD588" s="192"/>
      <c r="BE588" s="192"/>
    </row>
    <row r="589" spans="1:57" ht="54" customHeight="1" x14ac:dyDescent="0.2">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82"/>
      <c r="X589" s="193"/>
      <c r="Y589" s="193"/>
      <c r="Z589" s="193"/>
      <c r="AA589" s="193"/>
      <c r="AB589" s="193"/>
      <c r="AC589" s="193"/>
      <c r="AD589" s="193"/>
      <c r="AE589" s="193"/>
      <c r="AF589" s="193"/>
      <c r="AG589" s="193"/>
      <c r="AH589" s="193"/>
      <c r="AI589" s="193"/>
      <c r="AJ589" s="193"/>
      <c r="AK589" s="193"/>
      <c r="AL589" s="193"/>
      <c r="AM589" s="193"/>
      <c r="AN589" s="193"/>
      <c r="AO589" s="193"/>
      <c r="AP589" s="193"/>
      <c r="AQ589" s="193"/>
      <c r="AR589" s="193"/>
      <c r="AS589" s="193"/>
      <c r="AT589" s="195"/>
      <c r="AU589" s="192"/>
      <c r="AV589" s="192"/>
      <c r="AW589" s="192"/>
      <c r="AX589" s="192"/>
      <c r="AY589" s="192"/>
      <c r="AZ589" s="192"/>
      <c r="BA589" s="192"/>
      <c r="BB589" s="192"/>
      <c r="BC589" s="192"/>
      <c r="BD589" s="192"/>
      <c r="BE589" s="192"/>
    </row>
    <row r="590" spans="1:57" ht="54" customHeight="1" x14ac:dyDescent="0.2">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82"/>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5"/>
      <c r="AU590" s="192"/>
      <c r="AV590" s="192"/>
      <c r="AW590" s="192"/>
      <c r="AX590" s="192"/>
      <c r="AY590" s="192"/>
      <c r="AZ590" s="192"/>
      <c r="BA590" s="192"/>
      <c r="BB590" s="192"/>
      <c r="BC590" s="192"/>
      <c r="BD590" s="192"/>
      <c r="BE590" s="192"/>
    </row>
    <row r="591" spans="1:57" ht="54" customHeight="1" x14ac:dyDescent="0.2">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82"/>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5"/>
      <c r="AU591" s="192"/>
      <c r="AV591" s="192"/>
      <c r="AW591" s="192"/>
      <c r="AX591" s="192"/>
      <c r="AY591" s="192"/>
      <c r="AZ591" s="192"/>
      <c r="BA591" s="192"/>
      <c r="BB591" s="192"/>
      <c r="BC591" s="192"/>
      <c r="BD591" s="192"/>
      <c r="BE591" s="192"/>
    </row>
    <row r="592" spans="1:57" ht="54" customHeight="1" x14ac:dyDescent="0.2">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82"/>
      <c r="X592" s="193"/>
      <c r="Y592" s="193"/>
      <c r="Z592" s="193"/>
      <c r="AA592" s="193"/>
      <c r="AB592" s="193"/>
      <c r="AC592" s="193"/>
      <c r="AD592" s="193"/>
      <c r="AE592" s="193"/>
      <c r="AF592" s="193"/>
      <c r="AG592" s="193"/>
      <c r="AH592" s="193"/>
      <c r="AI592" s="193"/>
      <c r="AJ592" s="193"/>
      <c r="AK592" s="193"/>
      <c r="AL592" s="193"/>
      <c r="AM592" s="193"/>
      <c r="AN592" s="193"/>
      <c r="AO592" s="193"/>
      <c r="AP592" s="193"/>
      <c r="AQ592" s="193"/>
      <c r="AR592" s="193"/>
      <c r="AS592" s="193"/>
      <c r="AT592" s="195"/>
      <c r="AU592" s="192"/>
      <c r="AV592" s="192"/>
      <c r="AW592" s="192"/>
      <c r="AX592" s="192"/>
      <c r="AY592" s="192"/>
      <c r="AZ592" s="192"/>
      <c r="BA592" s="192"/>
      <c r="BB592" s="192"/>
      <c r="BC592" s="192"/>
      <c r="BD592" s="192"/>
      <c r="BE592" s="192"/>
    </row>
    <row r="593" spans="1:57" ht="54" customHeight="1" x14ac:dyDescent="0.2">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82"/>
      <c r="X593" s="193"/>
      <c r="Y593" s="193"/>
      <c r="Z593" s="193"/>
      <c r="AA593" s="193"/>
      <c r="AB593" s="193"/>
      <c r="AC593" s="193"/>
      <c r="AD593" s="193"/>
      <c r="AE593" s="193"/>
      <c r="AF593" s="193"/>
      <c r="AG593" s="193"/>
      <c r="AH593" s="193"/>
      <c r="AI593" s="193"/>
      <c r="AJ593" s="193"/>
      <c r="AK593" s="193"/>
      <c r="AL593" s="193"/>
      <c r="AM593" s="193"/>
      <c r="AN593" s="193"/>
      <c r="AO593" s="193"/>
      <c r="AP593" s="193"/>
      <c r="AQ593" s="193"/>
      <c r="AR593" s="193"/>
      <c r="AS593" s="193"/>
      <c r="AT593" s="195"/>
      <c r="AU593" s="192"/>
      <c r="AV593" s="192"/>
      <c r="AW593" s="192"/>
      <c r="AX593" s="192"/>
      <c r="AY593" s="192"/>
      <c r="AZ593" s="192"/>
      <c r="BA593" s="192"/>
      <c r="BB593" s="192"/>
      <c r="BC593" s="192"/>
      <c r="BD593" s="192"/>
      <c r="BE593" s="192"/>
    </row>
    <row r="594" spans="1:57" ht="54" customHeight="1" x14ac:dyDescent="0.2">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82"/>
      <c r="X594" s="193"/>
      <c r="Y594" s="193"/>
      <c r="Z594" s="193"/>
      <c r="AA594" s="193"/>
      <c r="AB594" s="193"/>
      <c r="AC594" s="193"/>
      <c r="AD594" s="193"/>
      <c r="AE594" s="193"/>
      <c r="AF594" s="193"/>
      <c r="AG594" s="193"/>
      <c r="AH594" s="193"/>
      <c r="AI594" s="193"/>
      <c r="AJ594" s="193"/>
      <c r="AK594" s="193"/>
      <c r="AL594" s="193"/>
      <c r="AM594" s="193"/>
      <c r="AN594" s="193"/>
      <c r="AO594" s="193"/>
      <c r="AP594" s="193"/>
      <c r="AQ594" s="193"/>
      <c r="AR594" s="193"/>
      <c r="AS594" s="193"/>
      <c r="AT594" s="195"/>
      <c r="AU594" s="192"/>
      <c r="AV594" s="192"/>
      <c r="AW594" s="192"/>
      <c r="AX594" s="192"/>
      <c r="AY594" s="192"/>
      <c r="AZ594" s="192"/>
      <c r="BA594" s="192"/>
      <c r="BB594" s="192"/>
      <c r="BC594" s="192"/>
      <c r="BD594" s="192"/>
      <c r="BE594" s="192"/>
    </row>
    <row r="595" spans="1:57" ht="54" customHeight="1" x14ac:dyDescent="0.2">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82"/>
      <c r="X595" s="193"/>
      <c r="Y595" s="193"/>
      <c r="Z595" s="193"/>
      <c r="AA595" s="193"/>
      <c r="AB595" s="193"/>
      <c r="AC595" s="193"/>
      <c r="AD595" s="193"/>
      <c r="AE595" s="193"/>
      <c r="AF595" s="193"/>
      <c r="AG595" s="193"/>
      <c r="AH595" s="193"/>
      <c r="AI595" s="193"/>
      <c r="AJ595" s="193"/>
      <c r="AK595" s="193"/>
      <c r="AL595" s="193"/>
      <c r="AM595" s="193"/>
      <c r="AN595" s="193"/>
      <c r="AO595" s="193"/>
      <c r="AP595" s="193"/>
      <c r="AQ595" s="193"/>
      <c r="AR595" s="193"/>
      <c r="AS595" s="193"/>
      <c r="AT595" s="195"/>
      <c r="AU595" s="192"/>
      <c r="AV595" s="192"/>
      <c r="AW595" s="192"/>
      <c r="AX595" s="192"/>
      <c r="AY595" s="192"/>
      <c r="AZ595" s="192"/>
      <c r="BA595" s="192"/>
      <c r="BB595" s="192"/>
      <c r="BC595" s="192"/>
      <c r="BD595" s="192"/>
      <c r="BE595" s="192"/>
    </row>
    <row r="596" spans="1:57" ht="54" customHeight="1" x14ac:dyDescent="0.2">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82"/>
      <c r="X596" s="193"/>
      <c r="Y596" s="193"/>
      <c r="Z596" s="193"/>
      <c r="AA596" s="193"/>
      <c r="AB596" s="193"/>
      <c r="AC596" s="193"/>
      <c r="AD596" s="193"/>
      <c r="AE596" s="193"/>
      <c r="AF596" s="193"/>
      <c r="AG596" s="193"/>
      <c r="AH596" s="193"/>
      <c r="AI596" s="193"/>
      <c r="AJ596" s="193"/>
      <c r="AK596" s="193"/>
      <c r="AL596" s="193"/>
      <c r="AM596" s="193"/>
      <c r="AN596" s="193"/>
      <c r="AO596" s="193"/>
      <c r="AP596" s="193"/>
      <c r="AQ596" s="193"/>
      <c r="AR596" s="193"/>
      <c r="AS596" s="193"/>
      <c r="AT596" s="195"/>
      <c r="AU596" s="192"/>
      <c r="AV596" s="192"/>
      <c r="AW596" s="192"/>
      <c r="AX596" s="192"/>
      <c r="AY596" s="192"/>
      <c r="AZ596" s="192"/>
      <c r="BA596" s="192"/>
      <c r="BB596" s="192"/>
      <c r="BC596" s="192"/>
      <c r="BD596" s="192"/>
      <c r="BE596" s="192"/>
    </row>
    <row r="597" spans="1:57" ht="54" customHeight="1" x14ac:dyDescent="0.2">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82"/>
      <c r="X597" s="193"/>
      <c r="Y597" s="193"/>
      <c r="Z597" s="193"/>
      <c r="AA597" s="193"/>
      <c r="AB597" s="193"/>
      <c r="AC597" s="193"/>
      <c r="AD597" s="193"/>
      <c r="AE597" s="193"/>
      <c r="AF597" s="193"/>
      <c r="AG597" s="193"/>
      <c r="AH597" s="193"/>
      <c r="AI597" s="193"/>
      <c r="AJ597" s="193"/>
      <c r="AK597" s="193"/>
      <c r="AL597" s="193"/>
      <c r="AM597" s="193"/>
      <c r="AN597" s="193"/>
      <c r="AO597" s="193"/>
      <c r="AP597" s="193"/>
      <c r="AQ597" s="193"/>
      <c r="AR597" s="193"/>
      <c r="AS597" s="193"/>
      <c r="AT597" s="195"/>
      <c r="AU597" s="192"/>
      <c r="AV597" s="192"/>
      <c r="AW597" s="192"/>
      <c r="AX597" s="192"/>
      <c r="AY597" s="192"/>
      <c r="AZ597" s="192"/>
      <c r="BA597" s="192"/>
      <c r="BB597" s="192"/>
      <c r="BC597" s="192"/>
      <c r="BD597" s="192"/>
      <c r="BE597" s="192"/>
    </row>
    <row r="598" spans="1:57" ht="54" customHeight="1" x14ac:dyDescent="0.2">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82"/>
      <c r="X598" s="193"/>
      <c r="Y598" s="193"/>
      <c r="Z598" s="193"/>
      <c r="AA598" s="193"/>
      <c r="AB598" s="193"/>
      <c r="AC598" s="193"/>
      <c r="AD598" s="193"/>
      <c r="AE598" s="193"/>
      <c r="AF598" s="193"/>
      <c r="AG598" s="193"/>
      <c r="AH598" s="193"/>
      <c r="AI598" s="193"/>
      <c r="AJ598" s="193"/>
      <c r="AK598" s="193"/>
      <c r="AL598" s="193"/>
      <c r="AM598" s="193"/>
      <c r="AN598" s="193"/>
      <c r="AO598" s="193"/>
      <c r="AP598" s="193"/>
      <c r="AQ598" s="193"/>
      <c r="AR598" s="193"/>
      <c r="AS598" s="193"/>
      <c r="AT598" s="195"/>
      <c r="AU598" s="192"/>
      <c r="AV598" s="192"/>
      <c r="AW598" s="192"/>
      <c r="AX598" s="192"/>
      <c r="AY598" s="192"/>
      <c r="AZ598" s="192"/>
      <c r="BA598" s="192"/>
      <c r="BB598" s="192"/>
      <c r="BC598" s="192"/>
      <c r="BD598" s="192"/>
      <c r="BE598" s="192"/>
    </row>
    <row r="599" spans="1:57" ht="54" customHeight="1" x14ac:dyDescent="0.2">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82"/>
      <c r="X599" s="193"/>
      <c r="Y599" s="193"/>
      <c r="Z599" s="193"/>
      <c r="AA599" s="193"/>
      <c r="AB599" s="193"/>
      <c r="AC599" s="193"/>
      <c r="AD599" s="193"/>
      <c r="AE599" s="193"/>
      <c r="AF599" s="193"/>
      <c r="AG599" s="193"/>
      <c r="AH599" s="193"/>
      <c r="AI599" s="193"/>
      <c r="AJ599" s="193"/>
      <c r="AK599" s="193"/>
      <c r="AL599" s="193"/>
      <c r="AM599" s="193"/>
      <c r="AN599" s="193"/>
      <c r="AO599" s="193"/>
      <c r="AP599" s="193"/>
      <c r="AQ599" s="193"/>
      <c r="AR599" s="193"/>
      <c r="AS599" s="193"/>
      <c r="AT599" s="195"/>
      <c r="AU599" s="192"/>
      <c r="AV599" s="192"/>
      <c r="AW599" s="192"/>
      <c r="AX599" s="192"/>
      <c r="AY599" s="192"/>
      <c r="AZ599" s="192"/>
      <c r="BA599" s="192"/>
      <c r="BB599" s="192"/>
      <c r="BC599" s="192"/>
      <c r="BD599" s="192"/>
      <c r="BE599" s="192"/>
    </row>
    <row r="600" spans="1:57" ht="54" customHeight="1" x14ac:dyDescent="0.2">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82"/>
      <c r="X600" s="193"/>
      <c r="Y600" s="193"/>
      <c r="Z600" s="193"/>
      <c r="AA600" s="193"/>
      <c r="AB600" s="193"/>
      <c r="AC600" s="193"/>
      <c r="AD600" s="193"/>
      <c r="AE600" s="193"/>
      <c r="AF600" s="193"/>
      <c r="AG600" s="193"/>
      <c r="AH600" s="193"/>
      <c r="AI600" s="193"/>
      <c r="AJ600" s="193"/>
      <c r="AK600" s="193"/>
      <c r="AL600" s="193"/>
      <c r="AM600" s="193"/>
      <c r="AN600" s="193"/>
      <c r="AO600" s="193"/>
      <c r="AP600" s="193"/>
      <c r="AQ600" s="193"/>
      <c r="AR600" s="193"/>
      <c r="AS600" s="193"/>
      <c r="AT600" s="195"/>
      <c r="AU600" s="192"/>
      <c r="AV600" s="192"/>
      <c r="AW600" s="192"/>
      <c r="AX600" s="192"/>
      <c r="AY600" s="192"/>
      <c r="AZ600" s="192"/>
      <c r="BA600" s="192"/>
      <c r="BB600" s="192"/>
      <c r="BC600" s="192"/>
      <c r="BD600" s="192"/>
      <c r="BE600" s="192"/>
    </row>
    <row r="601" spans="1:57" ht="54" customHeight="1" x14ac:dyDescent="0.2">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82"/>
      <c r="X601" s="193"/>
      <c r="Y601" s="193"/>
      <c r="Z601" s="193"/>
      <c r="AA601" s="193"/>
      <c r="AB601" s="193"/>
      <c r="AC601" s="193"/>
      <c r="AD601" s="193"/>
      <c r="AE601" s="193"/>
      <c r="AF601" s="193"/>
      <c r="AG601" s="193"/>
      <c r="AH601" s="193"/>
      <c r="AI601" s="193"/>
      <c r="AJ601" s="193"/>
      <c r="AK601" s="193"/>
      <c r="AL601" s="193"/>
      <c r="AM601" s="193"/>
      <c r="AN601" s="193"/>
      <c r="AO601" s="193"/>
      <c r="AP601" s="193"/>
      <c r="AQ601" s="193"/>
      <c r="AR601" s="193"/>
      <c r="AS601" s="193"/>
      <c r="AT601" s="195"/>
      <c r="AU601" s="192"/>
      <c r="AV601" s="192"/>
      <c r="AW601" s="192"/>
      <c r="AX601" s="192"/>
      <c r="AY601" s="192"/>
      <c r="AZ601" s="192"/>
      <c r="BA601" s="192"/>
      <c r="BB601" s="192"/>
      <c r="BC601" s="192"/>
      <c r="BD601" s="192"/>
      <c r="BE601" s="192"/>
    </row>
    <row r="602" spans="1:57" ht="54" customHeight="1" x14ac:dyDescent="0.2">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82"/>
      <c r="X602" s="193"/>
      <c r="Y602" s="193"/>
      <c r="Z602" s="193"/>
      <c r="AA602" s="193"/>
      <c r="AB602" s="193"/>
      <c r="AC602" s="193"/>
      <c r="AD602" s="193"/>
      <c r="AE602" s="193"/>
      <c r="AF602" s="193"/>
      <c r="AG602" s="193"/>
      <c r="AH602" s="193"/>
      <c r="AI602" s="193"/>
      <c r="AJ602" s="193"/>
      <c r="AK602" s="193"/>
      <c r="AL602" s="193"/>
      <c r="AM602" s="193"/>
      <c r="AN602" s="193"/>
      <c r="AO602" s="193"/>
      <c r="AP602" s="193"/>
      <c r="AQ602" s="193"/>
      <c r="AR602" s="193"/>
      <c r="AS602" s="193"/>
      <c r="AT602" s="195"/>
      <c r="AU602" s="192"/>
      <c r="AV602" s="192"/>
      <c r="AW602" s="192"/>
      <c r="AX602" s="192"/>
      <c r="AY602" s="192"/>
      <c r="AZ602" s="192"/>
      <c r="BA602" s="192"/>
      <c r="BB602" s="192"/>
      <c r="BC602" s="192"/>
      <c r="BD602" s="192"/>
      <c r="BE602" s="192"/>
    </row>
    <row r="603" spans="1:57" ht="54" customHeight="1" x14ac:dyDescent="0.2">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82"/>
      <c r="X603" s="193"/>
      <c r="Y603" s="193"/>
      <c r="Z603" s="193"/>
      <c r="AA603" s="193"/>
      <c r="AB603" s="193"/>
      <c r="AC603" s="193"/>
      <c r="AD603" s="193"/>
      <c r="AE603" s="193"/>
      <c r="AF603" s="193"/>
      <c r="AG603" s="193"/>
      <c r="AH603" s="193"/>
      <c r="AI603" s="193"/>
      <c r="AJ603" s="193"/>
      <c r="AK603" s="193"/>
      <c r="AL603" s="193"/>
      <c r="AM603" s="193"/>
      <c r="AN603" s="193"/>
      <c r="AO603" s="193"/>
      <c r="AP603" s="193"/>
      <c r="AQ603" s="193"/>
      <c r="AR603" s="193"/>
      <c r="AS603" s="193"/>
      <c r="AT603" s="195"/>
      <c r="AU603" s="192"/>
      <c r="AV603" s="192"/>
      <c r="AW603" s="192"/>
      <c r="AX603" s="192"/>
      <c r="AY603" s="192"/>
      <c r="AZ603" s="192"/>
      <c r="BA603" s="192"/>
      <c r="BB603" s="192"/>
      <c r="BC603" s="192"/>
      <c r="BD603" s="192"/>
      <c r="BE603" s="192"/>
    </row>
    <row r="604" spans="1:57" ht="54" customHeight="1" x14ac:dyDescent="0.2">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82"/>
      <c r="X604" s="193"/>
      <c r="Y604" s="193"/>
      <c r="Z604" s="193"/>
      <c r="AA604" s="193"/>
      <c r="AB604" s="193"/>
      <c r="AC604" s="193"/>
      <c r="AD604" s="193"/>
      <c r="AE604" s="193"/>
      <c r="AF604" s="193"/>
      <c r="AG604" s="193"/>
      <c r="AH604" s="193"/>
      <c r="AI604" s="193"/>
      <c r="AJ604" s="193"/>
      <c r="AK604" s="193"/>
      <c r="AL604" s="193"/>
      <c r="AM604" s="193"/>
      <c r="AN604" s="193"/>
      <c r="AO604" s="193"/>
      <c r="AP604" s="193"/>
      <c r="AQ604" s="193"/>
      <c r="AR604" s="193"/>
      <c r="AS604" s="193"/>
      <c r="AT604" s="195"/>
      <c r="AU604" s="192"/>
      <c r="AV604" s="192"/>
      <c r="AW604" s="192"/>
      <c r="AX604" s="192"/>
      <c r="AY604" s="192"/>
      <c r="AZ604" s="192"/>
      <c r="BA604" s="192"/>
      <c r="BB604" s="192"/>
      <c r="BC604" s="192"/>
      <c r="BD604" s="192"/>
      <c r="BE604" s="192"/>
    </row>
    <row r="605" spans="1:57" ht="54" customHeight="1" x14ac:dyDescent="0.2">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82"/>
      <c r="X605" s="193"/>
      <c r="Y605" s="193"/>
      <c r="Z605" s="193"/>
      <c r="AA605" s="193"/>
      <c r="AB605" s="193"/>
      <c r="AC605" s="193"/>
      <c r="AD605" s="193"/>
      <c r="AE605" s="193"/>
      <c r="AF605" s="193"/>
      <c r="AG605" s="193"/>
      <c r="AH605" s="193"/>
      <c r="AI605" s="193"/>
      <c r="AJ605" s="193"/>
      <c r="AK605" s="193"/>
      <c r="AL605" s="193"/>
      <c r="AM605" s="193"/>
      <c r="AN605" s="193"/>
      <c r="AO605" s="193"/>
      <c r="AP605" s="193"/>
      <c r="AQ605" s="193"/>
      <c r="AR605" s="193"/>
      <c r="AS605" s="193"/>
      <c r="AT605" s="195"/>
      <c r="AU605" s="192"/>
      <c r="AV605" s="192"/>
      <c r="AW605" s="192"/>
      <c r="AX605" s="192"/>
      <c r="AY605" s="192"/>
      <c r="AZ605" s="192"/>
      <c r="BA605" s="192"/>
      <c r="BB605" s="192"/>
      <c r="BC605" s="192"/>
      <c r="BD605" s="192"/>
      <c r="BE605" s="192"/>
    </row>
    <row r="606" spans="1:57" ht="54" customHeight="1" x14ac:dyDescent="0.2">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82"/>
      <c r="X606" s="193"/>
      <c r="Y606" s="193"/>
      <c r="Z606" s="193"/>
      <c r="AA606" s="193"/>
      <c r="AB606" s="193"/>
      <c r="AC606" s="193"/>
      <c r="AD606" s="193"/>
      <c r="AE606" s="193"/>
      <c r="AF606" s="193"/>
      <c r="AG606" s="193"/>
      <c r="AH606" s="193"/>
      <c r="AI606" s="193"/>
      <c r="AJ606" s="193"/>
      <c r="AK606" s="193"/>
      <c r="AL606" s="193"/>
      <c r="AM606" s="193"/>
      <c r="AN606" s="193"/>
      <c r="AO606" s="193"/>
      <c r="AP606" s="193"/>
      <c r="AQ606" s="193"/>
      <c r="AR606" s="193"/>
      <c r="AS606" s="193"/>
      <c r="AT606" s="195"/>
      <c r="AU606" s="192"/>
      <c r="AV606" s="192"/>
      <c r="AW606" s="192"/>
      <c r="AX606" s="192"/>
      <c r="AY606" s="192"/>
      <c r="AZ606" s="192"/>
      <c r="BA606" s="192"/>
      <c r="BB606" s="192"/>
      <c r="BC606" s="192"/>
      <c r="BD606" s="192"/>
      <c r="BE606" s="192"/>
    </row>
    <row r="607" spans="1:57" ht="54" customHeight="1" x14ac:dyDescent="0.2">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82"/>
      <c r="X607" s="193"/>
      <c r="Y607" s="193"/>
      <c r="Z607" s="193"/>
      <c r="AA607" s="193"/>
      <c r="AB607" s="193"/>
      <c r="AC607" s="193"/>
      <c r="AD607" s="193"/>
      <c r="AE607" s="193"/>
      <c r="AF607" s="193"/>
      <c r="AG607" s="193"/>
      <c r="AH607" s="193"/>
      <c r="AI607" s="193"/>
      <c r="AJ607" s="193"/>
      <c r="AK607" s="193"/>
      <c r="AL607" s="193"/>
      <c r="AM607" s="193"/>
      <c r="AN607" s="193"/>
      <c r="AO607" s="193"/>
      <c r="AP607" s="193"/>
      <c r="AQ607" s="193"/>
      <c r="AR607" s="193"/>
      <c r="AS607" s="193"/>
      <c r="AT607" s="195"/>
      <c r="AU607" s="192"/>
      <c r="AV607" s="192"/>
      <c r="AW607" s="192"/>
      <c r="AX607" s="192"/>
      <c r="AY607" s="192"/>
      <c r="AZ607" s="192"/>
      <c r="BA607" s="192"/>
      <c r="BB607" s="192"/>
      <c r="BC607" s="192"/>
      <c r="BD607" s="192"/>
      <c r="BE607" s="192"/>
    </row>
    <row r="608" spans="1:57" ht="54" customHeight="1" x14ac:dyDescent="0.2">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82"/>
      <c r="X608" s="193"/>
      <c r="Y608" s="193"/>
      <c r="Z608" s="193"/>
      <c r="AA608" s="193"/>
      <c r="AB608" s="193"/>
      <c r="AC608" s="193"/>
      <c r="AD608" s="193"/>
      <c r="AE608" s="193"/>
      <c r="AF608" s="193"/>
      <c r="AG608" s="193"/>
      <c r="AH608" s="193"/>
      <c r="AI608" s="193"/>
      <c r="AJ608" s="193"/>
      <c r="AK608" s="193"/>
      <c r="AL608" s="193"/>
      <c r="AM608" s="193"/>
      <c r="AN608" s="193"/>
      <c r="AO608" s="193"/>
      <c r="AP608" s="193"/>
      <c r="AQ608" s="193"/>
      <c r="AR608" s="193"/>
      <c r="AS608" s="193"/>
      <c r="AT608" s="195"/>
      <c r="AU608" s="192"/>
      <c r="AV608" s="192"/>
      <c r="AW608" s="192"/>
      <c r="AX608" s="192"/>
      <c r="AY608" s="192"/>
      <c r="AZ608" s="192"/>
      <c r="BA608" s="192"/>
      <c r="BB608" s="192"/>
      <c r="BC608" s="192"/>
      <c r="BD608" s="192"/>
      <c r="BE608" s="192"/>
    </row>
    <row r="609" spans="1:57" ht="54" customHeight="1" x14ac:dyDescent="0.2">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82"/>
      <c r="X609" s="193"/>
      <c r="Y609" s="193"/>
      <c r="Z609" s="193"/>
      <c r="AA609" s="193"/>
      <c r="AB609" s="193"/>
      <c r="AC609" s="193"/>
      <c r="AD609" s="193"/>
      <c r="AE609" s="193"/>
      <c r="AF609" s="193"/>
      <c r="AG609" s="193"/>
      <c r="AH609" s="193"/>
      <c r="AI609" s="193"/>
      <c r="AJ609" s="193"/>
      <c r="AK609" s="193"/>
      <c r="AL609" s="193"/>
      <c r="AM609" s="193"/>
      <c r="AN609" s="193"/>
      <c r="AO609" s="193"/>
      <c r="AP609" s="193"/>
      <c r="AQ609" s="193"/>
      <c r="AR609" s="193"/>
      <c r="AS609" s="193"/>
      <c r="AT609" s="195"/>
      <c r="AU609" s="192"/>
      <c r="AV609" s="192"/>
      <c r="AW609" s="192"/>
      <c r="AX609" s="192"/>
      <c r="AY609" s="192"/>
      <c r="AZ609" s="192"/>
      <c r="BA609" s="192"/>
      <c r="BB609" s="192"/>
      <c r="BC609" s="192"/>
      <c r="BD609" s="192"/>
      <c r="BE609" s="192"/>
    </row>
    <row r="610" spans="1:57" ht="54" customHeight="1" x14ac:dyDescent="0.2">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82"/>
      <c r="X610" s="193"/>
      <c r="Y610" s="193"/>
      <c r="Z610" s="193"/>
      <c r="AA610" s="193"/>
      <c r="AB610" s="193"/>
      <c r="AC610" s="193"/>
      <c r="AD610" s="193"/>
      <c r="AE610" s="193"/>
      <c r="AF610" s="193"/>
      <c r="AG610" s="193"/>
      <c r="AH610" s="193"/>
      <c r="AI610" s="193"/>
      <c r="AJ610" s="193"/>
      <c r="AK610" s="193"/>
      <c r="AL610" s="193"/>
      <c r="AM610" s="193"/>
      <c r="AN610" s="193"/>
      <c r="AO610" s="193"/>
      <c r="AP610" s="193"/>
      <c r="AQ610" s="193"/>
      <c r="AR610" s="193"/>
      <c r="AS610" s="193"/>
      <c r="AT610" s="195"/>
      <c r="AU610" s="192"/>
      <c r="AV610" s="192"/>
      <c r="AW610" s="192"/>
      <c r="AX610" s="192"/>
      <c r="AY610" s="192"/>
      <c r="AZ610" s="192"/>
      <c r="BA610" s="192"/>
      <c r="BB610" s="192"/>
      <c r="BC610" s="192"/>
      <c r="BD610" s="192"/>
      <c r="BE610" s="192"/>
    </row>
    <row r="611" spans="1:57" ht="54" customHeight="1" x14ac:dyDescent="0.2">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82"/>
      <c r="X611" s="193"/>
      <c r="Y611" s="193"/>
      <c r="Z611" s="193"/>
      <c r="AA611" s="193"/>
      <c r="AB611" s="193"/>
      <c r="AC611" s="193"/>
      <c r="AD611" s="193"/>
      <c r="AE611" s="193"/>
      <c r="AF611" s="193"/>
      <c r="AG611" s="193"/>
      <c r="AH611" s="193"/>
      <c r="AI611" s="193"/>
      <c r="AJ611" s="193"/>
      <c r="AK611" s="193"/>
      <c r="AL611" s="193"/>
      <c r="AM611" s="193"/>
      <c r="AN611" s="193"/>
      <c r="AO611" s="193"/>
      <c r="AP611" s="193"/>
      <c r="AQ611" s="193"/>
      <c r="AR611" s="193"/>
      <c r="AS611" s="193"/>
      <c r="AT611" s="195"/>
      <c r="AU611" s="192"/>
      <c r="AV611" s="192"/>
      <c r="AW611" s="192"/>
      <c r="AX611" s="192"/>
      <c r="AY611" s="192"/>
      <c r="AZ611" s="192"/>
      <c r="BA611" s="192"/>
      <c r="BB611" s="192"/>
      <c r="BC611" s="192"/>
      <c r="BD611" s="192"/>
      <c r="BE611" s="192"/>
    </row>
    <row r="612" spans="1:57" ht="54" customHeight="1" x14ac:dyDescent="0.2">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82"/>
      <c r="X612" s="193"/>
      <c r="Y612" s="193"/>
      <c r="Z612" s="193"/>
      <c r="AA612" s="193"/>
      <c r="AB612" s="193"/>
      <c r="AC612" s="193"/>
      <c r="AD612" s="193"/>
      <c r="AE612" s="193"/>
      <c r="AF612" s="193"/>
      <c r="AG612" s="193"/>
      <c r="AH612" s="193"/>
      <c r="AI612" s="193"/>
      <c r="AJ612" s="193"/>
      <c r="AK612" s="193"/>
      <c r="AL612" s="193"/>
      <c r="AM612" s="193"/>
      <c r="AN612" s="193"/>
      <c r="AO612" s="193"/>
      <c r="AP612" s="193"/>
      <c r="AQ612" s="193"/>
      <c r="AR612" s="193"/>
      <c r="AS612" s="193"/>
      <c r="AT612" s="195"/>
      <c r="AU612" s="192"/>
      <c r="AV612" s="192"/>
      <c r="AW612" s="192"/>
      <c r="AX612" s="192"/>
      <c r="AY612" s="192"/>
      <c r="AZ612" s="192"/>
      <c r="BA612" s="192"/>
      <c r="BB612" s="192"/>
      <c r="BC612" s="192"/>
      <c r="BD612" s="192"/>
      <c r="BE612" s="192"/>
    </row>
    <row r="613" spans="1:57" ht="54" customHeight="1" x14ac:dyDescent="0.2">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82"/>
      <c r="X613" s="193"/>
      <c r="Y613" s="193"/>
      <c r="Z613" s="193"/>
      <c r="AA613" s="193"/>
      <c r="AB613" s="193"/>
      <c r="AC613" s="193"/>
      <c r="AD613" s="193"/>
      <c r="AE613" s="193"/>
      <c r="AF613" s="193"/>
      <c r="AG613" s="193"/>
      <c r="AH613" s="193"/>
      <c r="AI613" s="193"/>
      <c r="AJ613" s="193"/>
      <c r="AK613" s="193"/>
      <c r="AL613" s="193"/>
      <c r="AM613" s="193"/>
      <c r="AN613" s="193"/>
      <c r="AO613" s="193"/>
      <c r="AP613" s="193"/>
      <c r="AQ613" s="193"/>
      <c r="AR613" s="193"/>
      <c r="AS613" s="193"/>
      <c r="AT613" s="195"/>
      <c r="AU613" s="192"/>
      <c r="AV613" s="192"/>
      <c r="AW613" s="192"/>
      <c r="AX613" s="192"/>
      <c r="AY613" s="192"/>
      <c r="AZ613" s="192"/>
      <c r="BA613" s="192"/>
      <c r="BB613" s="192"/>
      <c r="BC613" s="192"/>
      <c r="BD613" s="192"/>
      <c r="BE613" s="192"/>
    </row>
    <row r="614" spans="1:57" ht="54" customHeight="1" x14ac:dyDescent="0.2">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82"/>
      <c r="X614" s="193"/>
      <c r="Y614" s="193"/>
      <c r="Z614" s="193"/>
      <c r="AA614" s="193"/>
      <c r="AB614" s="193"/>
      <c r="AC614" s="193"/>
      <c r="AD614" s="193"/>
      <c r="AE614" s="193"/>
      <c r="AF614" s="193"/>
      <c r="AG614" s="193"/>
      <c r="AH614" s="193"/>
      <c r="AI614" s="193"/>
      <c r="AJ614" s="193"/>
      <c r="AK614" s="193"/>
      <c r="AL614" s="193"/>
      <c r="AM614" s="193"/>
      <c r="AN614" s="193"/>
      <c r="AO614" s="193"/>
      <c r="AP614" s="193"/>
      <c r="AQ614" s="193"/>
      <c r="AR614" s="193"/>
      <c r="AS614" s="193"/>
      <c r="AT614" s="195"/>
      <c r="AU614" s="192"/>
      <c r="AV614" s="192"/>
      <c r="AW614" s="192"/>
      <c r="AX614" s="192"/>
      <c r="AY614" s="192"/>
      <c r="AZ614" s="192"/>
      <c r="BA614" s="192"/>
      <c r="BB614" s="192"/>
      <c r="BC614" s="192"/>
      <c r="BD614" s="192"/>
      <c r="BE614" s="192"/>
    </row>
    <row r="615" spans="1:57" ht="54" customHeight="1" x14ac:dyDescent="0.2">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82"/>
      <c r="X615" s="193"/>
      <c r="Y615" s="193"/>
      <c r="Z615" s="193"/>
      <c r="AA615" s="193"/>
      <c r="AB615" s="193"/>
      <c r="AC615" s="193"/>
      <c r="AD615" s="193"/>
      <c r="AE615" s="193"/>
      <c r="AF615" s="193"/>
      <c r="AG615" s="193"/>
      <c r="AH615" s="193"/>
      <c r="AI615" s="193"/>
      <c r="AJ615" s="193"/>
      <c r="AK615" s="193"/>
      <c r="AL615" s="193"/>
      <c r="AM615" s="193"/>
      <c r="AN615" s="193"/>
      <c r="AO615" s="193"/>
      <c r="AP615" s="193"/>
      <c r="AQ615" s="193"/>
      <c r="AR615" s="193"/>
      <c r="AS615" s="193"/>
      <c r="AT615" s="195"/>
      <c r="AU615" s="192"/>
      <c r="AV615" s="192"/>
      <c r="AW615" s="192"/>
      <c r="AX615" s="192"/>
      <c r="AY615" s="192"/>
      <c r="AZ615" s="192"/>
      <c r="BA615" s="192"/>
      <c r="BB615" s="192"/>
      <c r="BC615" s="192"/>
      <c r="BD615" s="192"/>
      <c r="BE615" s="192"/>
    </row>
    <row r="616" spans="1:57" ht="54" customHeight="1" x14ac:dyDescent="0.2">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82"/>
      <c r="X616" s="193"/>
      <c r="Y616" s="193"/>
      <c r="Z616" s="193"/>
      <c r="AA616" s="193"/>
      <c r="AB616" s="193"/>
      <c r="AC616" s="193"/>
      <c r="AD616" s="193"/>
      <c r="AE616" s="193"/>
      <c r="AF616" s="193"/>
      <c r="AG616" s="193"/>
      <c r="AH616" s="193"/>
      <c r="AI616" s="193"/>
      <c r="AJ616" s="193"/>
      <c r="AK616" s="193"/>
      <c r="AL616" s="193"/>
      <c r="AM616" s="193"/>
      <c r="AN616" s="193"/>
      <c r="AO616" s="193"/>
      <c r="AP616" s="193"/>
      <c r="AQ616" s="193"/>
      <c r="AR616" s="193"/>
      <c r="AS616" s="193"/>
      <c r="AT616" s="195"/>
      <c r="AU616" s="192"/>
      <c r="AV616" s="192"/>
      <c r="AW616" s="192"/>
      <c r="AX616" s="192"/>
      <c r="AY616" s="192"/>
      <c r="AZ616" s="192"/>
      <c r="BA616" s="192"/>
      <c r="BB616" s="192"/>
      <c r="BC616" s="192"/>
      <c r="BD616" s="192"/>
      <c r="BE616" s="192"/>
    </row>
    <row r="617" spans="1:57" ht="54" customHeight="1" x14ac:dyDescent="0.2">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82"/>
      <c r="X617" s="193"/>
      <c r="Y617" s="193"/>
      <c r="Z617" s="193"/>
      <c r="AA617" s="193"/>
      <c r="AB617" s="193"/>
      <c r="AC617" s="193"/>
      <c r="AD617" s="193"/>
      <c r="AE617" s="193"/>
      <c r="AF617" s="193"/>
      <c r="AG617" s="193"/>
      <c r="AH617" s="193"/>
      <c r="AI617" s="193"/>
      <c r="AJ617" s="193"/>
      <c r="AK617" s="193"/>
      <c r="AL617" s="193"/>
      <c r="AM617" s="193"/>
      <c r="AN617" s="193"/>
      <c r="AO617" s="193"/>
      <c r="AP617" s="193"/>
      <c r="AQ617" s="193"/>
      <c r="AR617" s="193"/>
      <c r="AS617" s="193"/>
      <c r="AT617" s="195"/>
      <c r="AU617" s="192"/>
      <c r="AV617" s="192"/>
      <c r="AW617" s="192"/>
      <c r="AX617" s="192"/>
      <c r="AY617" s="192"/>
      <c r="AZ617" s="192"/>
      <c r="BA617" s="192"/>
      <c r="BB617" s="192"/>
      <c r="BC617" s="192"/>
      <c r="BD617" s="192"/>
      <c r="BE617" s="192"/>
    </row>
    <row r="618" spans="1:57" ht="54" customHeight="1" x14ac:dyDescent="0.2">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82"/>
      <c r="X618" s="193"/>
      <c r="Y618" s="193"/>
      <c r="Z618" s="193"/>
      <c r="AA618" s="193"/>
      <c r="AB618" s="193"/>
      <c r="AC618" s="193"/>
      <c r="AD618" s="193"/>
      <c r="AE618" s="193"/>
      <c r="AF618" s="193"/>
      <c r="AG618" s="193"/>
      <c r="AH618" s="193"/>
      <c r="AI618" s="193"/>
      <c r="AJ618" s="193"/>
      <c r="AK618" s="193"/>
      <c r="AL618" s="193"/>
      <c r="AM618" s="193"/>
      <c r="AN618" s="193"/>
      <c r="AO618" s="193"/>
      <c r="AP618" s="193"/>
      <c r="AQ618" s="193"/>
      <c r="AR618" s="193"/>
      <c r="AS618" s="193"/>
      <c r="AT618" s="195"/>
      <c r="AU618" s="192"/>
      <c r="AV618" s="192"/>
      <c r="AW618" s="192"/>
      <c r="AX618" s="192"/>
      <c r="AY618" s="192"/>
      <c r="AZ618" s="192"/>
      <c r="BA618" s="192"/>
      <c r="BB618" s="192"/>
      <c r="BC618" s="192"/>
      <c r="BD618" s="192"/>
      <c r="BE618" s="192"/>
    </row>
    <row r="619" spans="1:57" ht="54" customHeight="1" x14ac:dyDescent="0.2">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82"/>
      <c r="X619" s="193"/>
      <c r="Y619" s="193"/>
      <c r="Z619" s="193"/>
      <c r="AA619" s="193"/>
      <c r="AB619" s="193"/>
      <c r="AC619" s="193"/>
      <c r="AD619" s="193"/>
      <c r="AE619" s="193"/>
      <c r="AF619" s="193"/>
      <c r="AG619" s="193"/>
      <c r="AH619" s="193"/>
      <c r="AI619" s="193"/>
      <c r="AJ619" s="193"/>
      <c r="AK619" s="193"/>
      <c r="AL619" s="193"/>
      <c r="AM619" s="193"/>
      <c r="AN619" s="193"/>
      <c r="AO619" s="193"/>
      <c r="AP619" s="193"/>
      <c r="AQ619" s="193"/>
      <c r="AR619" s="193"/>
      <c r="AS619" s="193"/>
      <c r="AT619" s="195"/>
      <c r="AU619" s="192"/>
      <c r="AV619" s="192"/>
      <c r="AW619" s="192"/>
      <c r="AX619" s="192"/>
      <c r="AY619" s="192"/>
      <c r="AZ619" s="192"/>
      <c r="BA619" s="192"/>
      <c r="BB619" s="192"/>
      <c r="BC619" s="192"/>
      <c r="BD619" s="192"/>
      <c r="BE619" s="192"/>
    </row>
    <row r="620" spans="1:57" ht="54" customHeight="1" x14ac:dyDescent="0.2">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82"/>
      <c r="X620" s="193"/>
      <c r="Y620" s="193"/>
      <c r="Z620" s="193"/>
      <c r="AA620" s="193"/>
      <c r="AB620" s="193"/>
      <c r="AC620" s="193"/>
      <c r="AD620" s="193"/>
      <c r="AE620" s="193"/>
      <c r="AF620" s="193"/>
      <c r="AG620" s="193"/>
      <c r="AH620" s="193"/>
      <c r="AI620" s="193"/>
      <c r="AJ620" s="193"/>
      <c r="AK620" s="193"/>
      <c r="AL620" s="193"/>
      <c r="AM620" s="193"/>
      <c r="AN620" s="193"/>
      <c r="AO620" s="193"/>
      <c r="AP620" s="193"/>
      <c r="AQ620" s="193"/>
      <c r="AR620" s="193"/>
      <c r="AS620" s="193"/>
      <c r="AT620" s="195"/>
      <c r="AU620" s="192"/>
      <c r="AV620" s="192"/>
      <c r="AW620" s="192"/>
      <c r="AX620" s="192"/>
      <c r="AY620" s="192"/>
      <c r="AZ620" s="192"/>
      <c r="BA620" s="192"/>
      <c r="BB620" s="192"/>
      <c r="BC620" s="192"/>
      <c r="BD620" s="192"/>
      <c r="BE620" s="192"/>
    </row>
    <row r="621" spans="1:57" ht="54" customHeight="1" x14ac:dyDescent="0.2">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82"/>
      <c r="X621" s="193"/>
      <c r="Y621" s="193"/>
      <c r="Z621" s="193"/>
      <c r="AA621" s="193"/>
      <c r="AB621" s="193"/>
      <c r="AC621" s="193"/>
      <c r="AD621" s="193"/>
      <c r="AE621" s="193"/>
      <c r="AF621" s="193"/>
      <c r="AG621" s="193"/>
      <c r="AH621" s="193"/>
      <c r="AI621" s="193"/>
      <c r="AJ621" s="193"/>
      <c r="AK621" s="193"/>
      <c r="AL621" s="193"/>
      <c r="AM621" s="193"/>
      <c r="AN621" s="193"/>
      <c r="AO621" s="193"/>
      <c r="AP621" s="193"/>
      <c r="AQ621" s="193"/>
      <c r="AR621" s="193"/>
      <c r="AS621" s="193"/>
      <c r="AT621" s="195"/>
      <c r="AU621" s="192"/>
      <c r="AV621" s="192"/>
      <c r="AW621" s="192"/>
      <c r="AX621" s="192"/>
      <c r="AY621" s="192"/>
      <c r="AZ621" s="192"/>
      <c r="BA621" s="192"/>
      <c r="BB621" s="192"/>
      <c r="BC621" s="192"/>
      <c r="BD621" s="192"/>
      <c r="BE621" s="192"/>
    </row>
    <row r="622" spans="1:57" ht="54" customHeight="1" x14ac:dyDescent="0.2">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82"/>
      <c r="X622" s="193"/>
      <c r="Y622" s="193"/>
      <c r="Z622" s="193"/>
      <c r="AA622" s="193"/>
      <c r="AB622" s="193"/>
      <c r="AC622" s="193"/>
      <c r="AD622" s="193"/>
      <c r="AE622" s="193"/>
      <c r="AF622" s="193"/>
      <c r="AG622" s="193"/>
      <c r="AH622" s="193"/>
      <c r="AI622" s="193"/>
      <c r="AJ622" s="193"/>
      <c r="AK622" s="193"/>
      <c r="AL622" s="193"/>
      <c r="AM622" s="193"/>
      <c r="AN622" s="193"/>
      <c r="AO622" s="193"/>
      <c r="AP622" s="193"/>
      <c r="AQ622" s="193"/>
      <c r="AR622" s="193"/>
      <c r="AS622" s="193"/>
      <c r="AT622" s="195"/>
      <c r="AU622" s="192"/>
      <c r="AV622" s="192"/>
      <c r="AW622" s="192"/>
      <c r="AX622" s="192"/>
      <c r="AY622" s="192"/>
      <c r="AZ622" s="192"/>
      <c r="BA622" s="192"/>
      <c r="BB622" s="192"/>
      <c r="BC622" s="192"/>
      <c r="BD622" s="192"/>
      <c r="BE622" s="192"/>
    </row>
    <row r="623" spans="1:57" ht="54" customHeight="1" x14ac:dyDescent="0.2">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82"/>
      <c r="X623" s="193"/>
      <c r="Y623" s="193"/>
      <c r="Z623" s="193"/>
      <c r="AA623" s="193"/>
      <c r="AB623" s="193"/>
      <c r="AC623" s="193"/>
      <c r="AD623" s="193"/>
      <c r="AE623" s="193"/>
      <c r="AF623" s="193"/>
      <c r="AG623" s="193"/>
      <c r="AH623" s="193"/>
      <c r="AI623" s="193"/>
      <c r="AJ623" s="193"/>
      <c r="AK623" s="193"/>
      <c r="AL623" s="193"/>
      <c r="AM623" s="193"/>
      <c r="AN623" s="193"/>
      <c r="AO623" s="193"/>
      <c r="AP623" s="193"/>
      <c r="AQ623" s="193"/>
      <c r="AR623" s="193"/>
      <c r="AS623" s="193"/>
      <c r="AT623" s="195"/>
      <c r="AU623" s="192"/>
      <c r="AV623" s="192"/>
      <c r="AW623" s="192"/>
      <c r="AX623" s="192"/>
      <c r="AY623" s="192"/>
      <c r="AZ623" s="192"/>
      <c r="BA623" s="192"/>
      <c r="BB623" s="192"/>
      <c r="BC623" s="192"/>
      <c r="BD623" s="192"/>
      <c r="BE623" s="192"/>
    </row>
    <row r="624" spans="1:57" ht="54" customHeight="1" x14ac:dyDescent="0.2">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82"/>
      <c r="X624" s="193"/>
      <c r="Y624" s="193"/>
      <c r="Z624" s="193"/>
      <c r="AA624" s="193"/>
      <c r="AB624" s="193"/>
      <c r="AC624" s="193"/>
      <c r="AD624" s="193"/>
      <c r="AE624" s="193"/>
      <c r="AF624" s="193"/>
      <c r="AG624" s="193"/>
      <c r="AH624" s="193"/>
      <c r="AI624" s="193"/>
      <c r="AJ624" s="193"/>
      <c r="AK624" s="193"/>
      <c r="AL624" s="193"/>
      <c r="AM624" s="193"/>
      <c r="AN624" s="193"/>
      <c r="AO624" s="193"/>
      <c r="AP624" s="193"/>
      <c r="AQ624" s="193"/>
      <c r="AR624" s="193"/>
      <c r="AS624" s="193"/>
      <c r="AT624" s="195"/>
      <c r="AU624" s="192"/>
      <c r="AV624" s="192"/>
      <c r="AW624" s="192"/>
      <c r="AX624" s="192"/>
      <c r="AY624" s="192"/>
      <c r="AZ624" s="192"/>
      <c r="BA624" s="192"/>
      <c r="BB624" s="192"/>
      <c r="BC624" s="192"/>
      <c r="BD624" s="192"/>
      <c r="BE624" s="192"/>
    </row>
    <row r="625" spans="1:57" ht="54" customHeight="1" x14ac:dyDescent="0.2">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82"/>
      <c r="X625" s="193"/>
      <c r="Y625" s="193"/>
      <c r="Z625" s="193"/>
      <c r="AA625" s="193"/>
      <c r="AB625" s="193"/>
      <c r="AC625" s="193"/>
      <c r="AD625" s="193"/>
      <c r="AE625" s="193"/>
      <c r="AF625" s="193"/>
      <c r="AG625" s="193"/>
      <c r="AH625" s="193"/>
      <c r="AI625" s="193"/>
      <c r="AJ625" s="193"/>
      <c r="AK625" s="193"/>
      <c r="AL625" s="193"/>
      <c r="AM625" s="193"/>
      <c r="AN625" s="193"/>
      <c r="AO625" s="193"/>
      <c r="AP625" s="193"/>
      <c r="AQ625" s="193"/>
      <c r="AR625" s="193"/>
      <c r="AS625" s="193"/>
      <c r="AT625" s="195"/>
      <c r="AU625" s="192"/>
      <c r="AV625" s="192"/>
      <c r="AW625" s="192"/>
      <c r="AX625" s="192"/>
      <c r="AY625" s="192"/>
      <c r="AZ625" s="192"/>
      <c r="BA625" s="192"/>
      <c r="BB625" s="192"/>
      <c r="BC625" s="192"/>
      <c r="BD625" s="192"/>
      <c r="BE625" s="192"/>
    </row>
    <row r="626" spans="1:57" ht="54" customHeight="1" x14ac:dyDescent="0.2">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82"/>
      <c r="X626" s="193"/>
      <c r="Y626" s="193"/>
      <c r="Z626" s="193"/>
      <c r="AA626" s="193"/>
      <c r="AB626" s="193"/>
      <c r="AC626" s="193"/>
      <c r="AD626" s="193"/>
      <c r="AE626" s="193"/>
      <c r="AF626" s="193"/>
      <c r="AG626" s="193"/>
      <c r="AH626" s="193"/>
      <c r="AI626" s="193"/>
      <c r="AJ626" s="193"/>
      <c r="AK626" s="193"/>
      <c r="AL626" s="193"/>
      <c r="AM626" s="193"/>
      <c r="AN626" s="193"/>
      <c r="AO626" s="193"/>
      <c r="AP626" s="193"/>
      <c r="AQ626" s="193"/>
      <c r="AR626" s="193"/>
      <c r="AS626" s="193"/>
      <c r="AT626" s="195"/>
      <c r="AU626" s="192"/>
      <c r="AV626" s="192"/>
      <c r="AW626" s="192"/>
      <c r="AX626" s="192"/>
      <c r="AY626" s="192"/>
      <c r="AZ626" s="192"/>
      <c r="BA626" s="192"/>
      <c r="BB626" s="192"/>
      <c r="BC626" s="192"/>
      <c r="BD626" s="192"/>
      <c r="BE626" s="192"/>
    </row>
    <row r="627" spans="1:57" ht="54" customHeight="1" x14ac:dyDescent="0.2">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82"/>
      <c r="X627" s="193"/>
      <c r="Y627" s="193"/>
      <c r="Z627" s="193"/>
      <c r="AA627" s="193"/>
      <c r="AB627" s="193"/>
      <c r="AC627" s="193"/>
      <c r="AD627" s="193"/>
      <c r="AE627" s="193"/>
      <c r="AF627" s="193"/>
      <c r="AG627" s="193"/>
      <c r="AH627" s="193"/>
      <c r="AI627" s="193"/>
      <c r="AJ627" s="193"/>
      <c r="AK627" s="193"/>
      <c r="AL627" s="193"/>
      <c r="AM627" s="193"/>
      <c r="AN627" s="193"/>
      <c r="AO627" s="193"/>
      <c r="AP627" s="193"/>
      <c r="AQ627" s="193"/>
      <c r="AR627" s="193"/>
      <c r="AS627" s="193"/>
      <c r="AT627" s="195"/>
      <c r="AU627" s="192"/>
      <c r="AV627" s="192"/>
      <c r="AW627" s="192"/>
      <c r="AX627" s="192"/>
      <c r="AY627" s="192"/>
      <c r="AZ627" s="192"/>
      <c r="BA627" s="192"/>
      <c r="BB627" s="192"/>
      <c r="BC627" s="192"/>
      <c r="BD627" s="192"/>
      <c r="BE627" s="192"/>
    </row>
    <row r="628" spans="1:57" ht="54" customHeight="1" x14ac:dyDescent="0.2">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82"/>
      <c r="X628" s="193"/>
      <c r="Y628" s="193"/>
      <c r="Z628" s="193"/>
      <c r="AA628" s="193"/>
      <c r="AB628" s="193"/>
      <c r="AC628" s="193"/>
      <c r="AD628" s="193"/>
      <c r="AE628" s="193"/>
      <c r="AF628" s="193"/>
      <c r="AG628" s="193"/>
      <c r="AH628" s="193"/>
      <c r="AI628" s="193"/>
      <c r="AJ628" s="193"/>
      <c r="AK628" s="193"/>
      <c r="AL628" s="193"/>
      <c r="AM628" s="193"/>
      <c r="AN628" s="193"/>
      <c r="AO628" s="193"/>
      <c r="AP628" s="193"/>
      <c r="AQ628" s="193"/>
      <c r="AR628" s="193"/>
      <c r="AS628" s="193"/>
      <c r="AT628" s="195"/>
      <c r="AU628" s="192"/>
      <c r="AV628" s="192"/>
      <c r="AW628" s="192"/>
      <c r="AX628" s="192"/>
      <c r="AY628" s="192"/>
      <c r="AZ628" s="192"/>
      <c r="BA628" s="192"/>
      <c r="BB628" s="192"/>
      <c r="BC628" s="192"/>
      <c r="BD628" s="192"/>
      <c r="BE628" s="192"/>
    </row>
    <row r="629" spans="1:57" ht="54" customHeight="1" x14ac:dyDescent="0.2">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82"/>
      <c r="X629" s="193"/>
      <c r="Y629" s="193"/>
      <c r="Z629" s="193"/>
      <c r="AA629" s="193"/>
      <c r="AB629" s="193"/>
      <c r="AC629" s="193"/>
      <c r="AD629" s="193"/>
      <c r="AE629" s="193"/>
      <c r="AF629" s="193"/>
      <c r="AG629" s="193"/>
      <c r="AH629" s="193"/>
      <c r="AI629" s="193"/>
      <c r="AJ629" s="193"/>
      <c r="AK629" s="193"/>
      <c r="AL629" s="193"/>
      <c r="AM629" s="193"/>
      <c r="AN629" s="193"/>
      <c r="AO629" s="193"/>
      <c r="AP629" s="193"/>
      <c r="AQ629" s="193"/>
      <c r="AR629" s="193"/>
      <c r="AS629" s="193"/>
      <c r="AT629" s="195"/>
      <c r="AU629" s="192"/>
      <c r="AV629" s="192"/>
      <c r="AW629" s="192"/>
      <c r="AX629" s="192"/>
      <c r="AY629" s="192"/>
      <c r="AZ629" s="192"/>
      <c r="BA629" s="192"/>
      <c r="BB629" s="192"/>
      <c r="BC629" s="192"/>
      <c r="BD629" s="192"/>
      <c r="BE629" s="192"/>
    </row>
    <row r="630" spans="1:57" ht="54" customHeight="1" x14ac:dyDescent="0.2">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82"/>
      <c r="X630" s="193"/>
      <c r="Y630" s="193"/>
      <c r="Z630" s="193"/>
      <c r="AA630" s="193"/>
      <c r="AB630" s="193"/>
      <c r="AC630" s="193"/>
      <c r="AD630" s="193"/>
      <c r="AE630" s="193"/>
      <c r="AF630" s="193"/>
      <c r="AG630" s="193"/>
      <c r="AH630" s="193"/>
      <c r="AI630" s="193"/>
      <c r="AJ630" s="193"/>
      <c r="AK630" s="193"/>
      <c r="AL630" s="193"/>
      <c r="AM630" s="193"/>
      <c r="AN630" s="193"/>
      <c r="AO630" s="193"/>
      <c r="AP630" s="193"/>
      <c r="AQ630" s="193"/>
      <c r="AR630" s="193"/>
      <c r="AS630" s="193"/>
      <c r="AT630" s="195"/>
      <c r="AU630" s="192"/>
      <c r="AV630" s="192"/>
      <c r="AW630" s="192"/>
      <c r="AX630" s="192"/>
      <c r="AY630" s="192"/>
      <c r="AZ630" s="192"/>
      <c r="BA630" s="192"/>
      <c r="BB630" s="192"/>
      <c r="BC630" s="192"/>
      <c r="BD630" s="192"/>
      <c r="BE630" s="192"/>
    </row>
    <row r="631" spans="1:57" ht="54" customHeight="1" x14ac:dyDescent="0.2">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82"/>
      <c r="X631" s="193"/>
      <c r="Y631" s="193"/>
      <c r="Z631" s="193"/>
      <c r="AA631" s="193"/>
      <c r="AB631" s="193"/>
      <c r="AC631" s="193"/>
      <c r="AD631" s="193"/>
      <c r="AE631" s="193"/>
      <c r="AF631" s="193"/>
      <c r="AG631" s="193"/>
      <c r="AH631" s="193"/>
      <c r="AI631" s="193"/>
      <c r="AJ631" s="193"/>
      <c r="AK631" s="193"/>
      <c r="AL631" s="193"/>
      <c r="AM631" s="193"/>
      <c r="AN631" s="193"/>
      <c r="AO631" s="193"/>
      <c r="AP631" s="193"/>
      <c r="AQ631" s="193"/>
      <c r="AR631" s="193"/>
      <c r="AS631" s="193"/>
      <c r="AT631" s="195"/>
      <c r="AU631" s="192"/>
      <c r="AV631" s="192"/>
      <c r="AW631" s="192"/>
      <c r="AX631" s="192"/>
      <c r="AY631" s="192"/>
      <c r="AZ631" s="192"/>
      <c r="BA631" s="192"/>
      <c r="BB631" s="192"/>
      <c r="BC631" s="192"/>
      <c r="BD631" s="192"/>
      <c r="BE631" s="192"/>
    </row>
    <row r="632" spans="1:57" ht="54" customHeight="1" x14ac:dyDescent="0.2">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82"/>
      <c r="X632" s="193"/>
      <c r="Y632" s="193"/>
      <c r="Z632" s="193"/>
      <c r="AA632" s="193"/>
      <c r="AB632" s="193"/>
      <c r="AC632" s="193"/>
      <c r="AD632" s="193"/>
      <c r="AE632" s="193"/>
      <c r="AF632" s="193"/>
      <c r="AG632" s="193"/>
      <c r="AH632" s="193"/>
      <c r="AI632" s="193"/>
      <c r="AJ632" s="193"/>
      <c r="AK632" s="193"/>
      <c r="AL632" s="193"/>
      <c r="AM632" s="193"/>
      <c r="AN632" s="193"/>
      <c r="AO632" s="193"/>
      <c r="AP632" s="193"/>
      <c r="AQ632" s="193"/>
      <c r="AR632" s="193"/>
      <c r="AS632" s="193"/>
      <c r="AT632" s="195"/>
      <c r="AU632" s="192"/>
      <c r="AV632" s="192"/>
      <c r="AW632" s="192"/>
      <c r="AX632" s="192"/>
      <c r="AY632" s="192"/>
      <c r="AZ632" s="192"/>
      <c r="BA632" s="192"/>
      <c r="BB632" s="192"/>
      <c r="BC632" s="192"/>
      <c r="BD632" s="192"/>
      <c r="BE632" s="192"/>
    </row>
    <row r="633" spans="1:57" ht="54" customHeight="1" x14ac:dyDescent="0.2">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82"/>
      <c r="X633" s="193"/>
      <c r="Y633" s="193"/>
      <c r="Z633" s="193"/>
      <c r="AA633" s="193"/>
      <c r="AB633" s="193"/>
      <c r="AC633" s="193"/>
      <c r="AD633" s="193"/>
      <c r="AE633" s="193"/>
      <c r="AF633" s="193"/>
      <c r="AG633" s="193"/>
      <c r="AH633" s="193"/>
      <c r="AI633" s="193"/>
      <c r="AJ633" s="193"/>
      <c r="AK633" s="193"/>
      <c r="AL633" s="193"/>
      <c r="AM633" s="193"/>
      <c r="AN633" s="193"/>
      <c r="AO633" s="193"/>
      <c r="AP633" s="193"/>
      <c r="AQ633" s="193"/>
      <c r="AR633" s="193"/>
      <c r="AS633" s="193"/>
      <c r="AT633" s="195"/>
      <c r="AU633" s="192"/>
      <c r="AV633" s="192"/>
      <c r="AW633" s="192"/>
      <c r="AX633" s="192"/>
      <c r="AY633" s="192"/>
      <c r="AZ633" s="192"/>
      <c r="BA633" s="192"/>
      <c r="BB633" s="192"/>
      <c r="BC633" s="192"/>
      <c r="BD633" s="192"/>
      <c r="BE633" s="192"/>
    </row>
    <row r="634" spans="1:57" ht="54" customHeight="1" x14ac:dyDescent="0.2">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82"/>
      <c r="X634" s="193"/>
      <c r="Y634" s="193"/>
      <c r="Z634" s="193"/>
      <c r="AA634" s="193"/>
      <c r="AB634" s="193"/>
      <c r="AC634" s="193"/>
      <c r="AD634" s="193"/>
      <c r="AE634" s="193"/>
      <c r="AF634" s="193"/>
      <c r="AG634" s="193"/>
      <c r="AH634" s="193"/>
      <c r="AI634" s="193"/>
      <c r="AJ634" s="193"/>
      <c r="AK634" s="193"/>
      <c r="AL634" s="193"/>
      <c r="AM634" s="193"/>
      <c r="AN634" s="193"/>
      <c r="AO634" s="193"/>
      <c r="AP634" s="193"/>
      <c r="AQ634" s="193"/>
      <c r="AR634" s="193"/>
      <c r="AS634" s="193"/>
      <c r="AT634" s="195"/>
      <c r="AU634" s="192"/>
      <c r="AV634" s="192"/>
      <c r="AW634" s="192"/>
      <c r="AX634" s="192"/>
      <c r="AY634" s="192"/>
      <c r="AZ634" s="192"/>
      <c r="BA634" s="192"/>
      <c r="BB634" s="192"/>
      <c r="BC634" s="192"/>
      <c r="BD634" s="192"/>
      <c r="BE634" s="192"/>
    </row>
    <row r="635" spans="1:57" ht="54" customHeight="1" x14ac:dyDescent="0.2">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82"/>
      <c r="X635" s="193"/>
      <c r="Y635" s="193"/>
      <c r="Z635" s="193"/>
      <c r="AA635" s="193"/>
      <c r="AB635" s="193"/>
      <c r="AC635" s="193"/>
      <c r="AD635" s="193"/>
      <c r="AE635" s="193"/>
      <c r="AF635" s="193"/>
      <c r="AG635" s="193"/>
      <c r="AH635" s="193"/>
      <c r="AI635" s="193"/>
      <c r="AJ635" s="193"/>
      <c r="AK635" s="193"/>
      <c r="AL635" s="193"/>
      <c r="AM635" s="193"/>
      <c r="AN635" s="193"/>
      <c r="AO635" s="193"/>
      <c r="AP635" s="193"/>
      <c r="AQ635" s="193"/>
      <c r="AR635" s="193"/>
      <c r="AS635" s="193"/>
      <c r="AT635" s="195"/>
      <c r="AU635" s="192"/>
      <c r="AV635" s="192"/>
      <c r="AW635" s="192"/>
      <c r="AX635" s="192"/>
      <c r="AY635" s="192"/>
      <c r="AZ635" s="192"/>
      <c r="BA635" s="192"/>
      <c r="BB635" s="192"/>
      <c r="BC635" s="192"/>
      <c r="BD635" s="192"/>
      <c r="BE635" s="192"/>
    </row>
    <row r="636" spans="1:57" ht="54" customHeight="1" x14ac:dyDescent="0.2">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82"/>
      <c r="X636" s="193"/>
      <c r="Y636" s="193"/>
      <c r="Z636" s="193"/>
      <c r="AA636" s="193"/>
      <c r="AB636" s="193"/>
      <c r="AC636" s="193"/>
      <c r="AD636" s="193"/>
      <c r="AE636" s="193"/>
      <c r="AF636" s="193"/>
      <c r="AG636" s="193"/>
      <c r="AH636" s="193"/>
      <c r="AI636" s="193"/>
      <c r="AJ636" s="193"/>
      <c r="AK636" s="193"/>
      <c r="AL636" s="193"/>
      <c r="AM636" s="193"/>
      <c r="AN636" s="193"/>
      <c r="AO636" s="193"/>
      <c r="AP636" s="193"/>
      <c r="AQ636" s="193"/>
      <c r="AR636" s="193"/>
      <c r="AS636" s="193"/>
      <c r="AT636" s="195"/>
      <c r="AU636" s="192"/>
      <c r="AV636" s="192"/>
      <c r="AW636" s="192"/>
      <c r="AX636" s="192"/>
      <c r="AY636" s="192"/>
      <c r="AZ636" s="192"/>
      <c r="BA636" s="192"/>
      <c r="BB636" s="192"/>
      <c r="BC636" s="192"/>
      <c r="BD636" s="192"/>
      <c r="BE636" s="192"/>
    </row>
    <row r="637" spans="1:57" ht="54" customHeight="1" x14ac:dyDescent="0.2">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82"/>
      <c r="X637" s="193"/>
      <c r="Y637" s="193"/>
      <c r="Z637" s="193"/>
      <c r="AA637" s="193"/>
      <c r="AB637" s="193"/>
      <c r="AC637" s="193"/>
      <c r="AD637" s="193"/>
      <c r="AE637" s="193"/>
      <c r="AF637" s="193"/>
      <c r="AG637" s="193"/>
      <c r="AH637" s="193"/>
      <c r="AI637" s="193"/>
      <c r="AJ637" s="193"/>
      <c r="AK637" s="193"/>
      <c r="AL637" s="193"/>
      <c r="AM637" s="193"/>
      <c r="AN637" s="193"/>
      <c r="AO637" s="193"/>
      <c r="AP637" s="193"/>
      <c r="AQ637" s="193"/>
      <c r="AR637" s="193"/>
      <c r="AS637" s="193"/>
      <c r="AT637" s="195"/>
      <c r="AU637" s="192"/>
      <c r="AV637" s="192"/>
      <c r="AW637" s="192"/>
      <c r="AX637" s="192"/>
      <c r="AY637" s="192"/>
      <c r="AZ637" s="192"/>
      <c r="BA637" s="192"/>
      <c r="BB637" s="192"/>
      <c r="BC637" s="192"/>
      <c r="BD637" s="192"/>
      <c r="BE637" s="192"/>
    </row>
    <row r="638" spans="1:57" ht="54" customHeight="1" x14ac:dyDescent="0.2">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82"/>
      <c r="X638" s="193"/>
      <c r="Y638" s="193"/>
      <c r="Z638" s="193"/>
      <c r="AA638" s="193"/>
      <c r="AB638" s="193"/>
      <c r="AC638" s="193"/>
      <c r="AD638" s="193"/>
      <c r="AE638" s="193"/>
      <c r="AF638" s="193"/>
      <c r="AG638" s="193"/>
      <c r="AH638" s="193"/>
      <c r="AI638" s="193"/>
      <c r="AJ638" s="193"/>
      <c r="AK638" s="193"/>
      <c r="AL638" s="193"/>
      <c r="AM638" s="193"/>
      <c r="AN638" s="193"/>
      <c r="AO638" s="193"/>
      <c r="AP638" s="193"/>
      <c r="AQ638" s="193"/>
      <c r="AR638" s="193"/>
      <c r="AS638" s="193"/>
      <c r="AT638" s="195"/>
      <c r="AU638" s="192"/>
      <c r="AV638" s="192"/>
      <c r="AW638" s="192"/>
      <c r="AX638" s="192"/>
      <c r="AY638" s="192"/>
      <c r="AZ638" s="192"/>
      <c r="BA638" s="192"/>
      <c r="BB638" s="192"/>
      <c r="BC638" s="192"/>
      <c r="BD638" s="192"/>
      <c r="BE638" s="192"/>
    </row>
    <row r="639" spans="1:57" ht="54" customHeight="1" x14ac:dyDescent="0.2">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82"/>
      <c r="X639" s="193"/>
      <c r="Y639" s="193"/>
      <c r="Z639" s="193"/>
      <c r="AA639" s="193"/>
      <c r="AB639" s="193"/>
      <c r="AC639" s="193"/>
      <c r="AD639" s="193"/>
      <c r="AE639" s="193"/>
      <c r="AF639" s="193"/>
      <c r="AG639" s="193"/>
      <c r="AH639" s="193"/>
      <c r="AI639" s="193"/>
      <c r="AJ639" s="193"/>
      <c r="AK639" s="193"/>
      <c r="AL639" s="193"/>
      <c r="AM639" s="193"/>
      <c r="AN639" s="193"/>
      <c r="AO639" s="193"/>
      <c r="AP639" s="193"/>
      <c r="AQ639" s="193"/>
      <c r="AR639" s="193"/>
      <c r="AS639" s="193"/>
      <c r="AT639" s="195"/>
      <c r="AU639" s="192"/>
      <c r="AV639" s="192"/>
      <c r="AW639" s="192"/>
      <c r="AX639" s="192"/>
      <c r="AY639" s="192"/>
      <c r="AZ639" s="192"/>
      <c r="BA639" s="192"/>
      <c r="BB639" s="192"/>
      <c r="BC639" s="192"/>
      <c r="BD639" s="192"/>
      <c r="BE639" s="192"/>
    </row>
    <row r="640" spans="1:57" ht="54" customHeight="1" x14ac:dyDescent="0.2">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82"/>
      <c r="X640" s="193"/>
      <c r="Y640" s="193"/>
      <c r="Z640" s="193"/>
      <c r="AA640" s="193"/>
      <c r="AB640" s="193"/>
      <c r="AC640" s="193"/>
      <c r="AD640" s="193"/>
      <c r="AE640" s="193"/>
      <c r="AF640" s="193"/>
      <c r="AG640" s="193"/>
      <c r="AH640" s="193"/>
      <c r="AI640" s="193"/>
      <c r="AJ640" s="193"/>
      <c r="AK640" s="193"/>
      <c r="AL640" s="193"/>
      <c r="AM640" s="193"/>
      <c r="AN640" s="193"/>
      <c r="AO640" s="193"/>
      <c r="AP640" s="193"/>
      <c r="AQ640" s="193"/>
      <c r="AR640" s="193"/>
      <c r="AS640" s="193"/>
      <c r="AT640" s="195"/>
      <c r="AU640" s="192"/>
      <c r="AV640" s="192"/>
      <c r="AW640" s="192"/>
      <c r="AX640" s="192"/>
      <c r="AY640" s="192"/>
      <c r="AZ640" s="192"/>
      <c r="BA640" s="192"/>
      <c r="BB640" s="192"/>
      <c r="BC640" s="192"/>
      <c r="BD640" s="192"/>
      <c r="BE640" s="192"/>
    </row>
    <row r="641" spans="1:57" ht="54" customHeight="1" x14ac:dyDescent="0.2">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82"/>
      <c r="X641" s="193"/>
      <c r="Y641" s="193"/>
      <c r="Z641" s="193"/>
      <c r="AA641" s="193"/>
      <c r="AB641" s="193"/>
      <c r="AC641" s="193"/>
      <c r="AD641" s="193"/>
      <c r="AE641" s="193"/>
      <c r="AF641" s="193"/>
      <c r="AG641" s="193"/>
      <c r="AH641" s="193"/>
      <c r="AI641" s="193"/>
      <c r="AJ641" s="193"/>
      <c r="AK641" s="193"/>
      <c r="AL641" s="193"/>
      <c r="AM641" s="193"/>
      <c r="AN641" s="193"/>
      <c r="AO641" s="193"/>
      <c r="AP641" s="193"/>
      <c r="AQ641" s="193"/>
      <c r="AR641" s="193"/>
      <c r="AS641" s="193"/>
      <c r="AT641" s="195"/>
      <c r="AU641" s="192"/>
      <c r="AV641" s="192"/>
      <c r="AW641" s="192"/>
      <c r="AX641" s="192"/>
      <c r="AY641" s="192"/>
      <c r="AZ641" s="192"/>
      <c r="BA641" s="192"/>
      <c r="BB641" s="192"/>
      <c r="BC641" s="192"/>
      <c r="BD641" s="192"/>
      <c r="BE641" s="192"/>
    </row>
    <row r="642" spans="1:57" ht="54" customHeight="1" x14ac:dyDescent="0.2">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82"/>
      <c r="X642" s="193"/>
      <c r="Y642" s="193"/>
      <c r="Z642" s="193"/>
      <c r="AA642" s="193"/>
      <c r="AB642" s="193"/>
      <c r="AC642" s="193"/>
      <c r="AD642" s="193"/>
      <c r="AE642" s="193"/>
      <c r="AF642" s="193"/>
      <c r="AG642" s="193"/>
      <c r="AH642" s="193"/>
      <c r="AI642" s="193"/>
      <c r="AJ642" s="193"/>
      <c r="AK642" s="193"/>
      <c r="AL642" s="193"/>
      <c r="AM642" s="193"/>
      <c r="AN642" s="193"/>
      <c r="AO642" s="193"/>
      <c r="AP642" s="193"/>
      <c r="AQ642" s="193"/>
      <c r="AR642" s="193"/>
      <c r="AS642" s="193"/>
      <c r="AT642" s="195"/>
      <c r="AU642" s="192"/>
      <c r="AV642" s="192"/>
      <c r="AW642" s="192"/>
      <c r="AX642" s="192"/>
      <c r="AY642" s="192"/>
      <c r="AZ642" s="192"/>
      <c r="BA642" s="192"/>
      <c r="BB642" s="192"/>
      <c r="BC642" s="192"/>
      <c r="BD642" s="192"/>
      <c r="BE642" s="192"/>
    </row>
    <row r="643" spans="1:57" ht="54" customHeight="1" x14ac:dyDescent="0.2">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82"/>
      <c r="X643" s="193"/>
      <c r="Y643" s="193"/>
      <c r="Z643" s="193"/>
      <c r="AA643" s="193"/>
      <c r="AB643" s="193"/>
      <c r="AC643" s="193"/>
      <c r="AD643" s="193"/>
      <c r="AE643" s="193"/>
      <c r="AF643" s="193"/>
      <c r="AG643" s="193"/>
      <c r="AH643" s="193"/>
      <c r="AI643" s="193"/>
      <c r="AJ643" s="193"/>
      <c r="AK643" s="193"/>
      <c r="AL643" s="193"/>
      <c r="AM643" s="193"/>
      <c r="AN643" s="193"/>
      <c r="AO643" s="193"/>
      <c r="AP643" s="193"/>
      <c r="AQ643" s="193"/>
      <c r="AR643" s="193"/>
      <c r="AS643" s="193"/>
      <c r="AT643" s="195"/>
      <c r="AU643" s="192"/>
      <c r="AV643" s="192"/>
      <c r="AW643" s="192"/>
      <c r="AX643" s="192"/>
      <c r="AY643" s="192"/>
      <c r="AZ643" s="192"/>
      <c r="BA643" s="192"/>
      <c r="BB643" s="192"/>
      <c r="BC643" s="192"/>
      <c r="BD643" s="192"/>
      <c r="BE643" s="192"/>
    </row>
    <row r="644" spans="1:57" ht="54" customHeight="1" x14ac:dyDescent="0.2">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82"/>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5"/>
      <c r="AU644" s="192"/>
      <c r="AV644" s="192"/>
      <c r="AW644" s="192"/>
      <c r="AX644" s="192"/>
      <c r="AY644" s="192"/>
      <c r="AZ644" s="192"/>
      <c r="BA644" s="192"/>
      <c r="BB644" s="192"/>
      <c r="BC644" s="192"/>
      <c r="BD644" s="192"/>
      <c r="BE644" s="192"/>
    </row>
    <row r="645" spans="1:57" ht="54" customHeight="1" x14ac:dyDescent="0.2">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82"/>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5"/>
      <c r="AU645" s="192"/>
      <c r="AV645" s="192"/>
      <c r="AW645" s="192"/>
      <c r="AX645" s="192"/>
      <c r="AY645" s="192"/>
      <c r="AZ645" s="192"/>
      <c r="BA645" s="192"/>
      <c r="BB645" s="192"/>
      <c r="BC645" s="192"/>
      <c r="BD645" s="192"/>
      <c r="BE645" s="192"/>
    </row>
    <row r="646" spans="1:57" ht="54" customHeight="1" x14ac:dyDescent="0.2">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82"/>
      <c r="X646" s="193"/>
      <c r="Y646" s="193"/>
      <c r="Z646" s="193"/>
      <c r="AA646" s="193"/>
      <c r="AB646" s="193"/>
      <c r="AC646" s="193"/>
      <c r="AD646" s="193"/>
      <c r="AE646" s="193"/>
      <c r="AF646" s="193"/>
      <c r="AG646" s="193"/>
      <c r="AH646" s="193"/>
      <c r="AI646" s="193"/>
      <c r="AJ646" s="193"/>
      <c r="AK646" s="193"/>
      <c r="AL646" s="193"/>
      <c r="AM646" s="193"/>
      <c r="AN646" s="193"/>
      <c r="AO646" s="193"/>
      <c r="AP646" s="193"/>
      <c r="AQ646" s="193"/>
      <c r="AR646" s="193"/>
      <c r="AS646" s="193"/>
      <c r="AT646" s="195"/>
      <c r="AU646" s="192"/>
      <c r="AV646" s="192"/>
      <c r="AW646" s="192"/>
      <c r="AX646" s="192"/>
      <c r="AY646" s="192"/>
      <c r="AZ646" s="192"/>
      <c r="BA646" s="192"/>
      <c r="BB646" s="192"/>
      <c r="BC646" s="192"/>
      <c r="BD646" s="192"/>
      <c r="BE646" s="192"/>
    </row>
    <row r="647" spans="1:57" ht="54" customHeight="1" x14ac:dyDescent="0.2">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82"/>
      <c r="X647" s="193"/>
      <c r="Y647" s="193"/>
      <c r="Z647" s="193"/>
      <c r="AA647" s="193"/>
      <c r="AB647" s="193"/>
      <c r="AC647" s="193"/>
      <c r="AD647" s="193"/>
      <c r="AE647" s="193"/>
      <c r="AF647" s="193"/>
      <c r="AG647" s="193"/>
      <c r="AH647" s="193"/>
      <c r="AI647" s="193"/>
      <c r="AJ647" s="193"/>
      <c r="AK647" s="193"/>
      <c r="AL647" s="193"/>
      <c r="AM647" s="193"/>
      <c r="AN647" s="193"/>
      <c r="AO647" s="193"/>
      <c r="AP647" s="193"/>
      <c r="AQ647" s="193"/>
      <c r="AR647" s="193"/>
      <c r="AS647" s="193"/>
      <c r="AT647" s="195"/>
      <c r="AU647" s="192"/>
      <c r="AV647" s="192"/>
      <c r="AW647" s="192"/>
      <c r="AX647" s="192"/>
      <c r="AY647" s="192"/>
      <c r="AZ647" s="192"/>
      <c r="BA647" s="192"/>
      <c r="BB647" s="192"/>
      <c r="BC647" s="192"/>
      <c r="BD647" s="192"/>
      <c r="BE647" s="192"/>
    </row>
    <row r="648" spans="1:57" ht="54" customHeight="1" x14ac:dyDescent="0.2">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82"/>
      <c r="X648" s="193"/>
      <c r="Y648" s="193"/>
      <c r="Z648" s="193"/>
      <c r="AA648" s="193"/>
      <c r="AB648" s="193"/>
      <c r="AC648" s="193"/>
      <c r="AD648" s="193"/>
      <c r="AE648" s="193"/>
      <c r="AF648" s="193"/>
      <c r="AG648" s="193"/>
      <c r="AH648" s="193"/>
      <c r="AI648" s="193"/>
      <c r="AJ648" s="193"/>
      <c r="AK648" s="193"/>
      <c r="AL648" s="193"/>
      <c r="AM648" s="193"/>
      <c r="AN648" s="193"/>
      <c r="AO648" s="193"/>
      <c r="AP648" s="193"/>
      <c r="AQ648" s="193"/>
      <c r="AR648" s="193"/>
      <c r="AS648" s="193"/>
      <c r="AT648" s="195"/>
      <c r="AU648" s="192"/>
      <c r="AV648" s="192"/>
      <c r="AW648" s="192"/>
      <c r="AX648" s="192"/>
      <c r="AY648" s="192"/>
      <c r="AZ648" s="192"/>
      <c r="BA648" s="192"/>
      <c r="BB648" s="192"/>
      <c r="BC648" s="192"/>
      <c r="BD648" s="192"/>
      <c r="BE648" s="192"/>
    </row>
    <row r="649" spans="1:57" ht="54" customHeight="1" x14ac:dyDescent="0.2">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82"/>
      <c r="X649" s="193"/>
      <c r="Y649" s="193"/>
      <c r="Z649" s="193"/>
      <c r="AA649" s="193"/>
      <c r="AB649" s="193"/>
      <c r="AC649" s="193"/>
      <c r="AD649" s="193"/>
      <c r="AE649" s="193"/>
      <c r="AF649" s="193"/>
      <c r="AG649" s="193"/>
      <c r="AH649" s="193"/>
      <c r="AI649" s="193"/>
      <c r="AJ649" s="193"/>
      <c r="AK649" s="193"/>
      <c r="AL649" s="193"/>
      <c r="AM649" s="193"/>
      <c r="AN649" s="193"/>
      <c r="AO649" s="193"/>
      <c r="AP649" s="193"/>
      <c r="AQ649" s="193"/>
      <c r="AR649" s="193"/>
      <c r="AS649" s="193"/>
      <c r="AT649" s="195"/>
      <c r="AU649" s="192"/>
      <c r="AV649" s="192"/>
      <c r="AW649" s="192"/>
      <c r="AX649" s="192"/>
      <c r="AY649" s="192"/>
      <c r="AZ649" s="192"/>
      <c r="BA649" s="192"/>
      <c r="BB649" s="192"/>
      <c r="BC649" s="192"/>
      <c r="BD649" s="192"/>
      <c r="BE649" s="192"/>
    </row>
    <row r="650" spans="1:57" ht="54" customHeight="1" x14ac:dyDescent="0.2">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82"/>
      <c r="X650" s="193"/>
      <c r="Y650" s="193"/>
      <c r="Z650" s="193"/>
      <c r="AA650" s="193"/>
      <c r="AB650" s="193"/>
      <c r="AC650" s="193"/>
      <c r="AD650" s="193"/>
      <c r="AE650" s="193"/>
      <c r="AF650" s="193"/>
      <c r="AG650" s="193"/>
      <c r="AH650" s="193"/>
      <c r="AI650" s="193"/>
      <c r="AJ650" s="193"/>
      <c r="AK650" s="193"/>
      <c r="AL650" s="193"/>
      <c r="AM650" s="193"/>
      <c r="AN650" s="193"/>
      <c r="AO650" s="193"/>
      <c r="AP650" s="193"/>
      <c r="AQ650" s="193"/>
      <c r="AR650" s="193"/>
      <c r="AS650" s="193"/>
      <c r="AT650" s="195"/>
      <c r="AU650" s="192"/>
      <c r="AV650" s="192"/>
      <c r="AW650" s="192"/>
      <c r="AX650" s="192"/>
      <c r="AY650" s="192"/>
      <c r="AZ650" s="192"/>
      <c r="BA650" s="192"/>
      <c r="BB650" s="192"/>
      <c r="BC650" s="192"/>
      <c r="BD650" s="192"/>
      <c r="BE650" s="192"/>
    </row>
    <row r="651" spans="1:57" ht="54" customHeight="1" x14ac:dyDescent="0.2">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82"/>
      <c r="X651" s="193"/>
      <c r="Y651" s="193"/>
      <c r="Z651" s="193"/>
      <c r="AA651" s="193"/>
      <c r="AB651" s="193"/>
      <c r="AC651" s="193"/>
      <c r="AD651" s="193"/>
      <c r="AE651" s="193"/>
      <c r="AF651" s="193"/>
      <c r="AG651" s="193"/>
      <c r="AH651" s="193"/>
      <c r="AI651" s="193"/>
      <c r="AJ651" s="193"/>
      <c r="AK651" s="193"/>
      <c r="AL651" s="193"/>
      <c r="AM651" s="193"/>
      <c r="AN651" s="193"/>
      <c r="AO651" s="193"/>
      <c r="AP651" s="193"/>
      <c r="AQ651" s="193"/>
      <c r="AR651" s="193"/>
      <c r="AS651" s="193"/>
      <c r="AT651" s="195"/>
      <c r="AU651" s="192"/>
      <c r="AV651" s="192"/>
      <c r="AW651" s="192"/>
      <c r="AX651" s="192"/>
      <c r="AY651" s="192"/>
      <c r="AZ651" s="192"/>
      <c r="BA651" s="192"/>
      <c r="BB651" s="192"/>
      <c r="BC651" s="192"/>
      <c r="BD651" s="192"/>
      <c r="BE651" s="192"/>
    </row>
    <row r="652" spans="1:57" ht="54" customHeight="1" x14ac:dyDescent="0.2">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82"/>
      <c r="X652" s="193"/>
      <c r="Y652" s="193"/>
      <c r="Z652" s="193"/>
      <c r="AA652" s="193"/>
      <c r="AB652" s="193"/>
      <c r="AC652" s="193"/>
      <c r="AD652" s="193"/>
      <c r="AE652" s="193"/>
      <c r="AF652" s="193"/>
      <c r="AG652" s="193"/>
      <c r="AH652" s="193"/>
      <c r="AI652" s="193"/>
      <c r="AJ652" s="193"/>
      <c r="AK652" s="193"/>
      <c r="AL652" s="193"/>
      <c r="AM652" s="193"/>
      <c r="AN652" s="193"/>
      <c r="AO652" s="193"/>
      <c r="AP652" s="193"/>
      <c r="AQ652" s="193"/>
      <c r="AR652" s="193"/>
      <c r="AS652" s="193"/>
      <c r="AT652" s="195"/>
      <c r="AU652" s="192"/>
      <c r="AV652" s="192"/>
      <c r="AW652" s="192"/>
      <c r="AX652" s="192"/>
      <c r="AY652" s="192"/>
      <c r="AZ652" s="192"/>
      <c r="BA652" s="192"/>
      <c r="BB652" s="192"/>
      <c r="BC652" s="192"/>
      <c r="BD652" s="192"/>
      <c r="BE652" s="192"/>
    </row>
    <row r="653" spans="1:57" ht="54" customHeight="1" x14ac:dyDescent="0.2">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82"/>
      <c r="X653" s="193"/>
      <c r="Y653" s="193"/>
      <c r="Z653" s="193"/>
      <c r="AA653" s="193"/>
      <c r="AB653" s="193"/>
      <c r="AC653" s="193"/>
      <c r="AD653" s="193"/>
      <c r="AE653" s="193"/>
      <c r="AF653" s="193"/>
      <c r="AG653" s="193"/>
      <c r="AH653" s="193"/>
      <c r="AI653" s="193"/>
      <c r="AJ653" s="193"/>
      <c r="AK653" s="193"/>
      <c r="AL653" s="193"/>
      <c r="AM653" s="193"/>
      <c r="AN653" s="193"/>
      <c r="AO653" s="193"/>
      <c r="AP653" s="193"/>
      <c r="AQ653" s="193"/>
      <c r="AR653" s="193"/>
      <c r="AS653" s="193"/>
      <c r="AT653" s="195"/>
      <c r="AU653" s="192"/>
      <c r="AV653" s="192"/>
      <c r="AW653" s="192"/>
      <c r="AX653" s="192"/>
      <c r="AY653" s="192"/>
      <c r="AZ653" s="192"/>
      <c r="BA653" s="192"/>
      <c r="BB653" s="192"/>
      <c r="BC653" s="192"/>
      <c r="BD653" s="192"/>
      <c r="BE653" s="192"/>
    </row>
    <row r="654" spans="1:57" ht="54" customHeight="1" x14ac:dyDescent="0.2">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82"/>
      <c r="X654" s="193"/>
      <c r="Y654" s="193"/>
      <c r="Z654" s="193"/>
      <c r="AA654" s="193"/>
      <c r="AB654" s="193"/>
      <c r="AC654" s="193"/>
      <c r="AD654" s="193"/>
      <c r="AE654" s="193"/>
      <c r="AF654" s="193"/>
      <c r="AG654" s="193"/>
      <c r="AH654" s="193"/>
      <c r="AI654" s="193"/>
      <c r="AJ654" s="193"/>
      <c r="AK654" s="193"/>
      <c r="AL654" s="193"/>
      <c r="AM654" s="193"/>
      <c r="AN654" s="193"/>
      <c r="AO654" s="193"/>
      <c r="AP654" s="193"/>
      <c r="AQ654" s="193"/>
      <c r="AR654" s="193"/>
      <c r="AS654" s="193"/>
      <c r="AT654" s="195"/>
      <c r="AU654" s="192"/>
      <c r="AV654" s="192"/>
      <c r="AW654" s="192"/>
      <c r="AX654" s="192"/>
      <c r="AY654" s="192"/>
      <c r="AZ654" s="192"/>
      <c r="BA654" s="192"/>
      <c r="BB654" s="192"/>
      <c r="BC654" s="192"/>
      <c r="BD654" s="192"/>
      <c r="BE654" s="192"/>
    </row>
    <row r="655" spans="1:57" ht="54" customHeight="1" x14ac:dyDescent="0.2">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82"/>
      <c r="X655" s="193"/>
      <c r="Y655" s="193"/>
      <c r="Z655" s="193"/>
      <c r="AA655" s="193"/>
      <c r="AB655" s="193"/>
      <c r="AC655" s="193"/>
      <c r="AD655" s="193"/>
      <c r="AE655" s="193"/>
      <c r="AF655" s="193"/>
      <c r="AG655" s="193"/>
      <c r="AH655" s="193"/>
      <c r="AI655" s="193"/>
      <c r="AJ655" s="193"/>
      <c r="AK655" s="193"/>
      <c r="AL655" s="193"/>
      <c r="AM655" s="193"/>
      <c r="AN655" s="193"/>
      <c r="AO655" s="193"/>
      <c r="AP655" s="193"/>
      <c r="AQ655" s="193"/>
      <c r="AR655" s="193"/>
      <c r="AS655" s="193"/>
      <c r="AT655" s="195"/>
      <c r="AU655" s="192"/>
      <c r="AV655" s="192"/>
      <c r="AW655" s="192"/>
      <c r="AX655" s="192"/>
      <c r="AY655" s="192"/>
      <c r="AZ655" s="192"/>
      <c r="BA655" s="192"/>
      <c r="BB655" s="192"/>
      <c r="BC655" s="192"/>
      <c r="BD655" s="192"/>
      <c r="BE655" s="192"/>
    </row>
    <row r="656" spans="1:57" ht="54" customHeight="1" x14ac:dyDescent="0.2">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82"/>
      <c r="X656" s="193"/>
      <c r="Y656" s="193"/>
      <c r="Z656" s="193"/>
      <c r="AA656" s="193"/>
      <c r="AB656" s="193"/>
      <c r="AC656" s="193"/>
      <c r="AD656" s="193"/>
      <c r="AE656" s="193"/>
      <c r="AF656" s="193"/>
      <c r="AG656" s="193"/>
      <c r="AH656" s="193"/>
      <c r="AI656" s="193"/>
      <c r="AJ656" s="193"/>
      <c r="AK656" s="193"/>
      <c r="AL656" s="193"/>
      <c r="AM656" s="193"/>
      <c r="AN656" s="193"/>
      <c r="AO656" s="193"/>
      <c r="AP656" s="193"/>
      <c r="AQ656" s="193"/>
      <c r="AR656" s="193"/>
      <c r="AS656" s="193"/>
      <c r="AT656" s="195"/>
      <c r="AU656" s="192"/>
      <c r="AV656" s="192"/>
      <c r="AW656" s="192"/>
      <c r="AX656" s="192"/>
      <c r="AY656" s="192"/>
      <c r="AZ656" s="192"/>
      <c r="BA656" s="192"/>
      <c r="BB656" s="192"/>
      <c r="BC656" s="192"/>
      <c r="BD656" s="192"/>
      <c r="BE656" s="192"/>
    </row>
    <row r="657" spans="1:57" ht="54" customHeight="1" x14ac:dyDescent="0.2">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82"/>
      <c r="X657" s="193"/>
      <c r="Y657" s="193"/>
      <c r="Z657" s="193"/>
      <c r="AA657" s="193"/>
      <c r="AB657" s="193"/>
      <c r="AC657" s="193"/>
      <c r="AD657" s="193"/>
      <c r="AE657" s="193"/>
      <c r="AF657" s="193"/>
      <c r="AG657" s="193"/>
      <c r="AH657" s="193"/>
      <c r="AI657" s="193"/>
      <c r="AJ657" s="193"/>
      <c r="AK657" s="193"/>
      <c r="AL657" s="193"/>
      <c r="AM657" s="193"/>
      <c r="AN657" s="193"/>
      <c r="AO657" s="193"/>
      <c r="AP657" s="193"/>
      <c r="AQ657" s="193"/>
      <c r="AR657" s="193"/>
      <c r="AS657" s="193"/>
      <c r="AT657" s="195"/>
      <c r="AU657" s="192"/>
      <c r="AV657" s="192"/>
      <c r="AW657" s="192"/>
      <c r="AX657" s="192"/>
      <c r="AY657" s="192"/>
      <c r="AZ657" s="192"/>
      <c r="BA657" s="192"/>
      <c r="BB657" s="192"/>
      <c r="BC657" s="192"/>
      <c r="BD657" s="192"/>
      <c r="BE657" s="192"/>
    </row>
    <row r="658" spans="1:57" ht="54" customHeight="1" x14ac:dyDescent="0.2">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82"/>
      <c r="X658" s="193"/>
      <c r="Y658" s="193"/>
      <c r="Z658" s="193"/>
      <c r="AA658" s="193"/>
      <c r="AB658" s="193"/>
      <c r="AC658" s="193"/>
      <c r="AD658" s="193"/>
      <c r="AE658" s="193"/>
      <c r="AF658" s="193"/>
      <c r="AG658" s="193"/>
      <c r="AH658" s="193"/>
      <c r="AI658" s="193"/>
      <c r="AJ658" s="193"/>
      <c r="AK658" s="193"/>
      <c r="AL658" s="193"/>
      <c r="AM658" s="193"/>
      <c r="AN658" s="193"/>
      <c r="AO658" s="193"/>
      <c r="AP658" s="193"/>
      <c r="AQ658" s="193"/>
      <c r="AR658" s="193"/>
      <c r="AS658" s="193"/>
      <c r="AT658" s="195"/>
      <c r="AU658" s="192"/>
      <c r="AV658" s="192"/>
      <c r="AW658" s="192"/>
      <c r="AX658" s="192"/>
      <c r="AY658" s="192"/>
      <c r="AZ658" s="192"/>
      <c r="BA658" s="192"/>
      <c r="BB658" s="192"/>
      <c r="BC658" s="192"/>
      <c r="BD658" s="192"/>
      <c r="BE658" s="192"/>
    </row>
    <row r="659" spans="1:57" ht="54" customHeight="1" x14ac:dyDescent="0.2">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82"/>
      <c r="X659" s="193"/>
      <c r="Y659" s="193"/>
      <c r="Z659" s="193"/>
      <c r="AA659" s="193"/>
      <c r="AB659" s="193"/>
      <c r="AC659" s="193"/>
      <c r="AD659" s="193"/>
      <c r="AE659" s="193"/>
      <c r="AF659" s="193"/>
      <c r="AG659" s="193"/>
      <c r="AH659" s="193"/>
      <c r="AI659" s="193"/>
      <c r="AJ659" s="193"/>
      <c r="AK659" s="193"/>
      <c r="AL659" s="193"/>
      <c r="AM659" s="193"/>
      <c r="AN659" s="193"/>
      <c r="AO659" s="193"/>
      <c r="AP659" s="193"/>
      <c r="AQ659" s="193"/>
      <c r="AR659" s="193"/>
      <c r="AS659" s="193"/>
      <c r="AT659" s="195"/>
      <c r="AU659" s="192"/>
      <c r="AV659" s="192"/>
      <c r="AW659" s="192"/>
      <c r="AX659" s="192"/>
      <c r="AY659" s="192"/>
      <c r="AZ659" s="192"/>
      <c r="BA659" s="192"/>
      <c r="BB659" s="192"/>
      <c r="BC659" s="192"/>
      <c r="BD659" s="192"/>
      <c r="BE659" s="192"/>
    </row>
    <row r="660" spans="1:57" ht="54" customHeight="1" x14ac:dyDescent="0.2">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82"/>
      <c r="X660" s="193"/>
      <c r="Y660" s="193"/>
      <c r="Z660" s="193"/>
      <c r="AA660" s="193"/>
      <c r="AB660" s="193"/>
      <c r="AC660" s="193"/>
      <c r="AD660" s="193"/>
      <c r="AE660" s="193"/>
      <c r="AF660" s="193"/>
      <c r="AG660" s="193"/>
      <c r="AH660" s="193"/>
      <c r="AI660" s="193"/>
      <c r="AJ660" s="193"/>
      <c r="AK660" s="193"/>
      <c r="AL660" s="193"/>
      <c r="AM660" s="193"/>
      <c r="AN660" s="193"/>
      <c r="AO660" s="193"/>
      <c r="AP660" s="193"/>
      <c r="AQ660" s="193"/>
      <c r="AR660" s="193"/>
      <c r="AS660" s="193"/>
      <c r="AT660" s="195"/>
      <c r="AU660" s="192"/>
      <c r="AV660" s="192"/>
      <c r="AW660" s="192"/>
      <c r="AX660" s="192"/>
      <c r="AY660" s="192"/>
      <c r="AZ660" s="192"/>
      <c r="BA660" s="192"/>
      <c r="BB660" s="192"/>
      <c r="BC660" s="192"/>
      <c r="BD660" s="192"/>
      <c r="BE660" s="192"/>
    </row>
    <row r="661" spans="1:57" ht="54" customHeight="1" x14ac:dyDescent="0.2">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82"/>
      <c r="X661" s="193"/>
      <c r="Y661" s="193"/>
      <c r="Z661" s="193"/>
      <c r="AA661" s="193"/>
      <c r="AB661" s="193"/>
      <c r="AC661" s="193"/>
      <c r="AD661" s="193"/>
      <c r="AE661" s="193"/>
      <c r="AF661" s="193"/>
      <c r="AG661" s="193"/>
      <c r="AH661" s="193"/>
      <c r="AI661" s="193"/>
      <c r="AJ661" s="193"/>
      <c r="AK661" s="193"/>
      <c r="AL661" s="193"/>
      <c r="AM661" s="193"/>
      <c r="AN661" s="193"/>
      <c r="AO661" s="193"/>
      <c r="AP661" s="193"/>
      <c r="AQ661" s="193"/>
      <c r="AR661" s="193"/>
      <c r="AS661" s="193"/>
      <c r="AT661" s="195"/>
      <c r="AU661" s="192"/>
      <c r="AV661" s="192"/>
      <c r="AW661" s="192"/>
      <c r="AX661" s="192"/>
      <c r="AY661" s="192"/>
      <c r="AZ661" s="192"/>
      <c r="BA661" s="192"/>
      <c r="BB661" s="192"/>
      <c r="BC661" s="192"/>
      <c r="BD661" s="192"/>
      <c r="BE661" s="192"/>
    </row>
    <row r="662" spans="1:57" ht="54" customHeight="1" x14ac:dyDescent="0.2">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82"/>
      <c r="X662" s="193"/>
      <c r="Y662" s="193"/>
      <c r="Z662" s="193"/>
      <c r="AA662" s="193"/>
      <c r="AB662" s="193"/>
      <c r="AC662" s="193"/>
      <c r="AD662" s="193"/>
      <c r="AE662" s="193"/>
      <c r="AF662" s="193"/>
      <c r="AG662" s="193"/>
      <c r="AH662" s="193"/>
      <c r="AI662" s="193"/>
      <c r="AJ662" s="193"/>
      <c r="AK662" s="193"/>
      <c r="AL662" s="193"/>
      <c r="AM662" s="193"/>
      <c r="AN662" s="193"/>
      <c r="AO662" s="193"/>
      <c r="AP662" s="193"/>
      <c r="AQ662" s="193"/>
      <c r="AR662" s="193"/>
      <c r="AS662" s="193"/>
      <c r="AT662" s="195"/>
      <c r="AU662" s="192"/>
      <c r="AV662" s="192"/>
      <c r="AW662" s="192"/>
      <c r="AX662" s="192"/>
      <c r="AY662" s="192"/>
      <c r="AZ662" s="192"/>
      <c r="BA662" s="192"/>
      <c r="BB662" s="192"/>
      <c r="BC662" s="192"/>
      <c r="BD662" s="192"/>
      <c r="BE662" s="192"/>
    </row>
    <row r="663" spans="1:57" ht="54" customHeight="1" x14ac:dyDescent="0.2">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82"/>
      <c r="X663" s="193"/>
      <c r="Y663" s="193"/>
      <c r="Z663" s="193"/>
      <c r="AA663" s="193"/>
      <c r="AB663" s="193"/>
      <c r="AC663" s="193"/>
      <c r="AD663" s="193"/>
      <c r="AE663" s="193"/>
      <c r="AF663" s="193"/>
      <c r="AG663" s="193"/>
      <c r="AH663" s="193"/>
      <c r="AI663" s="193"/>
      <c r="AJ663" s="193"/>
      <c r="AK663" s="193"/>
      <c r="AL663" s="193"/>
      <c r="AM663" s="193"/>
      <c r="AN663" s="193"/>
      <c r="AO663" s="193"/>
      <c r="AP663" s="193"/>
      <c r="AQ663" s="193"/>
      <c r="AR663" s="193"/>
      <c r="AS663" s="193"/>
      <c r="AT663" s="195"/>
      <c r="AU663" s="192"/>
      <c r="AV663" s="192"/>
      <c r="AW663" s="192"/>
      <c r="AX663" s="192"/>
      <c r="AY663" s="192"/>
      <c r="AZ663" s="192"/>
      <c r="BA663" s="192"/>
      <c r="BB663" s="192"/>
      <c r="BC663" s="192"/>
      <c r="BD663" s="192"/>
      <c r="BE663" s="192"/>
    </row>
    <row r="664" spans="1:57" ht="54" customHeight="1" x14ac:dyDescent="0.2">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82"/>
      <c r="X664" s="193"/>
      <c r="Y664" s="193"/>
      <c r="Z664" s="193"/>
      <c r="AA664" s="193"/>
      <c r="AB664" s="193"/>
      <c r="AC664" s="193"/>
      <c r="AD664" s="193"/>
      <c r="AE664" s="193"/>
      <c r="AF664" s="193"/>
      <c r="AG664" s="193"/>
      <c r="AH664" s="193"/>
      <c r="AI664" s="193"/>
      <c r="AJ664" s="193"/>
      <c r="AK664" s="193"/>
      <c r="AL664" s="193"/>
      <c r="AM664" s="193"/>
      <c r="AN664" s="193"/>
      <c r="AO664" s="193"/>
      <c r="AP664" s="193"/>
      <c r="AQ664" s="193"/>
      <c r="AR664" s="193"/>
      <c r="AS664" s="193"/>
      <c r="AT664" s="195"/>
      <c r="AU664" s="192"/>
      <c r="AV664" s="192"/>
      <c r="AW664" s="192"/>
      <c r="AX664" s="192"/>
      <c r="AY664" s="192"/>
      <c r="AZ664" s="192"/>
      <c r="BA664" s="192"/>
      <c r="BB664" s="192"/>
      <c r="BC664" s="192"/>
      <c r="BD664" s="192"/>
      <c r="BE664" s="192"/>
    </row>
    <row r="665" spans="1:57" ht="54" customHeight="1" x14ac:dyDescent="0.2">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82"/>
      <c r="X665" s="193"/>
      <c r="Y665" s="193"/>
      <c r="Z665" s="193"/>
      <c r="AA665" s="193"/>
      <c r="AB665" s="193"/>
      <c r="AC665" s="193"/>
      <c r="AD665" s="193"/>
      <c r="AE665" s="193"/>
      <c r="AF665" s="193"/>
      <c r="AG665" s="193"/>
      <c r="AH665" s="193"/>
      <c r="AI665" s="193"/>
      <c r="AJ665" s="193"/>
      <c r="AK665" s="193"/>
      <c r="AL665" s="193"/>
      <c r="AM665" s="193"/>
      <c r="AN665" s="193"/>
      <c r="AO665" s="193"/>
      <c r="AP665" s="193"/>
      <c r="AQ665" s="193"/>
      <c r="AR665" s="193"/>
      <c r="AS665" s="193"/>
      <c r="AT665" s="195"/>
      <c r="AU665" s="192"/>
      <c r="AV665" s="192"/>
      <c r="AW665" s="192"/>
      <c r="AX665" s="192"/>
      <c r="AY665" s="192"/>
      <c r="AZ665" s="192"/>
      <c r="BA665" s="192"/>
      <c r="BB665" s="192"/>
      <c r="BC665" s="192"/>
      <c r="BD665" s="192"/>
      <c r="BE665" s="192"/>
    </row>
    <row r="666" spans="1:57" ht="54" customHeight="1" x14ac:dyDescent="0.2">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82"/>
      <c r="X666" s="193"/>
      <c r="Y666" s="193"/>
      <c r="Z666" s="193"/>
      <c r="AA666" s="193"/>
      <c r="AB666" s="193"/>
      <c r="AC666" s="193"/>
      <c r="AD666" s="193"/>
      <c r="AE666" s="193"/>
      <c r="AF666" s="193"/>
      <c r="AG666" s="193"/>
      <c r="AH666" s="193"/>
      <c r="AI666" s="193"/>
      <c r="AJ666" s="193"/>
      <c r="AK666" s="193"/>
      <c r="AL666" s="193"/>
      <c r="AM666" s="193"/>
      <c r="AN666" s="193"/>
      <c r="AO666" s="193"/>
      <c r="AP666" s="193"/>
      <c r="AQ666" s="193"/>
      <c r="AR666" s="193"/>
      <c r="AS666" s="193"/>
      <c r="AT666" s="195"/>
      <c r="AU666" s="192"/>
      <c r="AV666" s="192"/>
      <c r="AW666" s="192"/>
      <c r="AX666" s="192"/>
      <c r="AY666" s="192"/>
      <c r="AZ666" s="192"/>
      <c r="BA666" s="192"/>
      <c r="BB666" s="192"/>
      <c r="BC666" s="192"/>
      <c r="BD666" s="192"/>
      <c r="BE666" s="192"/>
    </row>
    <row r="667" spans="1:57" ht="54" customHeight="1" x14ac:dyDescent="0.2">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82"/>
      <c r="X667" s="193"/>
      <c r="Y667" s="193"/>
      <c r="Z667" s="193"/>
      <c r="AA667" s="193"/>
      <c r="AB667" s="193"/>
      <c r="AC667" s="193"/>
      <c r="AD667" s="193"/>
      <c r="AE667" s="193"/>
      <c r="AF667" s="193"/>
      <c r="AG667" s="193"/>
      <c r="AH667" s="193"/>
      <c r="AI667" s="193"/>
      <c r="AJ667" s="193"/>
      <c r="AK667" s="193"/>
      <c r="AL667" s="193"/>
      <c r="AM667" s="193"/>
      <c r="AN667" s="193"/>
      <c r="AO667" s="193"/>
      <c r="AP667" s="193"/>
      <c r="AQ667" s="193"/>
      <c r="AR667" s="193"/>
      <c r="AS667" s="193"/>
      <c r="AT667" s="195"/>
      <c r="AU667" s="192"/>
      <c r="AV667" s="192"/>
      <c r="AW667" s="192"/>
      <c r="AX667" s="192"/>
      <c r="AY667" s="192"/>
      <c r="AZ667" s="192"/>
      <c r="BA667" s="192"/>
      <c r="BB667" s="192"/>
      <c r="BC667" s="192"/>
      <c r="BD667" s="192"/>
      <c r="BE667" s="192"/>
    </row>
    <row r="668" spans="1:57" ht="54" customHeight="1" x14ac:dyDescent="0.2">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82"/>
      <c r="X668" s="193"/>
      <c r="Y668" s="193"/>
      <c r="Z668" s="193"/>
      <c r="AA668" s="193"/>
      <c r="AB668" s="193"/>
      <c r="AC668" s="193"/>
      <c r="AD668" s="193"/>
      <c r="AE668" s="193"/>
      <c r="AF668" s="193"/>
      <c r="AG668" s="193"/>
      <c r="AH668" s="193"/>
      <c r="AI668" s="193"/>
      <c r="AJ668" s="193"/>
      <c r="AK668" s="193"/>
      <c r="AL668" s="193"/>
      <c r="AM668" s="193"/>
      <c r="AN668" s="193"/>
      <c r="AO668" s="193"/>
      <c r="AP668" s="193"/>
      <c r="AQ668" s="193"/>
      <c r="AR668" s="193"/>
      <c r="AS668" s="193"/>
      <c r="AT668" s="195"/>
      <c r="AU668" s="192"/>
      <c r="AV668" s="192"/>
      <c r="AW668" s="192"/>
      <c r="AX668" s="192"/>
      <c r="AY668" s="192"/>
      <c r="AZ668" s="192"/>
      <c r="BA668" s="192"/>
      <c r="BB668" s="192"/>
      <c r="BC668" s="192"/>
      <c r="BD668" s="192"/>
      <c r="BE668" s="192"/>
    </row>
    <row r="669" spans="1:57" ht="54" customHeight="1" x14ac:dyDescent="0.2">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82"/>
      <c r="X669" s="193"/>
      <c r="Y669" s="193"/>
      <c r="Z669" s="193"/>
      <c r="AA669" s="193"/>
      <c r="AB669" s="193"/>
      <c r="AC669" s="193"/>
      <c r="AD669" s="193"/>
      <c r="AE669" s="193"/>
      <c r="AF669" s="193"/>
      <c r="AG669" s="193"/>
      <c r="AH669" s="193"/>
      <c r="AI669" s="193"/>
      <c r="AJ669" s="193"/>
      <c r="AK669" s="193"/>
      <c r="AL669" s="193"/>
      <c r="AM669" s="193"/>
      <c r="AN669" s="193"/>
      <c r="AO669" s="193"/>
      <c r="AP669" s="193"/>
      <c r="AQ669" s="193"/>
      <c r="AR669" s="193"/>
      <c r="AS669" s="193"/>
      <c r="AT669" s="195"/>
      <c r="AU669" s="192"/>
      <c r="AV669" s="192"/>
      <c r="AW669" s="192"/>
      <c r="AX669" s="192"/>
      <c r="AY669" s="192"/>
      <c r="AZ669" s="192"/>
      <c r="BA669" s="192"/>
      <c r="BB669" s="192"/>
      <c r="BC669" s="192"/>
      <c r="BD669" s="192"/>
      <c r="BE669" s="192"/>
    </row>
    <row r="670" spans="1:57" ht="11.25" x14ac:dyDescent="0.2">
      <c r="A670" s="192"/>
      <c r="B670" s="192"/>
      <c r="C670" s="192"/>
      <c r="D670" s="192"/>
      <c r="E670" s="192"/>
      <c r="F670" s="192"/>
      <c r="G670" s="192"/>
      <c r="H670" s="192"/>
      <c r="I670" s="192"/>
      <c r="J670" s="192"/>
      <c r="K670" s="192"/>
      <c r="L670" s="192"/>
      <c r="M670" s="192"/>
      <c r="N670" s="192"/>
      <c r="O670" s="192"/>
      <c r="P670" s="192"/>
      <c r="Q670" s="192"/>
      <c r="R670" s="192"/>
      <c r="S670" s="192"/>
      <c r="T670" s="192"/>
      <c r="U670" s="192"/>
      <c r="V670" s="192"/>
      <c r="W670" s="196"/>
      <c r="X670" s="192"/>
      <c r="Y670" s="192"/>
      <c r="Z670" s="192"/>
      <c r="AA670" s="192"/>
      <c r="AB670" s="192"/>
      <c r="AC670" s="192"/>
      <c r="AD670" s="192"/>
      <c r="AE670" s="192"/>
      <c r="AF670" s="192"/>
      <c r="AG670" s="192"/>
      <c r="AH670" s="192"/>
      <c r="AI670" s="192"/>
      <c r="AJ670" s="192"/>
      <c r="AK670" s="192"/>
      <c r="AL670" s="192"/>
      <c r="AM670" s="192"/>
      <c r="AN670" s="192"/>
      <c r="AO670" s="192"/>
      <c r="AP670" s="192"/>
      <c r="AQ670" s="192"/>
      <c r="AR670" s="192"/>
      <c r="AS670" s="192"/>
      <c r="AT670" s="192"/>
      <c r="AU670" s="192"/>
      <c r="AV670" s="192"/>
      <c r="AW670" s="192"/>
      <c r="AX670" s="192"/>
      <c r="AY670" s="192"/>
      <c r="AZ670" s="192"/>
      <c r="BA670" s="192"/>
      <c r="BB670" s="192"/>
      <c r="BC670" s="192"/>
      <c r="BD670" s="192"/>
      <c r="BE670" s="192"/>
    </row>
    <row r="671" spans="1:57" ht="11.25" x14ac:dyDescent="0.2">
      <c r="A671" s="192"/>
      <c r="B671" s="192"/>
      <c r="C671" s="192"/>
      <c r="D671" s="192"/>
      <c r="E671" s="192"/>
      <c r="F671" s="192"/>
      <c r="G671" s="192"/>
      <c r="H671" s="192"/>
      <c r="I671" s="192"/>
      <c r="J671" s="192"/>
      <c r="K671" s="192"/>
      <c r="L671" s="192"/>
      <c r="M671" s="192"/>
      <c r="N671" s="192"/>
      <c r="O671" s="192"/>
      <c r="P671" s="192"/>
      <c r="Q671" s="192"/>
      <c r="R671" s="192"/>
      <c r="S671" s="192"/>
      <c r="T671" s="192"/>
      <c r="U671" s="192"/>
      <c r="V671" s="192"/>
      <c r="W671" s="196"/>
      <c r="X671" s="192"/>
      <c r="Y671" s="192"/>
      <c r="Z671" s="192"/>
      <c r="AA671" s="192"/>
      <c r="AB671" s="192"/>
      <c r="AC671" s="192"/>
      <c r="AD671" s="192"/>
      <c r="AE671" s="192"/>
      <c r="AF671" s="192"/>
      <c r="AG671" s="192"/>
      <c r="AH671" s="192"/>
      <c r="AI671" s="192"/>
      <c r="AJ671" s="192"/>
      <c r="AK671" s="192"/>
      <c r="AL671" s="192"/>
      <c r="AM671" s="192"/>
      <c r="AN671" s="192"/>
      <c r="AO671" s="192"/>
      <c r="AP671" s="192"/>
      <c r="AQ671" s="192"/>
      <c r="AR671" s="192"/>
      <c r="AS671" s="192"/>
      <c r="AT671" s="192"/>
      <c r="AU671" s="192"/>
      <c r="AV671" s="192"/>
      <c r="AW671" s="192"/>
      <c r="AX671" s="192"/>
      <c r="AY671" s="192"/>
      <c r="AZ671" s="192"/>
      <c r="BA671" s="192"/>
      <c r="BB671" s="192"/>
      <c r="BC671" s="192"/>
      <c r="BD671" s="192"/>
      <c r="BE671" s="192"/>
    </row>
    <row r="672" spans="1:57" ht="11.25" x14ac:dyDescent="0.2">
      <c r="A672" s="192"/>
      <c r="B672" s="192"/>
      <c r="C672" s="192"/>
      <c r="D672" s="192"/>
      <c r="E672" s="192"/>
      <c r="F672" s="192"/>
      <c r="G672" s="192"/>
      <c r="H672" s="192"/>
      <c r="I672" s="192"/>
      <c r="J672" s="192"/>
      <c r="K672" s="192"/>
      <c r="L672" s="192"/>
      <c r="M672" s="192"/>
      <c r="N672" s="192"/>
      <c r="O672" s="192"/>
      <c r="P672" s="192"/>
      <c r="Q672" s="192"/>
      <c r="R672" s="192"/>
      <c r="S672" s="192"/>
      <c r="T672" s="192"/>
      <c r="U672" s="192"/>
      <c r="V672" s="192"/>
      <c r="W672" s="196"/>
      <c r="X672" s="192"/>
      <c r="Y672" s="192"/>
      <c r="Z672" s="192"/>
      <c r="AA672" s="192"/>
      <c r="AB672" s="192"/>
      <c r="AC672" s="192"/>
      <c r="AD672" s="192"/>
      <c r="AE672" s="192"/>
      <c r="AF672" s="192"/>
      <c r="AG672" s="192"/>
      <c r="AH672" s="192"/>
      <c r="AI672" s="192"/>
      <c r="AJ672" s="192"/>
      <c r="AK672" s="192"/>
      <c r="AL672" s="192"/>
      <c r="AM672" s="192"/>
      <c r="AN672" s="192"/>
      <c r="AO672" s="192"/>
      <c r="AP672" s="192"/>
      <c r="AQ672" s="192"/>
      <c r="AR672" s="192"/>
      <c r="AS672" s="192"/>
      <c r="AT672" s="192"/>
      <c r="AU672" s="192"/>
      <c r="AV672" s="192"/>
      <c r="AW672" s="192"/>
      <c r="AX672" s="192"/>
      <c r="AY672" s="192"/>
      <c r="AZ672" s="192"/>
      <c r="BA672" s="192"/>
      <c r="BB672" s="192"/>
      <c r="BC672" s="192"/>
      <c r="BD672" s="192"/>
      <c r="BE672" s="192"/>
    </row>
    <row r="673" spans="1:57" ht="11.25" x14ac:dyDescent="0.2">
      <c r="A673" s="192"/>
      <c r="B673" s="192"/>
      <c r="C673" s="192"/>
      <c r="D673" s="192"/>
      <c r="E673" s="192"/>
      <c r="F673" s="192"/>
      <c r="G673" s="192"/>
      <c r="H673" s="192"/>
      <c r="I673" s="192"/>
      <c r="J673" s="192"/>
      <c r="K673" s="192"/>
      <c r="L673" s="192"/>
      <c r="M673" s="192"/>
      <c r="N673" s="192"/>
      <c r="O673" s="192"/>
      <c r="P673" s="192"/>
      <c r="Q673" s="192"/>
      <c r="R673" s="192"/>
      <c r="S673" s="192"/>
      <c r="T673" s="192"/>
      <c r="U673" s="192"/>
      <c r="V673" s="192"/>
      <c r="W673" s="196"/>
      <c r="X673" s="192"/>
      <c r="Y673" s="192"/>
      <c r="Z673" s="192"/>
      <c r="AA673" s="192"/>
      <c r="AB673" s="192"/>
      <c r="AC673" s="192"/>
      <c r="AD673" s="192"/>
      <c r="AE673" s="192"/>
      <c r="AF673" s="192"/>
      <c r="AG673" s="192"/>
      <c r="AH673" s="192"/>
      <c r="AI673" s="192"/>
      <c r="AJ673" s="192"/>
      <c r="AK673" s="192"/>
      <c r="AL673" s="192"/>
      <c r="AM673" s="192"/>
      <c r="AN673" s="192"/>
      <c r="AO673" s="192"/>
      <c r="AP673" s="192"/>
      <c r="AQ673" s="192"/>
      <c r="AR673" s="192"/>
      <c r="AS673" s="192"/>
      <c r="AT673" s="192"/>
      <c r="AU673" s="192"/>
      <c r="AV673" s="192"/>
      <c r="AW673" s="192"/>
      <c r="AX673" s="192"/>
      <c r="AY673" s="192"/>
      <c r="AZ673" s="192"/>
      <c r="BA673" s="192"/>
      <c r="BB673" s="192"/>
      <c r="BC673" s="192"/>
      <c r="BD673" s="192"/>
      <c r="BE673" s="192"/>
    </row>
    <row r="674" spans="1:57" ht="11.25" x14ac:dyDescent="0.2">
      <c r="A674" s="192"/>
      <c r="B674" s="192"/>
      <c r="C674" s="192"/>
      <c r="D674" s="192"/>
      <c r="E674" s="192"/>
      <c r="F674" s="192"/>
      <c r="G674" s="192"/>
      <c r="H674" s="192"/>
      <c r="I674" s="192"/>
      <c r="J674" s="192"/>
      <c r="K674" s="192"/>
      <c r="L674" s="192"/>
      <c r="M674" s="192"/>
      <c r="N674" s="192"/>
      <c r="O674" s="192"/>
      <c r="P674" s="192"/>
      <c r="Q674" s="192"/>
      <c r="R674" s="192"/>
      <c r="S674" s="192"/>
      <c r="T674" s="192"/>
      <c r="U674" s="192"/>
      <c r="V674" s="192"/>
      <c r="W674" s="196"/>
      <c r="X674" s="192"/>
      <c r="Y674" s="192"/>
      <c r="Z674" s="192"/>
      <c r="AA674" s="192"/>
      <c r="AB674" s="192"/>
      <c r="AC674" s="192"/>
      <c r="AD674" s="192"/>
      <c r="AE674" s="192"/>
      <c r="AF674" s="192"/>
      <c r="AG674" s="192"/>
      <c r="AH674" s="192"/>
      <c r="AI674" s="192"/>
      <c r="AJ674" s="192"/>
      <c r="AK674" s="192"/>
      <c r="AL674" s="192"/>
      <c r="AM674" s="192"/>
      <c r="AN674" s="192"/>
      <c r="AO674" s="192"/>
      <c r="AP674" s="192"/>
      <c r="AQ674" s="192"/>
      <c r="AR674" s="192"/>
      <c r="AS674" s="192"/>
      <c r="AT674" s="192"/>
      <c r="AU674" s="192"/>
      <c r="AV674" s="192"/>
      <c r="AW674" s="192"/>
      <c r="AX674" s="192"/>
      <c r="AY674" s="192"/>
      <c r="AZ674" s="192"/>
      <c r="BA674" s="192"/>
      <c r="BB674" s="192"/>
      <c r="BC674" s="192"/>
      <c r="BD674" s="192"/>
      <c r="BE674" s="192"/>
    </row>
    <row r="675" spans="1:57" ht="11.25" x14ac:dyDescent="0.2">
      <c r="A675" s="192"/>
      <c r="B675" s="192"/>
      <c r="C675" s="192"/>
      <c r="D675" s="192"/>
      <c r="E675" s="192"/>
      <c r="F675" s="192"/>
      <c r="G675" s="192"/>
      <c r="H675" s="192"/>
      <c r="I675" s="192"/>
      <c r="J675" s="192"/>
      <c r="K675" s="192"/>
      <c r="L675" s="192"/>
      <c r="M675" s="192"/>
      <c r="N675" s="192"/>
      <c r="O675" s="192"/>
      <c r="P675" s="192"/>
      <c r="Q675" s="192"/>
      <c r="R675" s="192"/>
      <c r="S675" s="192"/>
      <c r="T675" s="192"/>
      <c r="U675" s="192"/>
      <c r="V675" s="192"/>
      <c r="W675" s="196"/>
      <c r="X675" s="192"/>
      <c r="Y675" s="192"/>
      <c r="Z675" s="192"/>
      <c r="AA675" s="192"/>
      <c r="AB675" s="192"/>
      <c r="AC675" s="192"/>
      <c r="AD675" s="192"/>
      <c r="AE675" s="192"/>
      <c r="AF675" s="192"/>
      <c r="AG675" s="192"/>
      <c r="AH675" s="192"/>
      <c r="AI675" s="192"/>
      <c r="AJ675" s="192"/>
      <c r="AK675" s="192"/>
      <c r="AL675" s="192"/>
      <c r="AM675" s="192"/>
      <c r="AN675" s="192"/>
      <c r="AO675" s="192"/>
      <c r="AP675" s="192"/>
      <c r="AQ675" s="192"/>
      <c r="AR675" s="192"/>
      <c r="AS675" s="192"/>
      <c r="AT675" s="192"/>
      <c r="AU675" s="192"/>
      <c r="AV675" s="192"/>
      <c r="AW675" s="192"/>
      <c r="AX675" s="192"/>
      <c r="AY675" s="192"/>
      <c r="AZ675" s="192"/>
      <c r="BA675" s="192"/>
      <c r="BB675" s="192"/>
      <c r="BC675" s="192"/>
      <c r="BD675" s="192"/>
      <c r="BE675" s="192"/>
    </row>
    <row r="676" spans="1:57" ht="11.25" x14ac:dyDescent="0.2">
      <c r="A676" s="192"/>
      <c r="B676" s="192"/>
      <c r="C676" s="192"/>
      <c r="D676" s="192"/>
      <c r="E676" s="192"/>
      <c r="F676" s="192"/>
      <c r="G676" s="192"/>
      <c r="H676" s="192"/>
      <c r="I676" s="192"/>
      <c r="J676" s="192"/>
      <c r="K676" s="192"/>
      <c r="L676" s="192"/>
      <c r="M676" s="192"/>
      <c r="N676" s="192"/>
      <c r="O676" s="192"/>
      <c r="P676" s="192"/>
      <c r="Q676" s="192"/>
      <c r="R676" s="192"/>
      <c r="S676" s="192"/>
      <c r="T676" s="192"/>
      <c r="U676" s="192"/>
      <c r="V676" s="192"/>
      <c r="W676" s="196"/>
      <c r="X676" s="192"/>
      <c r="Y676" s="192"/>
      <c r="Z676" s="192"/>
      <c r="AA676" s="192"/>
      <c r="AB676" s="192"/>
      <c r="AC676" s="192"/>
      <c r="AD676" s="192"/>
      <c r="AE676" s="192"/>
      <c r="AF676" s="192"/>
      <c r="AG676" s="192"/>
      <c r="AH676" s="192"/>
      <c r="AI676" s="192"/>
      <c r="AJ676" s="192"/>
      <c r="AK676" s="192"/>
      <c r="AL676" s="192"/>
      <c r="AM676" s="192"/>
      <c r="AN676" s="192"/>
      <c r="AO676" s="192"/>
      <c r="AP676" s="192"/>
      <c r="AQ676" s="192"/>
      <c r="AR676" s="192"/>
      <c r="AS676" s="192"/>
      <c r="AT676" s="192"/>
      <c r="AU676" s="192"/>
      <c r="AV676" s="192"/>
      <c r="AW676" s="192"/>
      <c r="AX676" s="192"/>
      <c r="AY676" s="192"/>
      <c r="AZ676" s="192"/>
      <c r="BA676" s="192"/>
      <c r="BB676" s="192"/>
      <c r="BC676" s="192"/>
      <c r="BD676" s="192"/>
      <c r="BE676" s="192"/>
    </row>
    <row r="677" spans="1:57" ht="11.25" x14ac:dyDescent="0.2">
      <c r="A677" s="192"/>
      <c r="B677" s="192"/>
      <c r="C677" s="192"/>
      <c r="D677" s="192"/>
      <c r="E677" s="192"/>
      <c r="F677" s="192"/>
      <c r="G677" s="192"/>
      <c r="H677" s="192"/>
      <c r="I677" s="192"/>
      <c r="J677" s="192"/>
      <c r="K677" s="192"/>
      <c r="L677" s="192"/>
      <c r="M677" s="192"/>
      <c r="N677" s="192"/>
      <c r="O677" s="192"/>
      <c r="P677" s="192"/>
      <c r="Q677" s="192"/>
      <c r="R677" s="192"/>
      <c r="S677" s="192"/>
      <c r="T677" s="192"/>
      <c r="U677" s="192"/>
      <c r="V677" s="192"/>
      <c r="W677" s="196"/>
      <c r="X677" s="192"/>
      <c r="Y677" s="192"/>
      <c r="Z677" s="192"/>
      <c r="AA677" s="192"/>
      <c r="AB677" s="192"/>
      <c r="AC677" s="192"/>
      <c r="AD677" s="192"/>
      <c r="AE677" s="192"/>
      <c r="AF677" s="192"/>
      <c r="AG677" s="192"/>
      <c r="AH677" s="192"/>
      <c r="AI677" s="192"/>
      <c r="AJ677" s="192"/>
      <c r="AK677" s="192"/>
      <c r="AL677" s="192"/>
      <c r="AM677" s="192"/>
      <c r="AN677" s="192"/>
      <c r="AO677" s="192"/>
      <c r="AP677" s="192"/>
      <c r="AQ677" s="192"/>
      <c r="AR677" s="192"/>
      <c r="AS677" s="192"/>
      <c r="AT677" s="192"/>
      <c r="AU677" s="192"/>
      <c r="AV677" s="192"/>
      <c r="AW677" s="192"/>
      <c r="AX677" s="192"/>
      <c r="AY677" s="192"/>
      <c r="AZ677" s="192"/>
      <c r="BA677" s="192"/>
      <c r="BB677" s="192"/>
      <c r="BC677" s="192"/>
      <c r="BD677" s="192"/>
      <c r="BE677" s="192"/>
    </row>
    <row r="678" spans="1:57" ht="11.25" x14ac:dyDescent="0.2">
      <c r="A678" s="192"/>
      <c r="B678" s="192"/>
      <c r="C678" s="192"/>
      <c r="D678" s="192"/>
      <c r="E678" s="192"/>
      <c r="F678" s="192"/>
      <c r="G678" s="192"/>
      <c r="H678" s="192"/>
      <c r="I678" s="192"/>
      <c r="J678" s="192"/>
      <c r="K678" s="192"/>
      <c r="L678" s="192"/>
      <c r="M678" s="192"/>
      <c r="N678" s="192"/>
      <c r="O678" s="192"/>
      <c r="P678" s="192"/>
      <c r="Q678" s="192"/>
      <c r="R678" s="192"/>
      <c r="S678" s="192"/>
      <c r="T678" s="192"/>
      <c r="U678" s="192"/>
      <c r="V678" s="192"/>
      <c r="W678" s="196"/>
      <c r="X678" s="192"/>
      <c r="Y678" s="192"/>
      <c r="Z678" s="192"/>
      <c r="AA678" s="192"/>
      <c r="AB678" s="192"/>
      <c r="AC678" s="192"/>
      <c r="AD678" s="192"/>
      <c r="AE678" s="192"/>
      <c r="AF678" s="192"/>
      <c r="AG678" s="192"/>
      <c r="AH678" s="192"/>
      <c r="AI678" s="192"/>
      <c r="AJ678" s="192"/>
      <c r="AK678" s="192"/>
      <c r="AL678" s="192"/>
      <c r="AM678" s="192"/>
      <c r="AN678" s="192"/>
      <c r="AO678" s="192"/>
      <c r="AP678" s="192"/>
      <c r="AQ678" s="192"/>
      <c r="AR678" s="192"/>
      <c r="AS678" s="192"/>
      <c r="AT678" s="192"/>
      <c r="AU678" s="192"/>
      <c r="AV678" s="192"/>
      <c r="AW678" s="192"/>
      <c r="AX678" s="192"/>
      <c r="AY678" s="192"/>
      <c r="AZ678" s="192"/>
      <c r="BA678" s="192"/>
      <c r="BB678" s="192"/>
      <c r="BC678" s="192"/>
      <c r="BD678" s="192"/>
      <c r="BE678" s="192"/>
    </row>
    <row r="679" spans="1:57" ht="11.25" x14ac:dyDescent="0.2">
      <c r="A679" s="192"/>
      <c r="B679" s="192"/>
      <c r="C679" s="192"/>
      <c r="D679" s="192"/>
      <c r="E679" s="192"/>
      <c r="F679" s="192"/>
      <c r="G679" s="192"/>
      <c r="H679" s="192"/>
      <c r="I679" s="192"/>
      <c r="J679" s="192"/>
      <c r="K679" s="192"/>
      <c r="L679" s="192"/>
      <c r="M679" s="192"/>
      <c r="N679" s="192"/>
      <c r="O679" s="192"/>
      <c r="P679" s="192"/>
      <c r="Q679" s="192"/>
      <c r="R679" s="192"/>
      <c r="S679" s="192"/>
      <c r="T679" s="192"/>
      <c r="U679" s="192"/>
      <c r="V679" s="192"/>
      <c r="W679" s="196"/>
      <c r="X679" s="192"/>
      <c r="Y679" s="192"/>
      <c r="Z679" s="192"/>
      <c r="AA679" s="192"/>
      <c r="AB679" s="192"/>
      <c r="AC679" s="192"/>
      <c r="AD679" s="192"/>
      <c r="AE679" s="192"/>
      <c r="AF679" s="192"/>
      <c r="AG679" s="192"/>
      <c r="AH679" s="192"/>
      <c r="AI679" s="192"/>
      <c r="AJ679" s="192"/>
      <c r="AK679" s="192"/>
      <c r="AL679" s="192"/>
      <c r="AM679" s="192"/>
      <c r="AN679" s="192"/>
      <c r="AO679" s="192"/>
      <c r="AP679" s="192"/>
      <c r="AQ679" s="192"/>
      <c r="AR679" s="192"/>
      <c r="AS679" s="192"/>
      <c r="AT679" s="192"/>
      <c r="AU679" s="192"/>
      <c r="AV679" s="192"/>
      <c r="AW679" s="192"/>
      <c r="AX679" s="192"/>
      <c r="AY679" s="192"/>
      <c r="AZ679" s="192"/>
      <c r="BA679" s="192"/>
      <c r="BB679" s="192"/>
      <c r="BC679" s="192"/>
      <c r="BD679" s="192"/>
      <c r="BE679" s="192"/>
    </row>
    <row r="680" spans="1:57" ht="11.25" x14ac:dyDescent="0.2">
      <c r="A680" s="192"/>
      <c r="B680" s="192"/>
      <c r="C680" s="192"/>
      <c r="D680" s="192"/>
      <c r="E680" s="192"/>
      <c r="F680" s="192"/>
      <c r="G680" s="192"/>
      <c r="H680" s="192"/>
      <c r="I680" s="192"/>
      <c r="J680" s="192"/>
      <c r="K680" s="192"/>
      <c r="L680" s="192"/>
      <c r="M680" s="192"/>
      <c r="N680" s="192"/>
      <c r="O680" s="192"/>
      <c r="P680" s="192"/>
      <c r="Q680" s="192"/>
      <c r="R680" s="192"/>
      <c r="S680" s="192"/>
      <c r="T680" s="192"/>
      <c r="U680" s="192"/>
      <c r="V680" s="192"/>
      <c r="W680" s="196"/>
      <c r="X680" s="192"/>
      <c r="Y680" s="192"/>
      <c r="Z680" s="192"/>
      <c r="AA680" s="192"/>
      <c r="AB680" s="192"/>
      <c r="AC680" s="192"/>
      <c r="AD680" s="192"/>
      <c r="AE680" s="192"/>
      <c r="AF680" s="192"/>
      <c r="AG680" s="192"/>
      <c r="AH680" s="192"/>
      <c r="AI680" s="192"/>
      <c r="AJ680" s="192"/>
      <c r="AK680" s="192"/>
      <c r="AL680" s="192"/>
      <c r="AM680" s="192"/>
      <c r="AN680" s="192"/>
      <c r="AO680" s="192"/>
      <c r="AP680" s="192"/>
      <c r="AQ680" s="192"/>
      <c r="AR680" s="192"/>
      <c r="AS680" s="192"/>
      <c r="AT680" s="192"/>
      <c r="AU680" s="192"/>
      <c r="AV680" s="192"/>
      <c r="AW680" s="192"/>
      <c r="AX680" s="192"/>
      <c r="AY680" s="192"/>
      <c r="AZ680" s="192"/>
      <c r="BA680" s="192"/>
      <c r="BB680" s="192"/>
      <c r="BC680" s="192"/>
      <c r="BD680" s="192"/>
      <c r="BE680" s="192"/>
    </row>
    <row r="681" spans="1:57" ht="11.25" x14ac:dyDescent="0.2">
      <c r="A681" s="192"/>
      <c r="B681" s="192"/>
      <c r="C681" s="192"/>
      <c r="D681" s="192"/>
      <c r="E681" s="192"/>
      <c r="F681" s="192"/>
      <c r="G681" s="192"/>
      <c r="H681" s="192"/>
      <c r="I681" s="192"/>
      <c r="J681" s="192"/>
      <c r="K681" s="192"/>
      <c r="L681" s="192"/>
      <c r="M681" s="192"/>
      <c r="N681" s="192"/>
      <c r="O681" s="192"/>
      <c r="P681" s="192"/>
      <c r="Q681" s="192"/>
      <c r="R681" s="192"/>
      <c r="S681" s="192"/>
      <c r="T681" s="192"/>
      <c r="U681" s="192"/>
      <c r="V681" s="192"/>
      <c r="W681" s="196"/>
      <c r="X681" s="192"/>
      <c r="Y681" s="192"/>
      <c r="Z681" s="192"/>
      <c r="AA681" s="192"/>
      <c r="AB681" s="192"/>
      <c r="AC681" s="192"/>
      <c r="AD681" s="192"/>
      <c r="AE681" s="192"/>
      <c r="AF681" s="192"/>
      <c r="AG681" s="192"/>
      <c r="AH681" s="192"/>
      <c r="AI681" s="192"/>
      <c r="AJ681" s="192"/>
      <c r="AK681" s="192"/>
      <c r="AL681" s="192"/>
      <c r="AM681" s="192"/>
      <c r="AN681" s="192"/>
      <c r="AO681" s="192"/>
      <c r="AP681" s="192"/>
      <c r="AQ681" s="192"/>
      <c r="AR681" s="192"/>
      <c r="AS681" s="192"/>
      <c r="AT681" s="192"/>
      <c r="AU681" s="192"/>
      <c r="AV681" s="192"/>
      <c r="AW681" s="192"/>
      <c r="AX681" s="192"/>
      <c r="AY681" s="192"/>
      <c r="AZ681" s="192"/>
      <c r="BA681" s="192"/>
      <c r="BB681" s="192"/>
      <c r="BC681" s="192"/>
      <c r="BD681" s="192"/>
      <c r="BE681" s="192"/>
    </row>
    <row r="682" spans="1:57" ht="11.25" x14ac:dyDescent="0.2">
      <c r="A682" s="192"/>
      <c r="B682" s="192"/>
      <c r="C682" s="192"/>
      <c r="D682" s="192"/>
      <c r="E682" s="192"/>
      <c r="F682" s="192"/>
      <c r="G682" s="192"/>
      <c r="H682" s="192"/>
      <c r="I682" s="192"/>
      <c r="J682" s="192"/>
      <c r="K682" s="192"/>
      <c r="L682" s="192"/>
      <c r="M682" s="192"/>
      <c r="N682" s="192"/>
      <c r="O682" s="192"/>
      <c r="P682" s="192"/>
      <c r="Q682" s="192"/>
      <c r="R682" s="192"/>
      <c r="S682" s="192"/>
      <c r="T682" s="192"/>
      <c r="U682" s="192"/>
      <c r="V682" s="192"/>
      <c r="W682" s="196"/>
      <c r="X682" s="192"/>
      <c r="Y682" s="192"/>
      <c r="Z682" s="192"/>
      <c r="AA682" s="192"/>
      <c r="AB682" s="192"/>
      <c r="AC682" s="192"/>
      <c r="AD682" s="192"/>
      <c r="AE682" s="192"/>
      <c r="AF682" s="192"/>
      <c r="AG682" s="192"/>
      <c r="AH682" s="192"/>
      <c r="AI682" s="192"/>
      <c r="AJ682" s="192"/>
      <c r="AK682" s="192"/>
      <c r="AL682" s="192"/>
      <c r="AM682" s="192"/>
      <c r="AN682" s="192"/>
      <c r="AO682" s="192"/>
      <c r="AP682" s="192"/>
      <c r="AQ682" s="192"/>
      <c r="AR682" s="192"/>
      <c r="AS682" s="192"/>
      <c r="AT682" s="192"/>
      <c r="AU682" s="192"/>
      <c r="AV682" s="192"/>
      <c r="AW682" s="192"/>
      <c r="AX682" s="192"/>
      <c r="AY682" s="192"/>
      <c r="AZ682" s="192"/>
      <c r="BA682" s="192"/>
      <c r="BB682" s="192"/>
      <c r="BC682" s="192"/>
      <c r="BD682" s="192"/>
      <c r="BE682" s="192"/>
    </row>
    <row r="683" spans="1:57" ht="11.25" x14ac:dyDescent="0.2">
      <c r="A683" s="192"/>
      <c r="B683" s="192"/>
      <c r="C683" s="192"/>
      <c r="D683" s="192"/>
      <c r="E683" s="192"/>
      <c r="F683" s="192"/>
      <c r="G683" s="192"/>
      <c r="H683" s="192"/>
      <c r="I683" s="192"/>
      <c r="J683" s="192"/>
      <c r="K683" s="192"/>
      <c r="L683" s="192"/>
      <c r="M683" s="192"/>
      <c r="N683" s="192"/>
      <c r="O683" s="192"/>
      <c r="P683" s="192"/>
      <c r="Q683" s="192"/>
      <c r="R683" s="192"/>
      <c r="S683" s="192"/>
      <c r="T683" s="192"/>
      <c r="U683" s="192"/>
      <c r="V683" s="192"/>
      <c r="W683" s="196"/>
      <c r="X683" s="192"/>
      <c r="Y683" s="192"/>
      <c r="Z683" s="192"/>
      <c r="AA683" s="192"/>
      <c r="AB683" s="192"/>
      <c r="AC683" s="192"/>
      <c r="AD683" s="192"/>
      <c r="AE683" s="192"/>
      <c r="AF683" s="192"/>
      <c r="AG683" s="192"/>
      <c r="AH683" s="192"/>
      <c r="AI683" s="192"/>
      <c r="AJ683" s="192"/>
      <c r="AK683" s="192"/>
      <c r="AL683" s="192"/>
      <c r="AM683" s="192"/>
      <c r="AN683" s="192"/>
      <c r="AO683" s="192"/>
      <c r="AP683" s="192"/>
      <c r="AQ683" s="192"/>
      <c r="AR683" s="192"/>
      <c r="AS683" s="192"/>
      <c r="AT683" s="192"/>
      <c r="AU683" s="192"/>
      <c r="AV683" s="192"/>
      <c r="AW683" s="192"/>
      <c r="AX683" s="192"/>
      <c r="AY683" s="192"/>
      <c r="AZ683" s="192"/>
      <c r="BA683" s="192"/>
      <c r="BB683" s="192"/>
      <c r="BC683" s="192"/>
      <c r="BD683" s="192"/>
      <c r="BE683" s="192"/>
    </row>
    <row r="684" spans="1:57" ht="11.25" x14ac:dyDescent="0.2">
      <c r="A684" s="192"/>
      <c r="B684" s="192"/>
      <c r="C684" s="192"/>
      <c r="D684" s="192"/>
      <c r="E684" s="192"/>
      <c r="F684" s="192"/>
      <c r="G684" s="192"/>
      <c r="H684" s="192"/>
      <c r="I684" s="192"/>
      <c r="J684" s="192"/>
      <c r="K684" s="192"/>
      <c r="L684" s="192"/>
      <c r="M684" s="192"/>
      <c r="N684" s="192"/>
      <c r="O684" s="192"/>
      <c r="P684" s="192"/>
      <c r="Q684" s="192"/>
      <c r="R684" s="192"/>
      <c r="S684" s="192"/>
      <c r="T684" s="192"/>
      <c r="U684" s="192"/>
      <c r="V684" s="192"/>
      <c r="W684" s="196"/>
      <c r="X684" s="192"/>
      <c r="Y684" s="192"/>
      <c r="Z684" s="192"/>
      <c r="AA684" s="192"/>
      <c r="AB684" s="192"/>
      <c r="AC684" s="192"/>
      <c r="AD684" s="192"/>
      <c r="AE684" s="192"/>
      <c r="AF684" s="192"/>
      <c r="AG684" s="192"/>
      <c r="AH684" s="192"/>
      <c r="AI684" s="192"/>
      <c r="AJ684" s="192"/>
      <c r="AK684" s="192"/>
      <c r="AL684" s="192"/>
      <c r="AM684" s="192"/>
      <c r="AN684" s="192"/>
      <c r="AO684" s="192"/>
      <c r="AP684" s="192"/>
      <c r="AQ684" s="192"/>
      <c r="AR684" s="192"/>
      <c r="AS684" s="192"/>
      <c r="AT684" s="192"/>
      <c r="AU684" s="192"/>
      <c r="AV684" s="192"/>
      <c r="AW684" s="192"/>
      <c r="AX684" s="192"/>
      <c r="AY684" s="192"/>
      <c r="AZ684" s="192"/>
      <c r="BA684" s="192"/>
      <c r="BB684" s="192"/>
      <c r="BC684" s="192"/>
      <c r="BD684" s="192"/>
      <c r="BE684" s="192"/>
    </row>
    <row r="685" spans="1:57" ht="11.25" x14ac:dyDescent="0.2">
      <c r="A685" s="192"/>
      <c r="B685" s="192"/>
      <c r="C685" s="192"/>
      <c r="D685" s="192"/>
      <c r="E685" s="192"/>
      <c r="F685" s="192"/>
      <c r="G685" s="192"/>
      <c r="H685" s="192"/>
      <c r="I685" s="192"/>
      <c r="J685" s="192"/>
      <c r="K685" s="192"/>
      <c r="L685" s="192"/>
      <c r="M685" s="192"/>
      <c r="N685" s="192"/>
      <c r="O685" s="192"/>
      <c r="P685" s="192"/>
      <c r="Q685" s="192"/>
      <c r="R685" s="192"/>
      <c r="S685" s="192"/>
      <c r="T685" s="192"/>
      <c r="U685" s="192"/>
      <c r="V685" s="192"/>
      <c r="W685" s="196"/>
      <c r="X685" s="192"/>
      <c r="Y685" s="192"/>
      <c r="Z685" s="192"/>
      <c r="AA685" s="192"/>
      <c r="AB685" s="192"/>
      <c r="AC685" s="192"/>
      <c r="AD685" s="192"/>
      <c r="AE685" s="192"/>
      <c r="AF685" s="192"/>
      <c r="AG685" s="192"/>
      <c r="AH685" s="192"/>
      <c r="AI685" s="192"/>
      <c r="AJ685" s="192"/>
      <c r="AK685" s="192"/>
      <c r="AL685" s="192"/>
      <c r="AM685" s="192"/>
      <c r="AN685" s="192"/>
      <c r="AO685" s="192"/>
      <c r="AP685" s="192"/>
      <c r="AQ685" s="192"/>
      <c r="AR685" s="192"/>
      <c r="AS685" s="192"/>
      <c r="AT685" s="192"/>
      <c r="AU685" s="192"/>
      <c r="AV685" s="192"/>
      <c r="AW685" s="192"/>
      <c r="AX685" s="192"/>
      <c r="AY685" s="192"/>
      <c r="AZ685" s="192"/>
      <c r="BA685" s="192"/>
      <c r="BB685" s="192"/>
      <c r="BC685" s="192"/>
      <c r="BD685" s="192"/>
      <c r="BE685" s="192"/>
    </row>
    <row r="686" spans="1:57" ht="11.25" x14ac:dyDescent="0.2">
      <c r="A686" s="192"/>
      <c r="B686" s="192"/>
      <c r="C686" s="192"/>
      <c r="D686" s="192"/>
      <c r="E686" s="192"/>
      <c r="F686" s="192"/>
      <c r="G686" s="192"/>
      <c r="H686" s="192"/>
      <c r="I686" s="192"/>
      <c r="J686" s="192"/>
      <c r="K686" s="192"/>
      <c r="L686" s="192"/>
      <c r="M686" s="192"/>
      <c r="N686" s="192"/>
      <c r="O686" s="192"/>
      <c r="P686" s="192"/>
      <c r="Q686" s="192"/>
      <c r="R686" s="192"/>
      <c r="S686" s="192"/>
      <c r="T686" s="192"/>
      <c r="U686" s="192"/>
      <c r="V686" s="192"/>
      <c r="W686" s="196"/>
      <c r="X686" s="192"/>
      <c r="Y686" s="192"/>
      <c r="Z686" s="192"/>
      <c r="AA686" s="192"/>
      <c r="AB686" s="192"/>
      <c r="AC686" s="192"/>
      <c r="AD686" s="192"/>
      <c r="AE686" s="192"/>
      <c r="AF686" s="192"/>
      <c r="AG686" s="192"/>
      <c r="AH686" s="192"/>
      <c r="AI686" s="192"/>
      <c r="AJ686" s="192"/>
      <c r="AK686" s="192"/>
      <c r="AL686" s="192"/>
      <c r="AM686" s="192"/>
      <c r="AN686" s="192"/>
      <c r="AO686" s="192"/>
      <c r="AP686" s="192"/>
      <c r="AQ686" s="192"/>
      <c r="AR686" s="192"/>
      <c r="AS686" s="192"/>
      <c r="AT686" s="192"/>
      <c r="AU686" s="192"/>
      <c r="AV686" s="192"/>
      <c r="AW686" s="192"/>
      <c r="AX686" s="192"/>
      <c r="AY686" s="192"/>
      <c r="AZ686" s="192"/>
      <c r="BA686" s="192"/>
      <c r="BB686" s="192"/>
      <c r="BC686" s="192"/>
      <c r="BD686" s="192"/>
      <c r="BE686" s="192"/>
    </row>
    <row r="687" spans="1:57" ht="11.25" x14ac:dyDescent="0.2">
      <c r="A687" s="192"/>
      <c r="B687" s="192"/>
      <c r="C687" s="192"/>
      <c r="D687" s="192"/>
      <c r="E687" s="192"/>
      <c r="F687" s="192"/>
      <c r="G687" s="192"/>
      <c r="H687" s="192"/>
      <c r="I687" s="192"/>
      <c r="J687" s="192"/>
      <c r="K687" s="192"/>
      <c r="L687" s="192"/>
      <c r="M687" s="192"/>
      <c r="N687" s="192"/>
      <c r="O687" s="192"/>
      <c r="P687" s="192"/>
      <c r="Q687" s="192"/>
      <c r="R687" s="192"/>
      <c r="S687" s="192"/>
      <c r="T687" s="192"/>
      <c r="U687" s="192"/>
      <c r="V687" s="192"/>
      <c r="W687" s="196"/>
      <c r="X687" s="192"/>
      <c r="Y687" s="192"/>
      <c r="Z687" s="192"/>
      <c r="AA687" s="192"/>
      <c r="AB687" s="192"/>
      <c r="AC687" s="192"/>
      <c r="AD687" s="192"/>
      <c r="AE687" s="192"/>
      <c r="AF687" s="192"/>
      <c r="AG687" s="192"/>
      <c r="AH687" s="192"/>
      <c r="AI687" s="192"/>
      <c r="AJ687" s="192"/>
      <c r="AK687" s="192"/>
      <c r="AL687" s="192"/>
      <c r="AM687" s="192"/>
      <c r="AN687" s="192"/>
      <c r="AO687" s="192"/>
      <c r="AP687" s="192"/>
      <c r="AQ687" s="192"/>
      <c r="AR687" s="192"/>
      <c r="AS687" s="192"/>
      <c r="AT687" s="192"/>
      <c r="AU687" s="192"/>
      <c r="AV687" s="192"/>
      <c r="AW687" s="192"/>
      <c r="AX687" s="192"/>
      <c r="AY687" s="192"/>
      <c r="AZ687" s="192"/>
      <c r="BA687" s="192"/>
      <c r="BB687" s="192"/>
      <c r="BC687" s="192"/>
      <c r="BD687" s="192"/>
      <c r="BE687" s="192"/>
    </row>
    <row r="688" spans="1:57" ht="11.25" x14ac:dyDescent="0.2">
      <c r="A688" s="192"/>
      <c r="B688" s="192"/>
      <c r="C688" s="192"/>
      <c r="D688" s="192"/>
      <c r="E688" s="192"/>
      <c r="F688" s="192"/>
      <c r="G688" s="192"/>
      <c r="H688" s="192"/>
      <c r="I688" s="192"/>
      <c r="J688" s="192"/>
      <c r="K688" s="192"/>
      <c r="L688" s="192"/>
      <c r="M688" s="192"/>
      <c r="N688" s="192"/>
      <c r="O688" s="192"/>
      <c r="P688" s="192"/>
      <c r="Q688" s="192"/>
      <c r="R688" s="192"/>
      <c r="S688" s="192"/>
      <c r="T688" s="192"/>
      <c r="U688" s="192"/>
      <c r="V688" s="192"/>
      <c r="W688" s="196"/>
      <c r="X688" s="192"/>
      <c r="Y688" s="192"/>
      <c r="Z688" s="192"/>
      <c r="AA688" s="192"/>
      <c r="AB688" s="192"/>
      <c r="AC688" s="192"/>
      <c r="AD688" s="192"/>
      <c r="AE688" s="192"/>
      <c r="AF688" s="192"/>
      <c r="AG688" s="192"/>
      <c r="AH688" s="192"/>
      <c r="AI688" s="192"/>
      <c r="AJ688" s="192"/>
      <c r="AK688" s="192"/>
      <c r="AL688" s="192"/>
      <c r="AM688" s="192"/>
      <c r="AN688" s="192"/>
      <c r="AO688" s="192"/>
      <c r="AP688" s="192"/>
      <c r="AQ688" s="192"/>
      <c r="AR688" s="192"/>
      <c r="AS688" s="192"/>
      <c r="AT688" s="192"/>
      <c r="AU688" s="192"/>
      <c r="AV688" s="192"/>
      <c r="AW688" s="192"/>
      <c r="AX688" s="192"/>
      <c r="AY688" s="192"/>
      <c r="AZ688" s="192"/>
      <c r="BA688" s="192"/>
      <c r="BB688" s="192"/>
      <c r="BC688" s="192"/>
      <c r="BD688" s="192"/>
      <c r="BE688" s="192"/>
    </row>
    <row r="689" spans="1:57" ht="11.25" x14ac:dyDescent="0.2">
      <c r="A689" s="192"/>
      <c r="B689" s="192"/>
      <c r="C689" s="192"/>
      <c r="D689" s="192"/>
      <c r="E689" s="192"/>
      <c r="F689" s="192"/>
      <c r="G689" s="192"/>
      <c r="H689" s="192"/>
      <c r="I689" s="192"/>
      <c r="J689" s="192"/>
      <c r="K689" s="192"/>
      <c r="L689" s="192"/>
      <c r="M689" s="192"/>
      <c r="N689" s="192"/>
      <c r="O689" s="192"/>
      <c r="P689" s="192"/>
      <c r="Q689" s="192"/>
      <c r="R689" s="192"/>
      <c r="S689" s="192"/>
      <c r="T689" s="192"/>
      <c r="U689" s="192"/>
      <c r="V689" s="192"/>
      <c r="W689" s="196"/>
      <c r="X689" s="192"/>
      <c r="Y689" s="192"/>
      <c r="Z689" s="192"/>
      <c r="AA689" s="192"/>
      <c r="AB689" s="192"/>
      <c r="AC689" s="192"/>
      <c r="AD689" s="192"/>
      <c r="AE689" s="192"/>
      <c r="AF689" s="192"/>
      <c r="AG689" s="192"/>
      <c r="AH689" s="192"/>
      <c r="AI689" s="192"/>
      <c r="AJ689" s="192"/>
      <c r="AK689" s="192"/>
      <c r="AL689" s="192"/>
      <c r="AM689" s="192"/>
      <c r="AN689" s="192"/>
      <c r="AO689" s="192"/>
      <c r="AP689" s="192"/>
      <c r="AQ689" s="192"/>
      <c r="AR689" s="192"/>
      <c r="AS689" s="192"/>
      <c r="AT689" s="192"/>
      <c r="AU689" s="192"/>
      <c r="AV689" s="192"/>
      <c r="AW689" s="192"/>
      <c r="AX689" s="192"/>
      <c r="AY689" s="192"/>
      <c r="AZ689" s="192"/>
      <c r="BA689" s="192"/>
      <c r="BB689" s="192"/>
      <c r="BC689" s="192"/>
      <c r="BD689" s="192"/>
      <c r="BE689" s="192"/>
    </row>
    <row r="690" spans="1:57" ht="11.25" x14ac:dyDescent="0.2">
      <c r="A690" s="192"/>
      <c r="B690" s="192"/>
      <c r="C690" s="192"/>
      <c r="D690" s="192"/>
      <c r="E690" s="192"/>
      <c r="F690" s="192"/>
      <c r="G690" s="192"/>
      <c r="H690" s="192"/>
      <c r="I690" s="192"/>
      <c r="J690" s="192"/>
      <c r="K690" s="192"/>
      <c r="L690" s="192"/>
      <c r="M690" s="192"/>
      <c r="N690" s="192"/>
      <c r="O690" s="192"/>
      <c r="P690" s="192"/>
      <c r="Q690" s="192"/>
      <c r="R690" s="192"/>
      <c r="S690" s="192"/>
      <c r="T690" s="192"/>
      <c r="U690" s="192"/>
      <c r="V690" s="192"/>
      <c r="W690" s="196"/>
      <c r="X690" s="192"/>
      <c r="Y690" s="192"/>
      <c r="Z690" s="192"/>
      <c r="AA690" s="192"/>
      <c r="AB690" s="192"/>
      <c r="AC690" s="192"/>
      <c r="AD690" s="192"/>
      <c r="AE690" s="192"/>
      <c r="AF690" s="192"/>
      <c r="AG690" s="192"/>
      <c r="AH690" s="192"/>
      <c r="AI690" s="192"/>
      <c r="AJ690" s="192"/>
      <c r="AK690" s="192"/>
      <c r="AL690" s="192"/>
      <c r="AM690" s="192"/>
      <c r="AN690" s="192"/>
      <c r="AO690" s="192"/>
      <c r="AP690" s="192"/>
      <c r="AQ690" s="192"/>
      <c r="AR690" s="192"/>
      <c r="AS690" s="192"/>
      <c r="AT690" s="192"/>
      <c r="AU690" s="192"/>
      <c r="AV690" s="192"/>
      <c r="AW690" s="192"/>
      <c r="AX690" s="192"/>
      <c r="AY690" s="192"/>
      <c r="AZ690" s="192"/>
      <c r="BA690" s="192"/>
      <c r="BB690" s="192"/>
      <c r="BC690" s="192"/>
      <c r="BD690" s="192"/>
      <c r="BE690" s="192"/>
    </row>
    <row r="691" spans="1:57" ht="11.25" x14ac:dyDescent="0.2">
      <c r="A691" s="192"/>
      <c r="B691" s="192"/>
      <c r="C691" s="192"/>
      <c r="D691" s="192"/>
      <c r="E691" s="192"/>
      <c r="F691" s="192"/>
      <c r="G691" s="192"/>
      <c r="H691" s="192"/>
      <c r="I691" s="192"/>
      <c r="J691" s="192"/>
      <c r="K691" s="192"/>
      <c r="L691" s="192"/>
      <c r="M691" s="192"/>
      <c r="N691" s="192"/>
      <c r="O691" s="192"/>
      <c r="P691" s="192"/>
      <c r="Q691" s="192"/>
      <c r="R691" s="192"/>
      <c r="S691" s="192"/>
      <c r="T691" s="192"/>
      <c r="U691" s="192"/>
      <c r="V691" s="192"/>
      <c r="W691" s="196"/>
      <c r="X691" s="192"/>
      <c r="Y691" s="192"/>
      <c r="Z691" s="192"/>
      <c r="AA691" s="192"/>
      <c r="AB691" s="192"/>
      <c r="AC691" s="192"/>
      <c r="AD691" s="192"/>
      <c r="AE691" s="192"/>
      <c r="AF691" s="192"/>
      <c r="AG691" s="192"/>
      <c r="AH691" s="192"/>
      <c r="AI691" s="192"/>
      <c r="AJ691" s="192"/>
      <c r="AK691" s="192"/>
      <c r="AL691" s="192"/>
      <c r="AM691" s="192"/>
      <c r="AN691" s="192"/>
      <c r="AO691" s="192"/>
      <c r="AP691" s="192"/>
      <c r="AQ691" s="192"/>
      <c r="AR691" s="192"/>
      <c r="AS691" s="192"/>
      <c r="AT691" s="192"/>
      <c r="AU691" s="192"/>
      <c r="AV691" s="192"/>
      <c r="AW691" s="192"/>
      <c r="AX691" s="192"/>
      <c r="AY691" s="192"/>
      <c r="AZ691" s="192"/>
      <c r="BA691" s="192"/>
      <c r="BB691" s="192"/>
      <c r="BC691" s="192"/>
      <c r="BD691" s="192"/>
      <c r="BE691" s="192"/>
    </row>
    <row r="692" spans="1:57" ht="11.25" x14ac:dyDescent="0.2">
      <c r="A692" s="192"/>
      <c r="B692" s="192"/>
      <c r="C692" s="192"/>
      <c r="D692" s="192"/>
      <c r="E692" s="192"/>
      <c r="F692" s="192"/>
      <c r="G692" s="192"/>
      <c r="H692" s="192"/>
      <c r="I692" s="192"/>
      <c r="J692" s="192"/>
      <c r="K692" s="192"/>
      <c r="L692" s="192"/>
      <c r="M692" s="192"/>
      <c r="N692" s="192"/>
      <c r="O692" s="192"/>
      <c r="P692" s="192"/>
      <c r="Q692" s="192"/>
      <c r="R692" s="192"/>
      <c r="S692" s="192"/>
      <c r="T692" s="192"/>
      <c r="U692" s="192"/>
      <c r="V692" s="192"/>
      <c r="W692" s="196"/>
      <c r="X692" s="192"/>
      <c r="Y692" s="192"/>
      <c r="Z692" s="192"/>
      <c r="AA692" s="192"/>
      <c r="AB692" s="192"/>
      <c r="AC692" s="192"/>
      <c r="AD692" s="192"/>
      <c r="AE692" s="192"/>
      <c r="AF692" s="192"/>
      <c r="AG692" s="192"/>
      <c r="AH692" s="192"/>
      <c r="AI692" s="192"/>
      <c r="AJ692" s="192"/>
      <c r="AK692" s="192"/>
      <c r="AL692" s="192"/>
      <c r="AM692" s="192"/>
      <c r="AN692" s="192"/>
      <c r="AO692" s="192"/>
      <c r="AP692" s="192"/>
      <c r="AQ692" s="192"/>
      <c r="AR692" s="192"/>
      <c r="AS692" s="192"/>
      <c r="AT692" s="192"/>
      <c r="AU692" s="192"/>
      <c r="AV692" s="192"/>
      <c r="AW692" s="192"/>
      <c r="AX692" s="192"/>
      <c r="AY692" s="192"/>
      <c r="AZ692" s="192"/>
      <c r="BA692" s="192"/>
      <c r="BB692" s="192"/>
      <c r="BC692" s="192"/>
      <c r="BD692" s="192"/>
      <c r="BE692" s="192"/>
    </row>
    <row r="693" spans="1:57" ht="11.25" x14ac:dyDescent="0.2">
      <c r="A693" s="192"/>
      <c r="B693" s="192"/>
      <c r="C693" s="192"/>
      <c r="D693" s="192"/>
      <c r="E693" s="192"/>
      <c r="F693" s="192"/>
      <c r="G693" s="192"/>
      <c r="H693" s="192"/>
      <c r="I693" s="192"/>
      <c r="J693" s="192"/>
      <c r="K693" s="192"/>
      <c r="L693" s="192"/>
      <c r="M693" s="192"/>
      <c r="N693" s="192"/>
      <c r="O693" s="192"/>
      <c r="P693" s="192"/>
      <c r="Q693" s="192"/>
      <c r="R693" s="192"/>
      <c r="S693" s="192"/>
      <c r="T693" s="192"/>
      <c r="U693" s="192"/>
      <c r="V693" s="192"/>
      <c r="W693" s="196"/>
      <c r="X693" s="192"/>
      <c r="Y693" s="192"/>
      <c r="Z693" s="192"/>
      <c r="AA693" s="192"/>
      <c r="AB693" s="192"/>
      <c r="AC693" s="192"/>
      <c r="AD693" s="192"/>
      <c r="AE693" s="192"/>
      <c r="AF693" s="192"/>
      <c r="AG693" s="192"/>
      <c r="AH693" s="192"/>
      <c r="AI693" s="192"/>
      <c r="AJ693" s="192"/>
      <c r="AK693" s="192"/>
      <c r="AL693" s="192"/>
      <c r="AM693" s="192"/>
      <c r="AN693" s="192"/>
      <c r="AO693" s="192"/>
      <c r="AP693" s="192"/>
      <c r="AQ693" s="192"/>
      <c r="AR693" s="192"/>
      <c r="AS693" s="192"/>
      <c r="AT693" s="192"/>
      <c r="AU693" s="192"/>
      <c r="AV693" s="192"/>
      <c r="AW693" s="192"/>
      <c r="AX693" s="192"/>
      <c r="AY693" s="192"/>
      <c r="AZ693" s="192"/>
      <c r="BA693" s="192"/>
      <c r="BB693" s="192"/>
      <c r="BC693" s="192"/>
      <c r="BD693" s="192"/>
      <c r="BE693" s="192"/>
    </row>
    <row r="694" spans="1:57" ht="11.25" x14ac:dyDescent="0.2">
      <c r="A694" s="192"/>
      <c r="B694" s="192"/>
      <c r="C694" s="192"/>
      <c r="D694" s="192"/>
      <c r="E694" s="192"/>
      <c r="F694" s="192"/>
      <c r="G694" s="192"/>
      <c r="H694" s="192"/>
      <c r="I694" s="192"/>
      <c r="J694" s="192"/>
      <c r="K694" s="192"/>
      <c r="L694" s="192"/>
      <c r="M694" s="192"/>
      <c r="N694" s="192"/>
      <c r="O694" s="192"/>
      <c r="P694" s="192"/>
      <c r="Q694" s="192"/>
      <c r="R694" s="192"/>
      <c r="S694" s="192"/>
      <c r="T694" s="192"/>
      <c r="U694" s="192"/>
      <c r="V694" s="192"/>
      <c r="W694" s="196"/>
      <c r="X694" s="192"/>
      <c r="Y694" s="192"/>
      <c r="Z694" s="192"/>
      <c r="AA694" s="192"/>
      <c r="AB694" s="192"/>
      <c r="AC694" s="192"/>
      <c r="AD694" s="192"/>
      <c r="AE694" s="192"/>
      <c r="AF694" s="192"/>
      <c r="AG694" s="192"/>
      <c r="AH694" s="192"/>
      <c r="AI694" s="192"/>
      <c r="AJ694" s="192"/>
      <c r="AK694" s="192"/>
      <c r="AL694" s="192"/>
      <c r="AM694" s="192"/>
      <c r="AN694" s="192"/>
      <c r="AO694" s="192"/>
      <c r="AP694" s="192"/>
      <c r="AQ694" s="192"/>
      <c r="AR694" s="192"/>
      <c r="AS694" s="192"/>
      <c r="AT694" s="192"/>
      <c r="AU694" s="192"/>
      <c r="AV694" s="192"/>
      <c r="AW694" s="192"/>
      <c r="AX694" s="192"/>
      <c r="AY694" s="192"/>
      <c r="AZ694" s="192"/>
      <c r="BA694" s="192"/>
      <c r="BB694" s="192"/>
      <c r="BC694" s="192"/>
      <c r="BD694" s="192"/>
      <c r="BE694" s="192"/>
    </row>
    <row r="695" spans="1:57" ht="11.25" x14ac:dyDescent="0.2">
      <c r="A695" s="192"/>
      <c r="B695" s="192"/>
      <c r="C695" s="192"/>
      <c r="D695" s="192"/>
      <c r="E695" s="192"/>
      <c r="F695" s="192"/>
      <c r="G695" s="192"/>
      <c r="H695" s="192"/>
      <c r="I695" s="192"/>
      <c r="J695" s="192"/>
      <c r="K695" s="192"/>
      <c r="L695" s="192"/>
      <c r="M695" s="192"/>
      <c r="N695" s="192"/>
      <c r="O695" s="192"/>
      <c r="P695" s="192"/>
      <c r="Q695" s="192"/>
      <c r="R695" s="192"/>
      <c r="S695" s="192"/>
      <c r="T695" s="192"/>
      <c r="U695" s="192"/>
      <c r="V695" s="192"/>
      <c r="W695" s="196"/>
      <c r="X695" s="192"/>
      <c r="Y695" s="192"/>
      <c r="Z695" s="192"/>
      <c r="AA695" s="192"/>
      <c r="AB695" s="192"/>
      <c r="AC695" s="192"/>
      <c r="AD695" s="192"/>
      <c r="AE695" s="192"/>
      <c r="AF695" s="192"/>
      <c r="AG695" s="192"/>
      <c r="AH695" s="192"/>
      <c r="AI695" s="192"/>
      <c r="AJ695" s="192"/>
      <c r="AK695" s="192"/>
      <c r="AL695" s="192"/>
      <c r="AM695" s="192"/>
      <c r="AN695" s="192"/>
      <c r="AO695" s="192"/>
      <c r="AP695" s="192"/>
      <c r="AQ695" s="192"/>
      <c r="AR695" s="192"/>
      <c r="AS695" s="192"/>
      <c r="AT695" s="192"/>
      <c r="AU695" s="192"/>
      <c r="AV695" s="192"/>
      <c r="AW695" s="192"/>
      <c r="AX695" s="192"/>
      <c r="AY695" s="192"/>
      <c r="AZ695" s="192"/>
      <c r="BA695" s="192"/>
      <c r="BB695" s="192"/>
      <c r="BC695" s="192"/>
      <c r="BD695" s="192"/>
      <c r="BE695" s="192"/>
    </row>
    <row r="696" spans="1:57" ht="11.25" x14ac:dyDescent="0.2">
      <c r="A696" s="192"/>
      <c r="B696" s="192"/>
      <c r="C696" s="192"/>
      <c r="D696" s="192"/>
      <c r="E696" s="192"/>
      <c r="F696" s="192"/>
      <c r="G696" s="192"/>
      <c r="H696" s="192"/>
      <c r="I696" s="192"/>
      <c r="J696" s="192"/>
      <c r="K696" s="192"/>
      <c r="L696" s="192"/>
      <c r="M696" s="192"/>
      <c r="N696" s="192"/>
      <c r="O696" s="192"/>
      <c r="P696" s="192"/>
      <c r="Q696" s="192"/>
      <c r="R696" s="192"/>
      <c r="S696" s="192"/>
      <c r="T696" s="192"/>
      <c r="U696" s="192"/>
      <c r="V696" s="192"/>
      <c r="W696" s="196"/>
      <c r="X696" s="192"/>
      <c r="Y696" s="192"/>
      <c r="Z696" s="192"/>
      <c r="AA696" s="192"/>
      <c r="AB696" s="192"/>
      <c r="AC696" s="192"/>
      <c r="AD696" s="192"/>
      <c r="AE696" s="192"/>
      <c r="AF696" s="192"/>
      <c r="AG696" s="192"/>
      <c r="AH696" s="192"/>
      <c r="AI696" s="192"/>
      <c r="AJ696" s="192"/>
      <c r="AK696" s="192"/>
      <c r="AL696" s="192"/>
      <c r="AM696" s="192"/>
      <c r="AN696" s="192"/>
      <c r="AO696" s="192"/>
      <c r="AP696" s="192"/>
      <c r="AQ696" s="192"/>
      <c r="AR696" s="192"/>
      <c r="AS696" s="192"/>
      <c r="AT696" s="192"/>
      <c r="AU696" s="192"/>
      <c r="AV696" s="192"/>
      <c r="AW696" s="192"/>
      <c r="AX696" s="192"/>
      <c r="AY696" s="192"/>
      <c r="AZ696" s="192"/>
      <c r="BA696" s="192"/>
      <c r="BB696" s="192"/>
      <c r="BC696" s="192"/>
      <c r="BD696" s="192"/>
      <c r="BE696" s="192"/>
    </row>
    <row r="697" spans="1:57" ht="11.25" x14ac:dyDescent="0.2">
      <c r="A697" s="192"/>
      <c r="B697" s="192"/>
      <c r="C697" s="192"/>
      <c r="D697" s="192"/>
      <c r="E697" s="192"/>
      <c r="F697" s="192"/>
      <c r="G697" s="192"/>
      <c r="H697" s="192"/>
      <c r="I697" s="192"/>
      <c r="J697" s="192"/>
      <c r="K697" s="192"/>
      <c r="L697" s="192"/>
      <c r="M697" s="192"/>
      <c r="N697" s="192"/>
      <c r="O697" s="192"/>
      <c r="P697" s="192"/>
      <c r="Q697" s="192"/>
      <c r="R697" s="192"/>
      <c r="S697" s="192"/>
      <c r="T697" s="192"/>
      <c r="U697" s="192"/>
      <c r="V697" s="192"/>
      <c r="W697" s="196"/>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2"/>
      <c r="AY697" s="192"/>
      <c r="AZ697" s="192"/>
      <c r="BA697" s="192"/>
      <c r="BB697" s="192"/>
      <c r="BC697" s="192"/>
      <c r="BD697" s="192"/>
      <c r="BE697" s="192"/>
    </row>
    <row r="698" spans="1:57" ht="11.25" x14ac:dyDescent="0.2">
      <c r="A698" s="192"/>
      <c r="B698" s="192"/>
      <c r="C698" s="192"/>
      <c r="D698" s="192"/>
      <c r="E698" s="192"/>
      <c r="F698" s="192"/>
      <c r="G698" s="192"/>
      <c r="H698" s="192"/>
      <c r="I698" s="192"/>
      <c r="J698" s="192"/>
      <c r="K698" s="192"/>
      <c r="L698" s="192"/>
      <c r="M698" s="192"/>
      <c r="N698" s="192"/>
      <c r="O698" s="192"/>
      <c r="P698" s="192"/>
      <c r="Q698" s="192"/>
      <c r="R698" s="192"/>
      <c r="S698" s="192"/>
      <c r="T698" s="192"/>
      <c r="U698" s="192"/>
      <c r="V698" s="192"/>
      <c r="W698" s="196"/>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2"/>
      <c r="AY698" s="192"/>
      <c r="AZ698" s="192"/>
      <c r="BA698" s="192"/>
      <c r="BB698" s="192"/>
      <c r="BC698" s="192"/>
      <c r="BD698" s="192"/>
      <c r="BE698" s="192"/>
    </row>
    <row r="699" spans="1:57" ht="11.25" x14ac:dyDescent="0.2">
      <c r="A699" s="192"/>
      <c r="B699" s="192"/>
      <c r="C699" s="192"/>
      <c r="D699" s="192"/>
      <c r="E699" s="192"/>
      <c r="F699" s="192"/>
      <c r="G699" s="192"/>
      <c r="H699" s="192"/>
      <c r="I699" s="192"/>
      <c r="J699" s="192"/>
      <c r="K699" s="192"/>
      <c r="L699" s="192"/>
      <c r="M699" s="192"/>
      <c r="N699" s="192"/>
      <c r="O699" s="192"/>
      <c r="P699" s="192"/>
      <c r="Q699" s="192"/>
      <c r="R699" s="192"/>
      <c r="S699" s="192"/>
      <c r="T699" s="192"/>
      <c r="U699" s="192"/>
      <c r="V699" s="192"/>
      <c r="W699" s="196"/>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2"/>
      <c r="AY699" s="192"/>
      <c r="AZ699" s="192"/>
      <c r="BA699" s="192"/>
      <c r="BB699" s="192"/>
      <c r="BC699" s="192"/>
      <c r="BD699" s="192"/>
      <c r="BE699" s="192"/>
    </row>
    <row r="700" spans="1:57" ht="11.25" x14ac:dyDescent="0.2">
      <c r="A700" s="192"/>
      <c r="B700" s="192"/>
      <c r="C700" s="192"/>
      <c r="D700" s="192"/>
      <c r="E700" s="192"/>
      <c r="F700" s="192"/>
      <c r="G700" s="192"/>
      <c r="H700" s="192"/>
      <c r="I700" s="192"/>
      <c r="J700" s="192"/>
      <c r="K700" s="192"/>
      <c r="L700" s="192"/>
      <c r="M700" s="192"/>
      <c r="N700" s="192"/>
      <c r="O700" s="192"/>
      <c r="P700" s="192"/>
      <c r="Q700" s="192"/>
      <c r="R700" s="192"/>
      <c r="S700" s="192"/>
      <c r="T700" s="192"/>
      <c r="U700" s="192"/>
      <c r="V700" s="192"/>
      <c r="W700" s="196"/>
      <c r="X700" s="192"/>
      <c r="Y700" s="192"/>
      <c r="Z700" s="192"/>
      <c r="AA700" s="192"/>
      <c r="AB700" s="192"/>
      <c r="AC700" s="192"/>
      <c r="AD700" s="192"/>
      <c r="AE700" s="192"/>
      <c r="AF700" s="192"/>
      <c r="AG700" s="192"/>
      <c r="AH700" s="192"/>
      <c r="AI700" s="192"/>
      <c r="AJ700" s="192"/>
      <c r="AK700" s="192"/>
      <c r="AL700" s="192"/>
      <c r="AM700" s="192"/>
      <c r="AN700" s="192"/>
      <c r="AO700" s="192"/>
      <c r="AP700" s="192"/>
      <c r="AQ700" s="192"/>
      <c r="AR700" s="192"/>
      <c r="AS700" s="192"/>
      <c r="AT700" s="192"/>
      <c r="AU700" s="192"/>
      <c r="AV700" s="192"/>
      <c r="AW700" s="192"/>
      <c r="AX700" s="192"/>
      <c r="AY700" s="192"/>
      <c r="AZ700" s="192"/>
      <c r="BA700" s="192"/>
      <c r="BB700" s="192"/>
      <c r="BC700" s="192"/>
      <c r="BD700" s="192"/>
      <c r="BE700" s="192"/>
    </row>
    <row r="701" spans="1:57" ht="11.25" x14ac:dyDescent="0.2">
      <c r="A701" s="192"/>
      <c r="B701" s="192"/>
      <c r="C701" s="192"/>
      <c r="D701" s="192"/>
      <c r="E701" s="192"/>
      <c r="F701" s="192"/>
      <c r="G701" s="192"/>
      <c r="H701" s="192"/>
      <c r="I701" s="192"/>
      <c r="J701" s="192"/>
      <c r="K701" s="192"/>
      <c r="L701" s="192"/>
      <c r="M701" s="192"/>
      <c r="N701" s="192"/>
      <c r="O701" s="192"/>
      <c r="P701" s="192"/>
      <c r="Q701" s="192"/>
      <c r="R701" s="192"/>
      <c r="S701" s="192"/>
      <c r="T701" s="192"/>
      <c r="U701" s="192"/>
      <c r="V701" s="192"/>
      <c r="W701" s="196"/>
      <c r="X701" s="192"/>
      <c r="Y701" s="192"/>
      <c r="Z701" s="192"/>
      <c r="AA701" s="192"/>
      <c r="AB701" s="192"/>
      <c r="AC701" s="192"/>
      <c r="AD701" s="192"/>
      <c r="AE701" s="192"/>
      <c r="AF701" s="192"/>
      <c r="AG701" s="192"/>
      <c r="AH701" s="192"/>
      <c r="AI701" s="192"/>
      <c r="AJ701" s="192"/>
      <c r="AK701" s="192"/>
      <c r="AL701" s="192"/>
      <c r="AM701" s="192"/>
      <c r="AN701" s="192"/>
      <c r="AO701" s="192"/>
      <c r="AP701" s="192"/>
      <c r="AQ701" s="192"/>
      <c r="AR701" s="192"/>
      <c r="AS701" s="192"/>
      <c r="AT701" s="192"/>
      <c r="AU701" s="192"/>
      <c r="AV701" s="192"/>
      <c r="AW701" s="192"/>
      <c r="AX701" s="192"/>
      <c r="AY701" s="192"/>
      <c r="AZ701" s="192"/>
      <c r="BA701" s="192"/>
      <c r="BB701" s="192"/>
      <c r="BC701" s="192"/>
      <c r="BD701" s="192"/>
      <c r="BE701" s="192"/>
    </row>
    <row r="702" spans="1:57" ht="11.25" x14ac:dyDescent="0.2">
      <c r="A702" s="192"/>
      <c r="B702" s="192"/>
      <c r="C702" s="192"/>
      <c r="D702" s="192"/>
      <c r="E702" s="192"/>
      <c r="F702" s="192"/>
      <c r="G702" s="192"/>
      <c r="H702" s="192"/>
      <c r="I702" s="192"/>
      <c r="J702" s="192"/>
      <c r="K702" s="192"/>
      <c r="L702" s="192"/>
      <c r="M702" s="192"/>
      <c r="N702" s="192"/>
      <c r="O702" s="192"/>
      <c r="P702" s="192"/>
      <c r="Q702" s="192"/>
      <c r="R702" s="192"/>
      <c r="S702" s="192"/>
      <c r="T702" s="192"/>
      <c r="U702" s="192"/>
      <c r="V702" s="192"/>
      <c r="W702" s="196"/>
      <c r="X702" s="192"/>
      <c r="Y702" s="192"/>
      <c r="Z702" s="192"/>
      <c r="AA702" s="192"/>
      <c r="AB702" s="192"/>
      <c r="AC702" s="192"/>
      <c r="AD702" s="192"/>
      <c r="AE702" s="192"/>
      <c r="AF702" s="192"/>
      <c r="AG702" s="192"/>
      <c r="AH702" s="192"/>
      <c r="AI702" s="192"/>
      <c r="AJ702" s="192"/>
      <c r="AK702" s="192"/>
      <c r="AL702" s="192"/>
      <c r="AM702" s="192"/>
      <c r="AN702" s="192"/>
      <c r="AO702" s="192"/>
      <c r="AP702" s="192"/>
      <c r="AQ702" s="192"/>
      <c r="AR702" s="192"/>
      <c r="AS702" s="192"/>
      <c r="AT702" s="192"/>
      <c r="AU702" s="192"/>
      <c r="AV702" s="192"/>
      <c r="AW702" s="192"/>
      <c r="AX702" s="192"/>
      <c r="AY702" s="192"/>
      <c r="AZ702" s="192"/>
      <c r="BA702" s="192"/>
      <c r="BB702" s="192"/>
      <c r="BC702" s="192"/>
      <c r="BD702" s="192"/>
      <c r="BE702" s="192"/>
    </row>
    <row r="703" spans="1:57" ht="11.25" x14ac:dyDescent="0.2">
      <c r="A703" s="192"/>
      <c r="B703" s="192"/>
      <c r="C703" s="192"/>
      <c r="D703" s="192"/>
      <c r="E703" s="192"/>
      <c r="F703" s="192"/>
      <c r="G703" s="192"/>
      <c r="H703" s="192"/>
      <c r="I703" s="192"/>
      <c r="J703" s="192"/>
      <c r="K703" s="192"/>
      <c r="L703" s="192"/>
      <c r="M703" s="192"/>
      <c r="N703" s="192"/>
      <c r="O703" s="192"/>
      <c r="P703" s="192"/>
      <c r="Q703" s="192"/>
      <c r="R703" s="192"/>
      <c r="S703" s="192"/>
      <c r="T703" s="192"/>
      <c r="U703" s="192"/>
      <c r="V703" s="192"/>
      <c r="W703" s="196"/>
      <c r="X703" s="192"/>
      <c r="Y703" s="192"/>
      <c r="Z703" s="192"/>
      <c r="AA703" s="192"/>
      <c r="AB703" s="192"/>
      <c r="AC703" s="192"/>
      <c r="AD703" s="192"/>
      <c r="AE703" s="192"/>
      <c r="AF703" s="192"/>
      <c r="AG703" s="192"/>
      <c r="AH703" s="192"/>
      <c r="AI703" s="192"/>
      <c r="AJ703" s="192"/>
      <c r="AK703" s="192"/>
      <c r="AL703" s="192"/>
      <c r="AM703" s="192"/>
      <c r="AN703" s="192"/>
      <c r="AO703" s="192"/>
      <c r="AP703" s="192"/>
      <c r="AQ703" s="192"/>
      <c r="AR703" s="192"/>
      <c r="AS703" s="192"/>
      <c r="AT703" s="192"/>
      <c r="AU703" s="192"/>
      <c r="AV703" s="192"/>
      <c r="AW703" s="192"/>
      <c r="AX703" s="192"/>
      <c r="AY703" s="192"/>
      <c r="AZ703" s="192"/>
      <c r="BA703" s="192"/>
      <c r="BB703" s="192"/>
      <c r="BC703" s="192"/>
      <c r="BD703" s="192"/>
      <c r="BE703" s="192"/>
    </row>
    <row r="704" spans="1:57" ht="11.25" x14ac:dyDescent="0.2">
      <c r="A704" s="192"/>
      <c r="B704" s="192"/>
      <c r="C704" s="192"/>
      <c r="D704" s="192"/>
      <c r="E704" s="192"/>
      <c r="F704" s="192"/>
      <c r="G704" s="192"/>
      <c r="H704" s="192"/>
      <c r="I704" s="192"/>
      <c r="J704" s="192"/>
      <c r="K704" s="192"/>
      <c r="L704" s="192"/>
      <c r="M704" s="192"/>
      <c r="N704" s="192"/>
      <c r="O704" s="192"/>
      <c r="P704" s="192"/>
      <c r="Q704" s="192"/>
      <c r="R704" s="192"/>
      <c r="S704" s="192"/>
      <c r="T704" s="192"/>
      <c r="U704" s="192"/>
      <c r="V704" s="192"/>
      <c r="W704" s="196"/>
      <c r="X704" s="192"/>
      <c r="Y704" s="192"/>
      <c r="Z704" s="192"/>
      <c r="AA704" s="192"/>
      <c r="AB704" s="192"/>
      <c r="AC704" s="192"/>
      <c r="AD704" s="192"/>
      <c r="AE704" s="192"/>
      <c r="AF704" s="192"/>
      <c r="AG704" s="192"/>
      <c r="AH704" s="192"/>
      <c r="AI704" s="192"/>
      <c r="AJ704" s="192"/>
      <c r="AK704" s="192"/>
      <c r="AL704" s="192"/>
      <c r="AM704" s="192"/>
      <c r="AN704" s="192"/>
      <c r="AO704" s="192"/>
      <c r="AP704" s="192"/>
      <c r="AQ704" s="192"/>
      <c r="AR704" s="192"/>
      <c r="AS704" s="192"/>
      <c r="AT704" s="192"/>
      <c r="AU704" s="192"/>
      <c r="AV704" s="192"/>
      <c r="AW704" s="192"/>
      <c r="AX704" s="192"/>
      <c r="AY704" s="192"/>
      <c r="AZ704" s="192"/>
      <c r="BA704" s="192"/>
      <c r="BB704" s="192"/>
      <c r="BC704" s="192"/>
      <c r="BD704" s="192"/>
      <c r="BE704" s="192"/>
    </row>
    <row r="705" spans="1:57" ht="11.25" x14ac:dyDescent="0.2">
      <c r="A705" s="192"/>
      <c r="B705" s="192"/>
      <c r="C705" s="192"/>
      <c r="D705" s="192"/>
      <c r="E705" s="192"/>
      <c r="F705" s="192"/>
      <c r="G705" s="192"/>
      <c r="H705" s="192"/>
      <c r="I705" s="192"/>
      <c r="J705" s="192"/>
      <c r="K705" s="192"/>
      <c r="L705" s="192"/>
      <c r="M705" s="192"/>
      <c r="N705" s="192"/>
      <c r="O705" s="192"/>
      <c r="P705" s="192"/>
      <c r="Q705" s="192"/>
      <c r="R705" s="192"/>
      <c r="S705" s="192"/>
      <c r="T705" s="192"/>
      <c r="U705" s="192"/>
      <c r="V705" s="192"/>
      <c r="W705" s="196"/>
      <c r="X705" s="192"/>
      <c r="Y705" s="192"/>
      <c r="Z705" s="192"/>
      <c r="AA705" s="192"/>
      <c r="AB705" s="192"/>
      <c r="AC705" s="192"/>
      <c r="AD705" s="192"/>
      <c r="AE705" s="192"/>
      <c r="AF705" s="192"/>
      <c r="AG705" s="192"/>
      <c r="AH705" s="192"/>
      <c r="AI705" s="192"/>
      <c r="AJ705" s="192"/>
      <c r="AK705" s="192"/>
      <c r="AL705" s="192"/>
      <c r="AM705" s="192"/>
      <c r="AN705" s="192"/>
      <c r="AO705" s="192"/>
      <c r="AP705" s="192"/>
      <c r="AQ705" s="192"/>
      <c r="AR705" s="192"/>
      <c r="AS705" s="192"/>
      <c r="AT705" s="192"/>
      <c r="AU705" s="192"/>
      <c r="AV705" s="192"/>
      <c r="AW705" s="192"/>
      <c r="AX705" s="192"/>
      <c r="AY705" s="192"/>
      <c r="AZ705" s="192"/>
      <c r="BA705" s="192"/>
      <c r="BB705" s="192"/>
      <c r="BC705" s="192"/>
      <c r="BD705" s="192"/>
      <c r="BE705" s="192"/>
    </row>
    <row r="706" spans="1:57" ht="11.25" x14ac:dyDescent="0.2">
      <c r="A706" s="192"/>
      <c r="B706" s="192"/>
      <c r="C706" s="192"/>
      <c r="D706" s="192"/>
      <c r="E706" s="192"/>
      <c r="F706" s="192"/>
      <c r="G706" s="192"/>
      <c r="H706" s="192"/>
      <c r="I706" s="192"/>
      <c r="J706" s="192"/>
      <c r="K706" s="192"/>
      <c r="L706" s="192"/>
      <c r="M706" s="192"/>
      <c r="N706" s="192"/>
      <c r="O706" s="192"/>
      <c r="P706" s="192"/>
      <c r="Q706" s="192"/>
      <c r="R706" s="192"/>
      <c r="S706" s="192"/>
      <c r="T706" s="192"/>
      <c r="U706" s="192"/>
      <c r="V706" s="192"/>
      <c r="W706" s="196"/>
      <c r="X706" s="192"/>
      <c r="Y706" s="192"/>
      <c r="Z706" s="192"/>
      <c r="AA706" s="192"/>
      <c r="AB706" s="192"/>
      <c r="AC706" s="192"/>
      <c r="AD706" s="192"/>
      <c r="AE706" s="192"/>
      <c r="AF706" s="192"/>
      <c r="AG706" s="192"/>
      <c r="AH706" s="192"/>
      <c r="AI706" s="192"/>
      <c r="AJ706" s="192"/>
      <c r="AK706" s="192"/>
      <c r="AL706" s="192"/>
      <c r="AM706" s="192"/>
      <c r="AN706" s="192"/>
      <c r="AO706" s="192"/>
      <c r="AP706" s="192"/>
      <c r="AQ706" s="192"/>
      <c r="AR706" s="192"/>
      <c r="AS706" s="192"/>
      <c r="AT706" s="192"/>
      <c r="AU706" s="192"/>
      <c r="AV706" s="192"/>
      <c r="AW706" s="192"/>
      <c r="AX706" s="192"/>
      <c r="AY706" s="192"/>
      <c r="AZ706" s="192"/>
      <c r="BA706" s="192"/>
      <c r="BB706" s="192"/>
      <c r="BC706" s="192"/>
      <c r="BD706" s="192"/>
      <c r="BE706" s="192"/>
    </row>
    <row r="707" spans="1:57" ht="11.25" x14ac:dyDescent="0.2">
      <c r="A707" s="192"/>
      <c r="B707" s="192"/>
      <c r="C707" s="192"/>
      <c r="D707" s="192"/>
      <c r="E707" s="192"/>
      <c r="F707" s="192"/>
      <c r="G707" s="192"/>
      <c r="H707" s="192"/>
      <c r="I707" s="192"/>
      <c r="J707" s="192"/>
      <c r="K707" s="192"/>
      <c r="L707" s="192"/>
      <c r="M707" s="192"/>
      <c r="N707" s="192"/>
      <c r="O707" s="192"/>
      <c r="P707" s="192"/>
      <c r="Q707" s="192"/>
      <c r="R707" s="192"/>
      <c r="S707" s="192"/>
      <c r="T707" s="192"/>
      <c r="U707" s="192"/>
      <c r="V707" s="192"/>
      <c r="W707" s="196"/>
      <c r="X707" s="192"/>
      <c r="Y707" s="192"/>
      <c r="Z707" s="192"/>
      <c r="AA707" s="192"/>
      <c r="AB707" s="192"/>
      <c r="AC707" s="192"/>
      <c r="AD707" s="192"/>
      <c r="AE707" s="192"/>
      <c r="AF707" s="192"/>
      <c r="AG707" s="192"/>
      <c r="AH707" s="192"/>
      <c r="AI707" s="192"/>
      <c r="AJ707" s="192"/>
      <c r="AK707" s="192"/>
      <c r="AL707" s="192"/>
      <c r="AM707" s="192"/>
      <c r="AN707" s="192"/>
      <c r="AO707" s="192"/>
      <c r="AP707" s="192"/>
      <c r="AQ707" s="192"/>
      <c r="AR707" s="192"/>
      <c r="AS707" s="192"/>
      <c r="AT707" s="192"/>
      <c r="AU707" s="192"/>
      <c r="AV707" s="192"/>
      <c r="AW707" s="192"/>
      <c r="AX707" s="192"/>
      <c r="AY707" s="192"/>
      <c r="AZ707" s="192"/>
      <c r="BA707" s="192"/>
      <c r="BB707" s="192"/>
      <c r="BC707" s="192"/>
      <c r="BD707" s="192"/>
      <c r="BE707" s="192"/>
    </row>
    <row r="708" spans="1:57" ht="11.25" x14ac:dyDescent="0.2">
      <c r="A708" s="192"/>
      <c r="B708" s="192"/>
      <c r="C708" s="192"/>
      <c r="D708" s="192"/>
      <c r="E708" s="192"/>
      <c r="F708" s="192"/>
      <c r="G708" s="192"/>
      <c r="H708" s="192"/>
      <c r="I708" s="192"/>
      <c r="J708" s="192"/>
      <c r="K708" s="192"/>
      <c r="L708" s="192"/>
      <c r="M708" s="192"/>
      <c r="N708" s="192"/>
      <c r="O708" s="192"/>
      <c r="P708" s="192"/>
      <c r="Q708" s="192"/>
      <c r="R708" s="192"/>
      <c r="S708" s="192"/>
      <c r="T708" s="192"/>
      <c r="U708" s="192"/>
      <c r="V708" s="192"/>
      <c r="W708" s="196"/>
      <c r="X708" s="192"/>
      <c r="Y708" s="192"/>
      <c r="Z708" s="192"/>
      <c r="AA708" s="192"/>
      <c r="AB708" s="192"/>
      <c r="AC708" s="192"/>
      <c r="AD708" s="192"/>
      <c r="AE708" s="192"/>
      <c r="AF708" s="192"/>
      <c r="AG708" s="192"/>
      <c r="AH708" s="192"/>
      <c r="AI708" s="192"/>
      <c r="AJ708" s="192"/>
      <c r="AK708" s="192"/>
      <c r="AL708" s="192"/>
      <c r="AM708" s="192"/>
      <c r="AN708" s="192"/>
      <c r="AO708" s="192"/>
      <c r="AP708" s="192"/>
      <c r="AQ708" s="192"/>
      <c r="AR708" s="192"/>
      <c r="AS708" s="192"/>
      <c r="AT708" s="192"/>
      <c r="AU708" s="192"/>
      <c r="AV708" s="192"/>
      <c r="AW708" s="192"/>
      <c r="AX708" s="192"/>
      <c r="AY708" s="192"/>
      <c r="AZ708" s="192"/>
      <c r="BA708" s="192"/>
      <c r="BB708" s="192"/>
      <c r="BC708" s="192"/>
      <c r="BD708" s="192"/>
      <c r="BE708" s="192"/>
    </row>
    <row r="709" spans="1:57" ht="11.25" x14ac:dyDescent="0.2">
      <c r="A709" s="192"/>
      <c r="B709" s="192"/>
      <c r="C709" s="192"/>
      <c r="D709" s="192"/>
      <c r="E709" s="192"/>
      <c r="F709" s="192"/>
      <c r="G709" s="192"/>
      <c r="H709" s="192"/>
      <c r="I709" s="192"/>
      <c r="J709" s="192"/>
      <c r="K709" s="192"/>
      <c r="L709" s="192"/>
      <c r="M709" s="192"/>
      <c r="N709" s="192"/>
      <c r="O709" s="192"/>
      <c r="P709" s="192"/>
      <c r="Q709" s="192"/>
      <c r="R709" s="192"/>
      <c r="S709" s="192"/>
      <c r="T709" s="192"/>
      <c r="U709" s="192"/>
      <c r="V709" s="192"/>
      <c r="W709" s="196"/>
      <c r="X709" s="192"/>
      <c r="Y709" s="192"/>
      <c r="Z709" s="192"/>
      <c r="AA709" s="192"/>
      <c r="AB709" s="192"/>
      <c r="AC709" s="192"/>
      <c r="AD709" s="192"/>
      <c r="AE709" s="192"/>
      <c r="AF709" s="192"/>
      <c r="AG709" s="192"/>
      <c r="AH709" s="192"/>
      <c r="AI709" s="192"/>
      <c r="AJ709" s="192"/>
      <c r="AK709" s="192"/>
      <c r="AL709" s="192"/>
      <c r="AM709" s="192"/>
      <c r="AN709" s="192"/>
      <c r="AO709" s="192"/>
      <c r="AP709" s="192"/>
      <c r="AQ709" s="192"/>
      <c r="AR709" s="192"/>
      <c r="AS709" s="192"/>
      <c r="AT709" s="192"/>
      <c r="AU709" s="192"/>
      <c r="AV709" s="192"/>
      <c r="AW709" s="192"/>
      <c r="AX709" s="192"/>
      <c r="AY709" s="192"/>
      <c r="AZ709" s="192"/>
      <c r="BA709" s="192"/>
      <c r="BB709" s="192"/>
      <c r="BC709" s="192"/>
      <c r="BD709" s="192"/>
      <c r="BE709" s="192"/>
    </row>
    <row r="710" spans="1:57" ht="11.25" x14ac:dyDescent="0.2">
      <c r="A710" s="192"/>
      <c r="B710" s="192"/>
      <c r="C710" s="192"/>
      <c r="D710" s="192"/>
      <c r="E710" s="192"/>
      <c r="F710" s="192"/>
      <c r="G710" s="192"/>
      <c r="H710" s="192"/>
      <c r="I710" s="192"/>
      <c r="J710" s="192"/>
      <c r="K710" s="192"/>
      <c r="L710" s="192"/>
      <c r="M710" s="192"/>
      <c r="N710" s="192"/>
      <c r="O710" s="192"/>
      <c r="P710" s="192"/>
      <c r="Q710" s="192"/>
      <c r="R710" s="192"/>
      <c r="S710" s="192"/>
      <c r="T710" s="192"/>
      <c r="U710" s="192"/>
      <c r="V710" s="192"/>
      <c r="W710" s="196"/>
      <c r="X710" s="192"/>
      <c r="Y710" s="192"/>
      <c r="Z710" s="192"/>
      <c r="AA710" s="192"/>
      <c r="AB710" s="192"/>
      <c r="AC710" s="192"/>
      <c r="AD710" s="192"/>
      <c r="AE710" s="192"/>
      <c r="AF710" s="192"/>
      <c r="AG710" s="192"/>
      <c r="AH710" s="192"/>
      <c r="AI710" s="192"/>
      <c r="AJ710" s="192"/>
      <c r="AK710" s="192"/>
      <c r="AL710" s="192"/>
      <c r="AM710" s="192"/>
      <c r="AN710" s="192"/>
      <c r="AO710" s="192"/>
      <c r="AP710" s="192"/>
      <c r="AQ710" s="192"/>
      <c r="AR710" s="192"/>
      <c r="AS710" s="192"/>
      <c r="AT710" s="192"/>
      <c r="AU710" s="192"/>
      <c r="AV710" s="192"/>
      <c r="AW710" s="192"/>
      <c r="AX710" s="192"/>
      <c r="AY710" s="192"/>
      <c r="AZ710" s="192"/>
      <c r="BA710" s="192"/>
      <c r="BB710" s="192"/>
      <c r="BC710" s="192"/>
      <c r="BD710" s="192"/>
      <c r="BE710" s="192"/>
    </row>
    <row r="711" spans="1:57" ht="11.25" x14ac:dyDescent="0.2">
      <c r="A711" s="192"/>
      <c r="B711" s="192"/>
      <c r="C711" s="192"/>
      <c r="D711" s="192"/>
      <c r="E711" s="192"/>
      <c r="F711" s="192"/>
      <c r="G711" s="192"/>
      <c r="H711" s="192"/>
      <c r="I711" s="192"/>
      <c r="J711" s="192"/>
      <c r="K711" s="192"/>
      <c r="L711" s="192"/>
      <c r="M711" s="192"/>
      <c r="N711" s="192"/>
      <c r="O711" s="192"/>
      <c r="P711" s="192"/>
      <c r="Q711" s="192"/>
      <c r="R711" s="192"/>
      <c r="S711" s="192"/>
      <c r="T711" s="192"/>
      <c r="U711" s="192"/>
      <c r="V711" s="192"/>
      <c r="W711" s="196"/>
      <c r="X711" s="192"/>
      <c r="Y711" s="192"/>
      <c r="Z711" s="192"/>
      <c r="AA711" s="192"/>
      <c r="AB711" s="192"/>
      <c r="AC711" s="192"/>
      <c r="AD711" s="192"/>
      <c r="AE711" s="192"/>
      <c r="AF711" s="192"/>
      <c r="AG711" s="192"/>
      <c r="AH711" s="192"/>
      <c r="AI711" s="192"/>
      <c r="AJ711" s="192"/>
      <c r="AK711" s="192"/>
      <c r="AL711" s="192"/>
      <c r="AM711" s="192"/>
      <c r="AN711" s="192"/>
      <c r="AO711" s="192"/>
      <c r="AP711" s="192"/>
      <c r="AQ711" s="192"/>
      <c r="AR711" s="192"/>
      <c r="AS711" s="192"/>
      <c r="AT711" s="192"/>
      <c r="AU711" s="192"/>
      <c r="AV711" s="192"/>
      <c r="AW711" s="192"/>
      <c r="AX711" s="192"/>
      <c r="AY711" s="192"/>
      <c r="AZ711" s="192"/>
      <c r="BA711" s="192"/>
      <c r="BB711" s="192"/>
      <c r="BC711" s="192"/>
      <c r="BD711" s="192"/>
      <c r="BE711" s="192"/>
    </row>
    <row r="712" spans="1:57" ht="11.25" x14ac:dyDescent="0.2">
      <c r="A712" s="192"/>
      <c r="B712" s="192"/>
      <c r="C712" s="192"/>
      <c r="D712" s="192"/>
      <c r="E712" s="192"/>
      <c r="F712" s="192"/>
      <c r="G712" s="192"/>
      <c r="H712" s="192"/>
      <c r="I712" s="192"/>
      <c r="J712" s="192"/>
      <c r="K712" s="192"/>
      <c r="L712" s="192"/>
      <c r="M712" s="192"/>
      <c r="N712" s="192"/>
      <c r="O712" s="192"/>
      <c r="P712" s="192"/>
      <c r="Q712" s="192"/>
      <c r="R712" s="192"/>
      <c r="S712" s="192"/>
      <c r="T712" s="192"/>
      <c r="U712" s="192"/>
      <c r="V712" s="192"/>
      <c r="W712" s="196"/>
      <c r="X712" s="192"/>
      <c r="Y712" s="192"/>
      <c r="Z712" s="192"/>
      <c r="AA712" s="192"/>
      <c r="AB712" s="192"/>
      <c r="AC712" s="192"/>
      <c r="AD712" s="192"/>
      <c r="AE712" s="192"/>
      <c r="AF712" s="192"/>
      <c r="AG712" s="192"/>
      <c r="AH712" s="192"/>
      <c r="AI712" s="192"/>
      <c r="AJ712" s="192"/>
      <c r="AK712" s="192"/>
      <c r="AL712" s="192"/>
      <c r="AM712" s="192"/>
      <c r="AN712" s="192"/>
      <c r="AO712" s="192"/>
      <c r="AP712" s="192"/>
      <c r="AQ712" s="192"/>
      <c r="AR712" s="192"/>
      <c r="AS712" s="192"/>
      <c r="AT712" s="192"/>
      <c r="AU712" s="192"/>
      <c r="AV712" s="192"/>
      <c r="AW712" s="192"/>
      <c r="AX712" s="192"/>
      <c r="AY712" s="192"/>
      <c r="AZ712" s="192"/>
      <c r="BA712" s="192"/>
      <c r="BB712" s="192"/>
      <c r="BC712" s="192"/>
      <c r="BD712" s="192"/>
      <c r="BE712" s="192"/>
    </row>
    <row r="713" spans="1:57" ht="11.25" x14ac:dyDescent="0.2">
      <c r="A713" s="192"/>
      <c r="B713" s="192"/>
      <c r="C713" s="192"/>
      <c r="D713" s="192"/>
      <c r="E713" s="192"/>
      <c r="F713" s="192"/>
      <c r="G713" s="192"/>
      <c r="H713" s="192"/>
      <c r="I713" s="192"/>
      <c r="J713" s="192"/>
      <c r="K713" s="192"/>
      <c r="L713" s="192"/>
      <c r="M713" s="192"/>
      <c r="N713" s="192"/>
      <c r="O713" s="192"/>
      <c r="P713" s="192"/>
      <c r="Q713" s="192"/>
      <c r="R713" s="192"/>
      <c r="S713" s="192"/>
      <c r="T713" s="192"/>
      <c r="U713" s="192"/>
      <c r="V713" s="192"/>
      <c r="W713" s="196"/>
      <c r="X713" s="192"/>
      <c r="Y713" s="192"/>
      <c r="Z713" s="192"/>
      <c r="AA713" s="192"/>
      <c r="AB713" s="192"/>
      <c r="AC713" s="192"/>
      <c r="AD713" s="192"/>
      <c r="AE713" s="192"/>
      <c r="AF713" s="192"/>
      <c r="AG713" s="192"/>
      <c r="AH713" s="192"/>
      <c r="AI713" s="192"/>
      <c r="AJ713" s="192"/>
      <c r="AK713" s="192"/>
      <c r="AL713" s="192"/>
      <c r="AM713" s="192"/>
      <c r="AN713" s="192"/>
      <c r="AO713" s="192"/>
      <c r="AP713" s="192"/>
      <c r="AQ713" s="192"/>
      <c r="AR713" s="192"/>
      <c r="AS713" s="192"/>
      <c r="AT713" s="192"/>
      <c r="AU713" s="192"/>
      <c r="AV713" s="192"/>
      <c r="AW713" s="192"/>
      <c r="AX713" s="192"/>
      <c r="AY713" s="192"/>
      <c r="AZ713" s="192"/>
      <c r="BA713" s="192"/>
      <c r="BB713" s="192"/>
      <c r="BC713" s="192"/>
      <c r="BD713" s="192"/>
      <c r="BE713" s="192"/>
    </row>
    <row r="714" spans="1:57" ht="11.25" x14ac:dyDescent="0.2">
      <c r="A714" s="192"/>
      <c r="B714" s="192"/>
      <c r="C714" s="192"/>
      <c r="D714" s="192"/>
      <c r="E714" s="192"/>
      <c r="F714" s="192"/>
      <c r="G714" s="192"/>
      <c r="H714" s="192"/>
      <c r="I714" s="192"/>
      <c r="J714" s="192"/>
      <c r="K714" s="192"/>
      <c r="L714" s="192"/>
      <c r="M714" s="192"/>
      <c r="N714" s="192"/>
      <c r="O714" s="192"/>
      <c r="P714" s="192"/>
      <c r="Q714" s="192"/>
      <c r="R714" s="192"/>
      <c r="S714" s="192"/>
      <c r="T714" s="192"/>
      <c r="U714" s="192"/>
      <c r="V714" s="192"/>
      <c r="W714" s="196"/>
      <c r="X714" s="192"/>
      <c r="Y714" s="192"/>
      <c r="Z714" s="192"/>
      <c r="AA714" s="192"/>
      <c r="AB714" s="192"/>
      <c r="AC714" s="192"/>
      <c r="AD714" s="192"/>
      <c r="AE714" s="192"/>
      <c r="AF714" s="192"/>
      <c r="AG714" s="192"/>
      <c r="AH714" s="192"/>
      <c r="AI714" s="192"/>
      <c r="AJ714" s="192"/>
      <c r="AK714" s="192"/>
      <c r="AL714" s="192"/>
      <c r="AM714" s="192"/>
      <c r="AN714" s="192"/>
      <c r="AO714" s="192"/>
      <c r="AP714" s="192"/>
      <c r="AQ714" s="192"/>
      <c r="AR714" s="192"/>
      <c r="AS714" s="192"/>
      <c r="AT714" s="192"/>
      <c r="AU714" s="192"/>
      <c r="AV714" s="192"/>
      <c r="AW714" s="192"/>
      <c r="AX714" s="192"/>
      <c r="AY714" s="192"/>
      <c r="AZ714" s="192"/>
      <c r="BA714" s="192"/>
      <c r="BB714" s="192"/>
      <c r="BC714" s="192"/>
      <c r="BD714" s="192"/>
      <c r="BE714" s="192"/>
    </row>
    <row r="715" spans="1:57" ht="11.25" x14ac:dyDescent="0.2">
      <c r="A715" s="192"/>
      <c r="B715" s="192"/>
      <c r="C715" s="192"/>
      <c r="D715" s="192"/>
      <c r="E715" s="192"/>
      <c r="F715" s="192"/>
      <c r="G715" s="192"/>
      <c r="H715" s="192"/>
      <c r="I715" s="192"/>
      <c r="J715" s="192"/>
      <c r="K715" s="192"/>
      <c r="L715" s="192"/>
      <c r="M715" s="192"/>
      <c r="N715" s="192"/>
      <c r="O715" s="192"/>
      <c r="P715" s="192"/>
      <c r="Q715" s="192"/>
      <c r="R715" s="192"/>
      <c r="S715" s="192"/>
      <c r="T715" s="192"/>
      <c r="U715" s="192"/>
      <c r="V715" s="192"/>
      <c r="W715" s="196"/>
      <c r="X715" s="192"/>
      <c r="Y715" s="192"/>
      <c r="Z715" s="192"/>
      <c r="AA715" s="192"/>
      <c r="AB715" s="192"/>
      <c r="AC715" s="192"/>
      <c r="AD715" s="192"/>
      <c r="AE715" s="192"/>
      <c r="AF715" s="192"/>
      <c r="AG715" s="192"/>
      <c r="AH715" s="192"/>
      <c r="AI715" s="192"/>
      <c r="AJ715" s="192"/>
      <c r="AK715" s="192"/>
      <c r="AL715" s="192"/>
      <c r="AM715" s="192"/>
      <c r="AN715" s="192"/>
      <c r="AO715" s="192"/>
      <c r="AP715" s="192"/>
      <c r="AQ715" s="192"/>
      <c r="AR715" s="192"/>
      <c r="AS715" s="192"/>
      <c r="AT715" s="192"/>
      <c r="AU715" s="192"/>
      <c r="AV715" s="192"/>
      <c r="AW715" s="192"/>
      <c r="AX715" s="192"/>
      <c r="AY715" s="192"/>
      <c r="AZ715" s="192"/>
      <c r="BA715" s="192"/>
      <c r="BB715" s="192"/>
      <c r="BC715" s="192"/>
      <c r="BD715" s="192"/>
      <c r="BE715" s="192"/>
    </row>
    <row r="716" spans="1:57" ht="11.25" x14ac:dyDescent="0.2">
      <c r="A716" s="192"/>
      <c r="B716" s="192"/>
      <c r="C716" s="192"/>
      <c r="D716" s="192"/>
      <c r="E716" s="192"/>
      <c r="F716" s="192"/>
      <c r="G716" s="192"/>
      <c r="H716" s="192"/>
      <c r="I716" s="192"/>
      <c r="J716" s="192"/>
      <c r="K716" s="192"/>
      <c r="L716" s="192"/>
      <c r="M716" s="192"/>
      <c r="N716" s="192"/>
      <c r="O716" s="192"/>
      <c r="P716" s="192"/>
      <c r="Q716" s="192"/>
      <c r="R716" s="192"/>
      <c r="S716" s="192"/>
      <c r="T716" s="192"/>
      <c r="U716" s="192"/>
      <c r="V716" s="192"/>
      <c r="W716" s="196"/>
      <c r="X716" s="192"/>
      <c r="Y716" s="192"/>
      <c r="Z716" s="192"/>
      <c r="AA716" s="192"/>
      <c r="AB716" s="192"/>
      <c r="AC716" s="192"/>
      <c r="AD716" s="192"/>
      <c r="AE716" s="192"/>
      <c r="AF716" s="192"/>
      <c r="AG716" s="192"/>
      <c r="AH716" s="192"/>
      <c r="AI716" s="192"/>
      <c r="AJ716" s="192"/>
      <c r="AK716" s="192"/>
      <c r="AL716" s="192"/>
      <c r="AM716" s="192"/>
      <c r="AN716" s="192"/>
      <c r="AO716" s="192"/>
      <c r="AP716" s="192"/>
      <c r="AQ716" s="192"/>
      <c r="AR716" s="192"/>
      <c r="AS716" s="192"/>
      <c r="AT716" s="192"/>
      <c r="AU716" s="192"/>
      <c r="AV716" s="192"/>
      <c r="AW716" s="192"/>
      <c r="AX716" s="192"/>
      <c r="AY716" s="192"/>
      <c r="AZ716" s="192"/>
      <c r="BA716" s="192"/>
      <c r="BB716" s="192"/>
      <c r="BC716" s="192"/>
      <c r="BD716" s="192"/>
      <c r="BE716" s="192"/>
    </row>
    <row r="717" spans="1:57" ht="11.25" x14ac:dyDescent="0.2">
      <c r="A717" s="192"/>
      <c r="B717" s="192"/>
      <c r="C717" s="192"/>
      <c r="D717" s="192"/>
      <c r="E717" s="192"/>
      <c r="F717" s="192"/>
      <c r="G717" s="192"/>
      <c r="H717" s="192"/>
      <c r="I717" s="192"/>
      <c r="J717" s="192"/>
      <c r="K717" s="192"/>
      <c r="L717" s="192"/>
      <c r="M717" s="192"/>
      <c r="N717" s="192"/>
      <c r="O717" s="192"/>
      <c r="P717" s="192"/>
      <c r="Q717" s="192"/>
      <c r="R717" s="192"/>
      <c r="S717" s="192"/>
      <c r="T717" s="192"/>
      <c r="U717" s="192"/>
      <c r="V717" s="192"/>
      <c r="W717" s="196"/>
      <c r="X717" s="192"/>
      <c r="Y717" s="192"/>
      <c r="Z717" s="192"/>
      <c r="AA717" s="192"/>
      <c r="AB717" s="192"/>
      <c r="AC717" s="192"/>
      <c r="AD717" s="192"/>
      <c r="AE717" s="192"/>
      <c r="AF717" s="192"/>
      <c r="AG717" s="192"/>
      <c r="AH717" s="192"/>
      <c r="AI717" s="192"/>
      <c r="AJ717" s="192"/>
      <c r="AK717" s="192"/>
      <c r="AL717" s="192"/>
      <c r="AM717" s="192"/>
      <c r="AN717" s="192"/>
      <c r="AO717" s="192"/>
      <c r="AP717" s="192"/>
      <c r="AQ717" s="192"/>
      <c r="AR717" s="192"/>
      <c r="AS717" s="192"/>
      <c r="AT717" s="192"/>
      <c r="AU717" s="192"/>
      <c r="AV717" s="192"/>
      <c r="AW717" s="192"/>
      <c r="AX717" s="192"/>
      <c r="AY717" s="192"/>
      <c r="AZ717" s="192"/>
      <c r="BA717" s="192"/>
      <c r="BB717" s="192"/>
      <c r="BC717" s="192"/>
      <c r="BD717" s="192"/>
      <c r="BE717" s="192"/>
    </row>
    <row r="718" spans="1:57" ht="11.25" x14ac:dyDescent="0.2">
      <c r="A718" s="192"/>
      <c r="B718" s="192"/>
      <c r="C718" s="192"/>
      <c r="D718" s="192"/>
      <c r="E718" s="192"/>
      <c r="F718" s="192"/>
      <c r="G718" s="192"/>
      <c r="H718" s="192"/>
      <c r="I718" s="192"/>
      <c r="J718" s="192"/>
      <c r="K718" s="192"/>
      <c r="L718" s="192"/>
      <c r="M718" s="192"/>
      <c r="N718" s="192"/>
      <c r="O718" s="192"/>
      <c r="P718" s="192"/>
      <c r="Q718" s="192"/>
      <c r="R718" s="192"/>
      <c r="S718" s="192"/>
      <c r="T718" s="192"/>
      <c r="U718" s="192"/>
      <c r="V718" s="192"/>
      <c r="W718" s="196"/>
      <c r="X718" s="192"/>
      <c r="Y718" s="192"/>
      <c r="Z718" s="192"/>
      <c r="AA718" s="192"/>
      <c r="AB718" s="192"/>
      <c r="AC718" s="192"/>
      <c r="AD718" s="192"/>
      <c r="AE718" s="192"/>
      <c r="AF718" s="192"/>
      <c r="AG718" s="192"/>
      <c r="AH718" s="192"/>
      <c r="AI718" s="192"/>
      <c r="AJ718" s="192"/>
      <c r="AK718" s="192"/>
      <c r="AL718" s="192"/>
      <c r="AM718" s="192"/>
      <c r="AN718" s="192"/>
      <c r="AO718" s="192"/>
      <c r="AP718" s="192"/>
      <c r="AQ718" s="192"/>
      <c r="AR718" s="192"/>
      <c r="AS718" s="192"/>
      <c r="AT718" s="192"/>
      <c r="AU718" s="192"/>
      <c r="AV718" s="192"/>
      <c r="AW718" s="192"/>
      <c r="AX718" s="192"/>
      <c r="AY718" s="192"/>
      <c r="AZ718" s="192"/>
      <c r="BA718" s="192"/>
      <c r="BB718" s="192"/>
      <c r="BC718" s="192"/>
      <c r="BD718" s="192"/>
      <c r="BE718" s="192"/>
    </row>
    <row r="719" spans="1:57" ht="11.25" x14ac:dyDescent="0.2">
      <c r="A719" s="192"/>
      <c r="B719" s="192"/>
      <c r="C719" s="192"/>
      <c r="D719" s="192"/>
      <c r="E719" s="192"/>
      <c r="F719" s="192"/>
      <c r="G719" s="192"/>
      <c r="H719" s="192"/>
      <c r="I719" s="192"/>
      <c r="J719" s="192"/>
      <c r="K719" s="192"/>
      <c r="L719" s="192"/>
      <c r="M719" s="192"/>
      <c r="N719" s="192"/>
      <c r="O719" s="192"/>
      <c r="P719" s="192"/>
      <c r="Q719" s="192"/>
      <c r="R719" s="192"/>
      <c r="S719" s="192"/>
      <c r="T719" s="192"/>
      <c r="U719" s="192"/>
      <c r="V719" s="192"/>
      <c r="W719" s="196"/>
      <c r="X719" s="192"/>
      <c r="Y719" s="192"/>
      <c r="Z719" s="192"/>
      <c r="AA719" s="192"/>
      <c r="AB719" s="192"/>
      <c r="AC719" s="192"/>
      <c r="AD719" s="192"/>
      <c r="AE719" s="192"/>
      <c r="AF719" s="192"/>
      <c r="AG719" s="192"/>
      <c r="AH719" s="192"/>
      <c r="AI719" s="192"/>
      <c r="AJ719" s="192"/>
      <c r="AK719" s="192"/>
      <c r="AL719" s="192"/>
      <c r="AM719" s="192"/>
      <c r="AN719" s="192"/>
      <c r="AO719" s="192"/>
      <c r="AP719" s="192"/>
      <c r="AQ719" s="192"/>
      <c r="AR719" s="192"/>
      <c r="AS719" s="192"/>
      <c r="AT719" s="192"/>
      <c r="AU719" s="192"/>
      <c r="AV719" s="192"/>
      <c r="AW719" s="192"/>
      <c r="AX719" s="192"/>
      <c r="AY719" s="192"/>
      <c r="AZ719" s="192"/>
      <c r="BA719" s="192"/>
      <c r="BB719" s="192"/>
      <c r="BC719" s="192"/>
      <c r="BD719" s="192"/>
      <c r="BE719" s="192"/>
    </row>
    <row r="720" spans="1:57" ht="11.25" x14ac:dyDescent="0.2">
      <c r="A720" s="192"/>
      <c r="B720" s="192"/>
      <c r="C720" s="192"/>
      <c r="D720" s="192"/>
      <c r="E720" s="192"/>
      <c r="F720" s="192"/>
      <c r="G720" s="192"/>
      <c r="H720" s="192"/>
      <c r="I720" s="192"/>
      <c r="J720" s="192"/>
      <c r="K720" s="192"/>
      <c r="L720" s="192"/>
      <c r="M720" s="192"/>
      <c r="N720" s="192"/>
      <c r="O720" s="192"/>
      <c r="P720" s="192"/>
      <c r="Q720" s="192"/>
      <c r="R720" s="192"/>
      <c r="S720" s="192"/>
      <c r="T720" s="192"/>
      <c r="U720" s="192"/>
      <c r="V720" s="192"/>
      <c r="W720" s="196"/>
      <c r="X720" s="192"/>
      <c r="Y720" s="192"/>
      <c r="Z720" s="192"/>
      <c r="AA720" s="192"/>
      <c r="AB720" s="192"/>
      <c r="AC720" s="192"/>
      <c r="AD720" s="192"/>
      <c r="AE720" s="192"/>
      <c r="AF720" s="192"/>
      <c r="AG720" s="192"/>
      <c r="AH720" s="192"/>
      <c r="AI720" s="192"/>
      <c r="AJ720" s="192"/>
      <c r="AK720" s="192"/>
      <c r="AL720" s="192"/>
      <c r="AM720" s="192"/>
      <c r="AN720" s="192"/>
      <c r="AO720" s="192"/>
      <c r="AP720" s="192"/>
      <c r="AQ720" s="192"/>
      <c r="AR720" s="192"/>
      <c r="AS720" s="192"/>
      <c r="AT720" s="192"/>
      <c r="AU720" s="192"/>
      <c r="AV720" s="192"/>
      <c r="AW720" s="192"/>
      <c r="AX720" s="192"/>
      <c r="AY720" s="192"/>
      <c r="AZ720" s="192"/>
      <c r="BA720" s="192"/>
      <c r="BB720" s="192"/>
      <c r="BC720" s="192"/>
      <c r="BD720" s="192"/>
      <c r="BE720" s="192"/>
    </row>
    <row r="721" spans="1:57" ht="11.25" x14ac:dyDescent="0.2">
      <c r="A721" s="192"/>
      <c r="B721" s="192"/>
      <c r="C721" s="192"/>
      <c r="D721" s="192"/>
      <c r="E721" s="192"/>
      <c r="F721" s="192"/>
      <c r="G721" s="192"/>
      <c r="H721" s="192"/>
      <c r="I721" s="192"/>
      <c r="J721" s="192"/>
      <c r="K721" s="192"/>
      <c r="L721" s="192"/>
      <c r="M721" s="192"/>
      <c r="N721" s="192"/>
      <c r="O721" s="192"/>
      <c r="P721" s="192"/>
      <c r="Q721" s="192"/>
      <c r="R721" s="192"/>
      <c r="S721" s="192"/>
      <c r="T721" s="192"/>
      <c r="U721" s="192"/>
      <c r="V721" s="192"/>
      <c r="W721" s="196"/>
      <c r="X721" s="192"/>
      <c r="Y721" s="192"/>
      <c r="Z721" s="192"/>
      <c r="AA721" s="192"/>
      <c r="AB721" s="192"/>
      <c r="AC721" s="192"/>
      <c r="AD721" s="192"/>
      <c r="AE721" s="192"/>
      <c r="AF721" s="192"/>
      <c r="AG721" s="192"/>
      <c r="AH721" s="192"/>
      <c r="AI721" s="192"/>
      <c r="AJ721" s="192"/>
      <c r="AK721" s="192"/>
      <c r="AL721" s="192"/>
      <c r="AM721" s="192"/>
      <c r="AN721" s="192"/>
      <c r="AO721" s="192"/>
      <c r="AP721" s="192"/>
      <c r="AQ721" s="192"/>
      <c r="AR721" s="192"/>
      <c r="AS721" s="192"/>
      <c r="AT721" s="192"/>
      <c r="AU721" s="192"/>
      <c r="AV721" s="192"/>
      <c r="AW721" s="192"/>
      <c r="AX721" s="192"/>
      <c r="AY721" s="192"/>
      <c r="AZ721" s="192"/>
      <c r="BA721" s="192"/>
      <c r="BB721" s="192"/>
      <c r="BC721" s="192"/>
      <c r="BD721" s="192"/>
      <c r="BE721" s="192"/>
    </row>
    <row r="722" spans="1:57" ht="11.25" x14ac:dyDescent="0.2">
      <c r="A722" s="192"/>
      <c r="B722" s="192"/>
      <c r="C722" s="192"/>
      <c r="D722" s="192"/>
      <c r="E722" s="192"/>
      <c r="F722" s="192"/>
      <c r="G722" s="192"/>
      <c r="H722" s="192"/>
      <c r="I722" s="192"/>
      <c r="J722" s="192"/>
      <c r="K722" s="192"/>
      <c r="L722" s="192"/>
      <c r="M722" s="192"/>
      <c r="N722" s="192"/>
      <c r="O722" s="192"/>
      <c r="P722" s="192"/>
      <c r="Q722" s="192"/>
      <c r="R722" s="192"/>
      <c r="S722" s="192"/>
      <c r="T722" s="192"/>
      <c r="U722" s="192"/>
      <c r="V722" s="192"/>
      <c r="W722" s="196"/>
      <c r="X722" s="192"/>
      <c r="Y722" s="192"/>
      <c r="Z722" s="192"/>
      <c r="AA722" s="192"/>
      <c r="AB722" s="192"/>
      <c r="AC722" s="192"/>
      <c r="AD722" s="192"/>
      <c r="AE722" s="192"/>
      <c r="AF722" s="192"/>
      <c r="AG722" s="192"/>
      <c r="AH722" s="192"/>
      <c r="AI722" s="192"/>
      <c r="AJ722" s="192"/>
      <c r="AK722" s="192"/>
      <c r="AL722" s="192"/>
      <c r="AM722" s="192"/>
      <c r="AN722" s="192"/>
      <c r="AO722" s="192"/>
      <c r="AP722" s="192"/>
      <c r="AQ722" s="192"/>
      <c r="AR722" s="192"/>
      <c r="AS722" s="192"/>
      <c r="AT722" s="192"/>
      <c r="AU722" s="192"/>
      <c r="AV722" s="192"/>
      <c r="AW722" s="192"/>
      <c r="AX722" s="192"/>
      <c r="AY722" s="192"/>
      <c r="AZ722" s="192"/>
      <c r="BA722" s="192"/>
      <c r="BB722" s="192"/>
      <c r="BC722" s="192"/>
      <c r="BD722" s="192"/>
      <c r="BE722" s="192"/>
    </row>
    <row r="723" spans="1:57" ht="11.25" x14ac:dyDescent="0.2">
      <c r="A723" s="192"/>
      <c r="B723" s="192"/>
      <c r="C723" s="192"/>
      <c r="D723" s="192"/>
      <c r="E723" s="192"/>
      <c r="F723" s="192"/>
      <c r="G723" s="192"/>
      <c r="H723" s="192"/>
      <c r="I723" s="192"/>
      <c r="J723" s="192"/>
      <c r="K723" s="192"/>
      <c r="L723" s="192"/>
      <c r="M723" s="192"/>
      <c r="N723" s="192"/>
      <c r="O723" s="192"/>
      <c r="P723" s="192"/>
      <c r="Q723" s="192"/>
      <c r="R723" s="192"/>
      <c r="S723" s="192"/>
      <c r="T723" s="192"/>
      <c r="U723" s="192"/>
      <c r="V723" s="192"/>
      <c r="W723" s="196"/>
      <c r="X723" s="192"/>
      <c r="Y723" s="192"/>
      <c r="Z723" s="192"/>
      <c r="AA723" s="192"/>
      <c r="AB723" s="192"/>
      <c r="AC723" s="192"/>
      <c r="AD723" s="192"/>
      <c r="AE723" s="192"/>
      <c r="AF723" s="192"/>
      <c r="AG723" s="192"/>
      <c r="AH723" s="192"/>
      <c r="AI723" s="192"/>
      <c r="AJ723" s="192"/>
      <c r="AK723" s="192"/>
      <c r="AL723" s="192"/>
      <c r="AM723" s="192"/>
      <c r="AN723" s="192"/>
      <c r="AO723" s="192"/>
      <c r="AP723" s="192"/>
      <c r="AQ723" s="192"/>
      <c r="AR723" s="192"/>
      <c r="AS723" s="192"/>
      <c r="AT723" s="192"/>
      <c r="AU723" s="192"/>
      <c r="AV723" s="192"/>
      <c r="AW723" s="192"/>
      <c r="AX723" s="192"/>
      <c r="AY723" s="192"/>
      <c r="AZ723" s="192"/>
      <c r="BA723" s="192"/>
      <c r="BB723" s="192"/>
      <c r="BC723" s="192"/>
      <c r="BD723" s="192"/>
      <c r="BE723" s="192"/>
    </row>
    <row r="724" spans="1:57" ht="11.25" x14ac:dyDescent="0.2">
      <c r="A724" s="192"/>
      <c r="B724" s="192"/>
      <c r="C724" s="192"/>
      <c r="D724" s="192"/>
      <c r="E724" s="192"/>
      <c r="F724" s="192"/>
      <c r="G724" s="192"/>
      <c r="H724" s="192"/>
      <c r="I724" s="192"/>
      <c r="J724" s="192"/>
      <c r="K724" s="192"/>
      <c r="L724" s="192"/>
      <c r="M724" s="192"/>
      <c r="N724" s="192"/>
      <c r="O724" s="192"/>
      <c r="P724" s="192"/>
      <c r="Q724" s="192"/>
      <c r="R724" s="192"/>
      <c r="S724" s="192"/>
      <c r="T724" s="192"/>
      <c r="U724" s="192"/>
      <c r="V724" s="192"/>
      <c r="W724" s="196"/>
      <c r="X724" s="192"/>
      <c r="Y724" s="192"/>
      <c r="Z724" s="192"/>
      <c r="AA724" s="192"/>
      <c r="AB724" s="192"/>
      <c r="AC724" s="192"/>
      <c r="AD724" s="192"/>
      <c r="AE724" s="192"/>
      <c r="AF724" s="192"/>
      <c r="AG724" s="192"/>
      <c r="AH724" s="192"/>
      <c r="AI724" s="192"/>
      <c r="AJ724" s="192"/>
      <c r="AK724" s="192"/>
      <c r="AL724" s="192"/>
      <c r="AM724" s="192"/>
      <c r="AN724" s="192"/>
      <c r="AO724" s="192"/>
      <c r="AP724" s="192"/>
      <c r="AQ724" s="192"/>
      <c r="AR724" s="192"/>
      <c r="AS724" s="192"/>
      <c r="AT724" s="192"/>
      <c r="AU724" s="192"/>
      <c r="AV724" s="192"/>
      <c r="AW724" s="192"/>
      <c r="AX724" s="192"/>
      <c r="AY724" s="192"/>
      <c r="AZ724" s="192"/>
      <c r="BA724" s="192"/>
      <c r="BB724" s="192"/>
      <c r="BC724" s="192"/>
      <c r="BD724" s="192"/>
      <c r="BE724" s="192"/>
    </row>
    <row r="725" spans="1:57" ht="11.25" x14ac:dyDescent="0.2">
      <c r="A725" s="192"/>
      <c r="B725" s="192"/>
      <c r="C725" s="192"/>
      <c r="D725" s="192"/>
      <c r="E725" s="192"/>
      <c r="F725" s="192"/>
      <c r="G725" s="192"/>
      <c r="H725" s="192"/>
      <c r="I725" s="192"/>
      <c r="J725" s="192"/>
      <c r="K725" s="192"/>
      <c r="L725" s="192"/>
      <c r="M725" s="192"/>
      <c r="N725" s="192"/>
      <c r="O725" s="192"/>
      <c r="P725" s="192"/>
      <c r="Q725" s="192"/>
      <c r="R725" s="192"/>
      <c r="S725" s="192"/>
      <c r="T725" s="192"/>
      <c r="U725" s="192"/>
      <c r="V725" s="192"/>
      <c r="W725" s="196"/>
      <c r="X725" s="192"/>
      <c r="Y725" s="192"/>
      <c r="Z725" s="192"/>
      <c r="AA725" s="192"/>
      <c r="AB725" s="192"/>
      <c r="AC725" s="192"/>
      <c r="AD725" s="192"/>
      <c r="AE725" s="192"/>
      <c r="AF725" s="192"/>
      <c r="AG725" s="192"/>
      <c r="AH725" s="192"/>
      <c r="AI725" s="192"/>
      <c r="AJ725" s="192"/>
      <c r="AK725" s="192"/>
      <c r="AL725" s="192"/>
      <c r="AM725" s="192"/>
      <c r="AN725" s="192"/>
      <c r="AO725" s="192"/>
      <c r="AP725" s="192"/>
      <c r="AQ725" s="192"/>
      <c r="AR725" s="192"/>
      <c r="AS725" s="192"/>
      <c r="AT725" s="192"/>
      <c r="AU725" s="192"/>
      <c r="AV725" s="192"/>
      <c r="AW725" s="192"/>
      <c r="AX725" s="192"/>
      <c r="AY725" s="192"/>
      <c r="AZ725" s="192"/>
      <c r="BA725" s="192"/>
      <c r="BB725" s="192"/>
      <c r="BC725" s="192"/>
      <c r="BD725" s="192"/>
      <c r="BE725" s="192"/>
    </row>
    <row r="726" spans="1:57" ht="11.25" x14ac:dyDescent="0.2">
      <c r="A726" s="192"/>
      <c r="B726" s="192"/>
      <c r="C726" s="192"/>
      <c r="D726" s="192"/>
      <c r="E726" s="192"/>
      <c r="F726" s="192"/>
      <c r="G726" s="192"/>
      <c r="H726" s="192"/>
      <c r="I726" s="192"/>
      <c r="J726" s="192"/>
      <c r="K726" s="192"/>
      <c r="L726" s="192"/>
      <c r="M726" s="192"/>
      <c r="N726" s="192"/>
      <c r="O726" s="192"/>
      <c r="P726" s="192"/>
      <c r="Q726" s="192"/>
      <c r="R726" s="192"/>
      <c r="S726" s="192"/>
      <c r="T726" s="192"/>
      <c r="U726" s="192"/>
      <c r="V726" s="192"/>
      <c r="W726" s="196"/>
      <c r="X726" s="192"/>
      <c r="Y726" s="192"/>
      <c r="Z726" s="192"/>
      <c r="AA726" s="192"/>
      <c r="AB726" s="192"/>
      <c r="AC726" s="192"/>
      <c r="AD726" s="192"/>
      <c r="AE726" s="192"/>
      <c r="AF726" s="192"/>
      <c r="AG726" s="192"/>
      <c r="AH726" s="192"/>
      <c r="AI726" s="192"/>
      <c r="AJ726" s="192"/>
      <c r="AK726" s="192"/>
      <c r="AL726" s="192"/>
      <c r="AM726" s="192"/>
      <c r="AN726" s="192"/>
      <c r="AO726" s="192"/>
      <c r="AP726" s="192"/>
      <c r="AQ726" s="192"/>
      <c r="AR726" s="192"/>
      <c r="AS726" s="192"/>
      <c r="AT726" s="192"/>
      <c r="AU726" s="192"/>
      <c r="AV726" s="192"/>
      <c r="AW726" s="192"/>
      <c r="AX726" s="192"/>
      <c r="AY726" s="192"/>
      <c r="AZ726" s="192"/>
      <c r="BA726" s="192"/>
      <c r="BB726" s="192"/>
      <c r="BC726" s="192"/>
      <c r="BD726" s="192"/>
      <c r="BE726" s="192"/>
    </row>
    <row r="727" spans="1:57" ht="11.25" x14ac:dyDescent="0.2">
      <c r="A727" s="192"/>
      <c r="B727" s="192"/>
      <c r="C727" s="192"/>
      <c r="D727" s="192"/>
      <c r="E727" s="192"/>
      <c r="F727" s="192"/>
      <c r="G727" s="192"/>
      <c r="H727" s="192"/>
      <c r="I727" s="192"/>
      <c r="J727" s="192"/>
      <c r="K727" s="192"/>
      <c r="L727" s="192"/>
      <c r="M727" s="192"/>
      <c r="N727" s="192"/>
      <c r="O727" s="192"/>
      <c r="P727" s="192"/>
      <c r="Q727" s="192"/>
      <c r="R727" s="192"/>
      <c r="S727" s="192"/>
      <c r="T727" s="192"/>
      <c r="U727" s="192"/>
      <c r="V727" s="192"/>
      <c r="W727" s="196"/>
      <c r="X727" s="192"/>
      <c r="Y727" s="192"/>
      <c r="Z727" s="192"/>
      <c r="AA727" s="192"/>
      <c r="AB727" s="192"/>
      <c r="AC727" s="192"/>
      <c r="AD727" s="192"/>
      <c r="AE727" s="192"/>
      <c r="AF727" s="192"/>
      <c r="AG727" s="192"/>
      <c r="AH727" s="192"/>
      <c r="AI727" s="192"/>
      <c r="AJ727" s="192"/>
      <c r="AK727" s="192"/>
      <c r="AL727" s="192"/>
      <c r="AM727" s="192"/>
      <c r="AN727" s="192"/>
      <c r="AO727" s="192"/>
      <c r="AP727" s="192"/>
      <c r="AQ727" s="192"/>
      <c r="AR727" s="192"/>
      <c r="AS727" s="192"/>
      <c r="AT727" s="192"/>
      <c r="AU727" s="192"/>
      <c r="AV727" s="192"/>
      <c r="AW727" s="192"/>
      <c r="AX727" s="192"/>
      <c r="AY727" s="192"/>
      <c r="AZ727" s="192"/>
      <c r="BA727" s="192"/>
      <c r="BB727" s="192"/>
      <c r="BC727" s="192"/>
      <c r="BD727" s="192"/>
      <c r="BE727" s="192"/>
    </row>
    <row r="728" spans="1:57" ht="11.25" x14ac:dyDescent="0.2">
      <c r="A728" s="192"/>
      <c r="B728" s="192"/>
      <c r="C728" s="192"/>
      <c r="D728" s="192"/>
      <c r="E728" s="192"/>
      <c r="F728" s="192"/>
      <c r="G728" s="192"/>
      <c r="H728" s="192"/>
      <c r="I728" s="192"/>
      <c r="J728" s="192"/>
      <c r="K728" s="192"/>
      <c r="L728" s="192"/>
      <c r="M728" s="192"/>
      <c r="N728" s="192"/>
      <c r="O728" s="192"/>
      <c r="P728" s="192"/>
      <c r="Q728" s="192"/>
      <c r="R728" s="192"/>
      <c r="S728" s="192"/>
      <c r="T728" s="192"/>
      <c r="U728" s="192"/>
      <c r="V728" s="192"/>
      <c r="W728" s="196"/>
      <c r="X728" s="192"/>
      <c r="Y728" s="192"/>
      <c r="Z728" s="192"/>
      <c r="AA728" s="192"/>
      <c r="AB728" s="192"/>
      <c r="AC728" s="192"/>
      <c r="AD728" s="192"/>
      <c r="AE728" s="192"/>
      <c r="AF728" s="192"/>
      <c r="AG728" s="192"/>
      <c r="AH728" s="192"/>
      <c r="AI728" s="192"/>
      <c r="AJ728" s="192"/>
      <c r="AK728" s="192"/>
      <c r="AL728" s="192"/>
      <c r="AM728" s="192"/>
      <c r="AN728" s="192"/>
      <c r="AO728" s="192"/>
      <c r="AP728" s="192"/>
      <c r="AQ728" s="192"/>
      <c r="AR728" s="192"/>
      <c r="AS728" s="192"/>
      <c r="AT728" s="192"/>
      <c r="AU728" s="192"/>
      <c r="AV728" s="192"/>
      <c r="AW728" s="192"/>
      <c r="AX728" s="192"/>
      <c r="AY728" s="192"/>
      <c r="AZ728" s="192"/>
      <c r="BA728" s="192"/>
      <c r="BB728" s="192"/>
      <c r="BC728" s="192"/>
      <c r="BD728" s="192"/>
      <c r="BE728" s="192"/>
    </row>
    <row r="729" spans="1:57" ht="11.25" x14ac:dyDescent="0.2">
      <c r="A729" s="192"/>
      <c r="B729" s="192"/>
      <c r="C729" s="192"/>
      <c r="D729" s="192"/>
      <c r="E729" s="192"/>
      <c r="F729" s="192"/>
      <c r="G729" s="192"/>
      <c r="H729" s="192"/>
      <c r="I729" s="192"/>
      <c r="J729" s="192"/>
      <c r="K729" s="192"/>
      <c r="L729" s="192"/>
      <c r="M729" s="192"/>
      <c r="N729" s="192"/>
      <c r="O729" s="192"/>
      <c r="P729" s="192"/>
      <c r="Q729" s="192"/>
      <c r="R729" s="192"/>
      <c r="S729" s="192"/>
      <c r="T729" s="192"/>
      <c r="U729" s="192"/>
      <c r="V729" s="192"/>
      <c r="W729" s="196"/>
      <c r="X729" s="192"/>
      <c r="Y729" s="192"/>
      <c r="Z729" s="192"/>
      <c r="AA729" s="192"/>
      <c r="AB729" s="192"/>
      <c r="AC729" s="192"/>
      <c r="AD729" s="192"/>
      <c r="AE729" s="192"/>
      <c r="AF729" s="192"/>
      <c r="AG729" s="192"/>
      <c r="AH729" s="192"/>
      <c r="AI729" s="192"/>
      <c r="AJ729" s="192"/>
      <c r="AK729" s="192"/>
      <c r="AL729" s="192"/>
      <c r="AM729" s="192"/>
      <c r="AN729" s="192"/>
      <c r="AO729" s="192"/>
      <c r="AP729" s="192"/>
      <c r="AQ729" s="192"/>
      <c r="AR729" s="192"/>
      <c r="AS729" s="192"/>
      <c r="AT729" s="192"/>
      <c r="AU729" s="192"/>
      <c r="AV729" s="192"/>
      <c r="AW729" s="192"/>
      <c r="AX729" s="192"/>
      <c r="AY729" s="192"/>
      <c r="AZ729" s="192"/>
      <c r="BA729" s="192"/>
      <c r="BB729" s="192"/>
      <c r="BC729" s="192"/>
      <c r="BD729" s="192"/>
      <c r="BE729" s="192"/>
    </row>
    <row r="730" spans="1:57" ht="11.25" x14ac:dyDescent="0.2">
      <c r="A730" s="192"/>
      <c r="B730" s="192"/>
      <c r="C730" s="192"/>
      <c r="D730" s="192"/>
      <c r="E730" s="192"/>
      <c r="F730" s="192"/>
      <c r="G730" s="192"/>
      <c r="H730" s="192"/>
      <c r="I730" s="192"/>
      <c r="J730" s="192"/>
      <c r="K730" s="192"/>
      <c r="L730" s="192"/>
      <c r="M730" s="192"/>
      <c r="N730" s="192"/>
      <c r="O730" s="192"/>
      <c r="P730" s="192"/>
      <c r="Q730" s="192"/>
      <c r="R730" s="192"/>
      <c r="S730" s="192"/>
      <c r="T730" s="192"/>
      <c r="U730" s="192"/>
      <c r="V730" s="192"/>
      <c r="W730" s="196"/>
      <c r="X730" s="192"/>
      <c r="Y730" s="192"/>
      <c r="Z730" s="192"/>
      <c r="AA730" s="192"/>
      <c r="AB730" s="192"/>
      <c r="AC730" s="192"/>
      <c r="AD730" s="192"/>
      <c r="AE730" s="192"/>
      <c r="AF730" s="192"/>
      <c r="AG730" s="192"/>
      <c r="AH730" s="192"/>
      <c r="AI730" s="192"/>
      <c r="AJ730" s="192"/>
      <c r="AK730" s="192"/>
      <c r="AL730" s="192"/>
      <c r="AM730" s="192"/>
      <c r="AN730" s="192"/>
      <c r="AO730" s="192"/>
      <c r="AP730" s="192"/>
      <c r="AQ730" s="192"/>
      <c r="AR730" s="192"/>
      <c r="AS730" s="192"/>
      <c r="AT730" s="192"/>
      <c r="AU730" s="192"/>
      <c r="AV730" s="192"/>
      <c r="AW730" s="192"/>
      <c r="AX730" s="192"/>
      <c r="AY730" s="192"/>
      <c r="AZ730" s="192"/>
      <c r="BA730" s="192"/>
      <c r="BB730" s="192"/>
      <c r="BC730" s="192"/>
      <c r="BD730" s="192"/>
      <c r="BE730" s="192"/>
    </row>
    <row r="731" spans="1:57" ht="11.25" x14ac:dyDescent="0.2">
      <c r="A731" s="192"/>
      <c r="B731" s="192"/>
      <c r="C731" s="192"/>
      <c r="D731" s="192"/>
      <c r="E731" s="192"/>
      <c r="F731" s="192"/>
      <c r="G731" s="192"/>
      <c r="H731" s="192"/>
      <c r="I731" s="192"/>
      <c r="J731" s="192"/>
      <c r="K731" s="192"/>
      <c r="L731" s="192"/>
      <c r="M731" s="192"/>
      <c r="N731" s="192"/>
      <c r="O731" s="192"/>
      <c r="P731" s="192"/>
      <c r="Q731" s="192"/>
      <c r="R731" s="192"/>
      <c r="S731" s="192"/>
      <c r="T731" s="192"/>
      <c r="U731" s="192"/>
      <c r="V731" s="192"/>
      <c r="W731" s="196"/>
      <c r="X731" s="192"/>
      <c r="Y731" s="192"/>
      <c r="Z731" s="192"/>
      <c r="AA731" s="192"/>
      <c r="AB731" s="192"/>
      <c r="AC731" s="192"/>
      <c r="AD731" s="192"/>
      <c r="AE731" s="192"/>
      <c r="AF731" s="192"/>
      <c r="AG731" s="192"/>
      <c r="AH731" s="192"/>
      <c r="AI731" s="192"/>
      <c r="AJ731" s="192"/>
      <c r="AK731" s="192"/>
      <c r="AL731" s="192"/>
      <c r="AM731" s="192"/>
      <c r="AN731" s="192"/>
      <c r="AO731" s="192"/>
      <c r="AP731" s="192"/>
      <c r="AQ731" s="192"/>
      <c r="AR731" s="192"/>
      <c r="AS731" s="192"/>
      <c r="AT731" s="192"/>
      <c r="AU731" s="192"/>
      <c r="AV731" s="192"/>
      <c r="AW731" s="192"/>
      <c r="AX731" s="192"/>
      <c r="AY731" s="192"/>
      <c r="AZ731" s="192"/>
      <c r="BA731" s="192"/>
      <c r="BB731" s="192"/>
      <c r="BC731" s="192"/>
      <c r="BD731" s="192"/>
      <c r="BE731" s="192"/>
    </row>
    <row r="732" spans="1:57" ht="11.25" x14ac:dyDescent="0.2">
      <c r="A732" s="192"/>
      <c r="B732" s="192"/>
      <c r="C732" s="192"/>
      <c r="D732" s="192"/>
      <c r="E732" s="192"/>
      <c r="F732" s="192"/>
      <c r="G732" s="192"/>
      <c r="H732" s="192"/>
      <c r="I732" s="192"/>
      <c r="J732" s="192"/>
      <c r="K732" s="192"/>
      <c r="L732" s="192"/>
      <c r="M732" s="192"/>
      <c r="N732" s="192"/>
      <c r="O732" s="192"/>
      <c r="P732" s="192"/>
      <c r="Q732" s="192"/>
      <c r="R732" s="192"/>
      <c r="S732" s="192"/>
      <c r="T732" s="192"/>
      <c r="U732" s="192"/>
      <c r="V732" s="192"/>
      <c r="W732" s="196"/>
      <c r="X732" s="192"/>
      <c r="Y732" s="192"/>
      <c r="Z732" s="192"/>
      <c r="AA732" s="192"/>
      <c r="AB732" s="192"/>
      <c r="AC732" s="192"/>
      <c r="AD732" s="192"/>
      <c r="AE732" s="192"/>
      <c r="AF732" s="192"/>
      <c r="AG732" s="192"/>
      <c r="AH732" s="192"/>
      <c r="AI732" s="192"/>
      <c r="AJ732" s="192"/>
      <c r="AK732" s="192"/>
      <c r="AL732" s="192"/>
      <c r="AM732" s="192"/>
      <c r="AN732" s="192"/>
      <c r="AO732" s="192"/>
      <c r="AP732" s="192"/>
      <c r="AQ732" s="192"/>
      <c r="AR732" s="192"/>
      <c r="AS732" s="192"/>
      <c r="AT732" s="192"/>
      <c r="AU732" s="192"/>
      <c r="AV732" s="192"/>
      <c r="AW732" s="192"/>
      <c r="AX732" s="192"/>
      <c r="AY732" s="192"/>
      <c r="AZ732" s="192"/>
      <c r="BA732" s="192"/>
      <c r="BB732" s="192"/>
      <c r="BC732" s="192"/>
      <c r="BD732" s="192"/>
      <c r="BE732" s="192"/>
    </row>
    <row r="733" spans="1:57" ht="11.25" x14ac:dyDescent="0.2">
      <c r="A733" s="192"/>
      <c r="B733" s="192"/>
      <c r="C733" s="192"/>
      <c r="D733" s="192"/>
      <c r="E733" s="192"/>
      <c r="F733" s="192"/>
      <c r="G733" s="192"/>
      <c r="H733" s="192"/>
      <c r="I733" s="192"/>
      <c r="J733" s="192"/>
      <c r="K733" s="192"/>
      <c r="L733" s="192"/>
      <c r="M733" s="192"/>
      <c r="N733" s="192"/>
      <c r="O733" s="192"/>
      <c r="P733" s="192"/>
      <c r="Q733" s="192"/>
      <c r="R733" s="192"/>
      <c r="S733" s="192"/>
      <c r="T733" s="192"/>
      <c r="U733" s="192"/>
      <c r="V733" s="192"/>
      <c r="W733" s="196"/>
      <c r="X733" s="192"/>
      <c r="Y733" s="192"/>
      <c r="Z733" s="192"/>
      <c r="AA733" s="192"/>
      <c r="AB733" s="192"/>
      <c r="AC733" s="192"/>
      <c r="AD733" s="192"/>
      <c r="AE733" s="192"/>
      <c r="AF733" s="192"/>
      <c r="AG733" s="192"/>
      <c r="AH733" s="192"/>
      <c r="AI733" s="192"/>
      <c r="AJ733" s="192"/>
      <c r="AK733" s="192"/>
      <c r="AL733" s="192"/>
      <c r="AM733" s="192"/>
      <c r="AN733" s="192"/>
      <c r="AO733" s="192"/>
      <c r="AP733" s="192"/>
      <c r="AQ733" s="192"/>
      <c r="AR733" s="192"/>
      <c r="AS733" s="192"/>
      <c r="AT733" s="192"/>
      <c r="AU733" s="192"/>
      <c r="AV733" s="192"/>
      <c r="AW733" s="192"/>
      <c r="AX733" s="192"/>
      <c r="AY733" s="192"/>
      <c r="AZ733" s="192"/>
      <c r="BA733" s="192"/>
      <c r="BB733" s="192"/>
      <c r="BC733" s="192"/>
      <c r="BD733" s="192"/>
      <c r="BE733" s="192"/>
    </row>
    <row r="734" spans="1:57" ht="11.25" x14ac:dyDescent="0.2">
      <c r="A734" s="192"/>
      <c r="B734" s="192"/>
      <c r="C734" s="192"/>
      <c r="D734" s="192"/>
      <c r="E734" s="192"/>
      <c r="F734" s="192"/>
      <c r="G734" s="192"/>
      <c r="H734" s="192"/>
      <c r="I734" s="192"/>
      <c r="J734" s="192"/>
      <c r="K734" s="192"/>
      <c r="L734" s="192"/>
      <c r="M734" s="192"/>
      <c r="N734" s="192"/>
      <c r="O734" s="192"/>
      <c r="P734" s="192"/>
      <c r="Q734" s="192"/>
      <c r="R734" s="192"/>
      <c r="S734" s="192"/>
      <c r="T734" s="192"/>
      <c r="U734" s="192"/>
      <c r="V734" s="192"/>
      <c r="W734" s="196"/>
      <c r="X734" s="192"/>
      <c r="Y734" s="192"/>
      <c r="Z734" s="192"/>
      <c r="AA734" s="192"/>
      <c r="AB734" s="192"/>
      <c r="AC734" s="192"/>
      <c r="AD734" s="192"/>
      <c r="AE734" s="192"/>
      <c r="AF734" s="192"/>
      <c r="AG734" s="192"/>
      <c r="AH734" s="192"/>
      <c r="AI734" s="192"/>
      <c r="AJ734" s="192"/>
      <c r="AK734" s="192"/>
      <c r="AL734" s="192"/>
      <c r="AM734" s="192"/>
      <c r="AN734" s="192"/>
      <c r="AO734" s="192"/>
      <c r="AP734" s="192"/>
      <c r="AQ734" s="192"/>
      <c r="AR734" s="192"/>
      <c r="AS734" s="192"/>
      <c r="AT734" s="192"/>
      <c r="AU734" s="192"/>
      <c r="AV734" s="192"/>
      <c r="AW734" s="192"/>
      <c r="AX734" s="192"/>
      <c r="AY734" s="192"/>
      <c r="AZ734" s="192"/>
      <c r="BA734" s="192"/>
      <c r="BB734" s="192"/>
      <c r="BC734" s="192"/>
      <c r="BD734" s="192"/>
      <c r="BE734" s="192"/>
    </row>
    <row r="735" spans="1:57" ht="11.25" x14ac:dyDescent="0.2">
      <c r="A735" s="192"/>
      <c r="B735" s="192"/>
      <c r="C735" s="192"/>
      <c r="D735" s="192"/>
      <c r="E735" s="192"/>
      <c r="F735" s="192"/>
      <c r="G735" s="192"/>
      <c r="H735" s="192"/>
      <c r="I735" s="192"/>
      <c r="J735" s="192"/>
      <c r="K735" s="192"/>
      <c r="L735" s="192"/>
      <c r="M735" s="192"/>
      <c r="N735" s="192"/>
      <c r="O735" s="192"/>
      <c r="P735" s="192"/>
      <c r="Q735" s="192"/>
      <c r="R735" s="192"/>
      <c r="S735" s="192"/>
      <c r="T735" s="192"/>
      <c r="U735" s="192"/>
      <c r="V735" s="192"/>
      <c r="W735" s="196"/>
      <c r="X735" s="192"/>
      <c r="Y735" s="192"/>
      <c r="Z735" s="192"/>
      <c r="AA735" s="192"/>
      <c r="AB735" s="192"/>
      <c r="AC735" s="192"/>
      <c r="AD735" s="192"/>
      <c r="AE735" s="192"/>
      <c r="AF735" s="192"/>
      <c r="AG735" s="192"/>
      <c r="AH735" s="192"/>
      <c r="AI735" s="192"/>
      <c r="AJ735" s="192"/>
      <c r="AK735" s="192"/>
      <c r="AL735" s="192"/>
      <c r="AM735" s="192"/>
      <c r="AN735" s="192"/>
      <c r="AO735" s="192"/>
      <c r="AP735" s="192"/>
      <c r="AQ735" s="192"/>
      <c r="AR735" s="192"/>
      <c r="AS735" s="192"/>
      <c r="AT735" s="192"/>
      <c r="AU735" s="192"/>
      <c r="AV735" s="192"/>
      <c r="AW735" s="192"/>
      <c r="AX735" s="192"/>
      <c r="AY735" s="192"/>
      <c r="AZ735" s="192"/>
      <c r="BA735" s="192"/>
      <c r="BB735" s="192"/>
      <c r="BC735" s="192"/>
      <c r="BD735" s="192"/>
      <c r="BE735" s="192"/>
    </row>
    <row r="736" spans="1:57" ht="11.25" x14ac:dyDescent="0.2">
      <c r="A736" s="192"/>
      <c r="B736" s="192"/>
      <c r="C736" s="192"/>
      <c r="D736" s="192"/>
      <c r="E736" s="192"/>
      <c r="F736" s="192"/>
      <c r="G736" s="192"/>
      <c r="H736" s="192"/>
      <c r="I736" s="192"/>
      <c r="J736" s="192"/>
      <c r="K736" s="192"/>
      <c r="L736" s="192"/>
      <c r="M736" s="192"/>
      <c r="N736" s="192"/>
      <c r="O736" s="192"/>
      <c r="P736" s="192"/>
      <c r="Q736" s="192"/>
      <c r="R736" s="192"/>
      <c r="S736" s="192"/>
      <c r="T736" s="192"/>
      <c r="U736" s="192"/>
      <c r="V736" s="192"/>
      <c r="W736" s="196"/>
      <c r="X736" s="192"/>
      <c r="Y736" s="192"/>
      <c r="Z736" s="192"/>
      <c r="AA736" s="192"/>
      <c r="AB736" s="192"/>
      <c r="AC736" s="192"/>
      <c r="AD736" s="192"/>
      <c r="AE736" s="192"/>
      <c r="AF736" s="192"/>
      <c r="AG736" s="192"/>
      <c r="AH736" s="192"/>
      <c r="AI736" s="192"/>
      <c r="AJ736" s="192"/>
      <c r="AK736" s="192"/>
      <c r="AL736" s="192"/>
      <c r="AM736" s="192"/>
      <c r="AN736" s="192"/>
      <c r="AO736" s="192"/>
      <c r="AP736" s="192"/>
      <c r="AQ736" s="192"/>
      <c r="AR736" s="192"/>
      <c r="AS736" s="192"/>
      <c r="AT736" s="192"/>
      <c r="AU736" s="192"/>
      <c r="AV736" s="192"/>
      <c r="AW736" s="192"/>
      <c r="AX736" s="192"/>
      <c r="AY736" s="192"/>
      <c r="AZ736" s="192"/>
      <c r="BA736" s="192"/>
      <c r="BB736" s="192"/>
      <c r="BC736" s="192"/>
      <c r="BD736" s="192"/>
      <c r="BE736" s="192"/>
    </row>
    <row r="737" spans="1:57" ht="11.25" x14ac:dyDescent="0.2">
      <c r="A737" s="192"/>
      <c r="B737" s="192"/>
      <c r="C737" s="192"/>
      <c r="D737" s="192"/>
      <c r="E737" s="192"/>
      <c r="F737" s="192"/>
      <c r="G737" s="192"/>
      <c r="H737" s="192"/>
      <c r="I737" s="192"/>
      <c r="J737" s="192"/>
      <c r="K737" s="192"/>
      <c r="L737" s="192"/>
      <c r="M737" s="192"/>
      <c r="N737" s="192"/>
      <c r="O737" s="192"/>
      <c r="P737" s="192"/>
      <c r="Q737" s="192"/>
      <c r="R737" s="192"/>
      <c r="S737" s="192"/>
      <c r="T737" s="192"/>
      <c r="U737" s="192"/>
      <c r="V737" s="192"/>
      <c r="W737" s="196"/>
      <c r="X737" s="192"/>
      <c r="Y737" s="192"/>
      <c r="Z737" s="192"/>
      <c r="AA737" s="192"/>
      <c r="AB737" s="192"/>
      <c r="AC737" s="192"/>
      <c r="AD737" s="192"/>
      <c r="AE737" s="192"/>
      <c r="AF737" s="192"/>
      <c r="AG737" s="192"/>
      <c r="AH737" s="192"/>
      <c r="AI737" s="192"/>
      <c r="AJ737" s="192"/>
      <c r="AK737" s="192"/>
      <c r="AL737" s="192"/>
      <c r="AM737" s="192"/>
      <c r="AN737" s="192"/>
      <c r="AO737" s="192"/>
      <c r="AP737" s="192"/>
      <c r="AQ737" s="192"/>
      <c r="AR737" s="192"/>
      <c r="AS737" s="192"/>
      <c r="AT737" s="192"/>
      <c r="AU737" s="192"/>
      <c r="AV737" s="192"/>
      <c r="AW737" s="192"/>
      <c r="AX737" s="192"/>
      <c r="AY737" s="192"/>
      <c r="AZ737" s="192"/>
      <c r="BA737" s="192"/>
      <c r="BB737" s="192"/>
      <c r="BC737" s="192"/>
      <c r="BD737" s="192"/>
      <c r="BE737" s="192"/>
    </row>
    <row r="738" spans="1:57" ht="11.25" x14ac:dyDescent="0.2">
      <c r="A738" s="192"/>
      <c r="B738" s="192"/>
      <c r="C738" s="192"/>
      <c r="D738" s="192"/>
      <c r="E738" s="192"/>
      <c r="F738" s="192"/>
      <c r="G738" s="192"/>
      <c r="H738" s="192"/>
      <c r="I738" s="192"/>
      <c r="J738" s="192"/>
      <c r="K738" s="192"/>
      <c r="L738" s="192"/>
      <c r="M738" s="192"/>
      <c r="N738" s="192"/>
      <c r="O738" s="192"/>
      <c r="P738" s="192"/>
      <c r="Q738" s="192"/>
      <c r="R738" s="192"/>
      <c r="S738" s="192"/>
      <c r="T738" s="192"/>
      <c r="U738" s="192"/>
      <c r="V738" s="192"/>
      <c r="W738" s="196"/>
      <c r="X738" s="192"/>
      <c r="Y738" s="192"/>
      <c r="Z738" s="192"/>
      <c r="AA738" s="192"/>
      <c r="AB738" s="192"/>
      <c r="AC738" s="192"/>
      <c r="AD738" s="192"/>
      <c r="AE738" s="192"/>
      <c r="AF738" s="192"/>
      <c r="AG738" s="192"/>
      <c r="AH738" s="192"/>
      <c r="AI738" s="192"/>
      <c r="AJ738" s="192"/>
      <c r="AK738" s="192"/>
      <c r="AL738" s="192"/>
      <c r="AM738" s="192"/>
      <c r="AN738" s="192"/>
      <c r="AO738" s="192"/>
      <c r="AP738" s="192"/>
      <c r="AQ738" s="192"/>
      <c r="AR738" s="192"/>
      <c r="AS738" s="192"/>
      <c r="AT738" s="192"/>
      <c r="AU738" s="192"/>
      <c r="AV738" s="192"/>
      <c r="AW738" s="192"/>
      <c r="AX738" s="192"/>
      <c r="AY738" s="192"/>
      <c r="AZ738" s="192"/>
      <c r="BA738" s="192"/>
      <c r="BB738" s="192"/>
      <c r="BC738" s="192"/>
      <c r="BD738" s="192"/>
      <c r="BE738" s="192"/>
    </row>
    <row r="739" spans="1:57" ht="11.25" x14ac:dyDescent="0.2">
      <c r="A739" s="192"/>
      <c r="B739" s="192"/>
      <c r="C739" s="192"/>
      <c r="D739" s="192"/>
      <c r="E739" s="192"/>
      <c r="F739" s="192"/>
      <c r="G739" s="192"/>
      <c r="H739" s="192"/>
      <c r="I739" s="192"/>
      <c r="J739" s="192"/>
      <c r="K739" s="192"/>
      <c r="L739" s="192"/>
      <c r="M739" s="192"/>
      <c r="N739" s="192"/>
      <c r="O739" s="192"/>
      <c r="P739" s="192"/>
      <c r="Q739" s="192"/>
      <c r="R739" s="192"/>
      <c r="S739" s="192"/>
      <c r="T739" s="192"/>
      <c r="U739" s="192"/>
      <c r="V739" s="192"/>
      <c r="W739" s="196"/>
      <c r="X739" s="192"/>
      <c r="Y739" s="192"/>
      <c r="Z739" s="192"/>
      <c r="AA739" s="192"/>
      <c r="AB739" s="192"/>
      <c r="AC739" s="192"/>
      <c r="AD739" s="192"/>
      <c r="AE739" s="192"/>
      <c r="AF739" s="192"/>
      <c r="AG739" s="192"/>
      <c r="AH739" s="192"/>
      <c r="AI739" s="192"/>
      <c r="AJ739" s="192"/>
      <c r="AK739" s="192"/>
      <c r="AL739" s="192"/>
      <c r="AM739" s="192"/>
      <c r="AN739" s="192"/>
      <c r="AO739" s="192"/>
      <c r="AP739" s="192"/>
      <c r="AQ739" s="192"/>
      <c r="AR739" s="192"/>
      <c r="AS739" s="192"/>
      <c r="AT739" s="192"/>
      <c r="AU739" s="192"/>
      <c r="AV739" s="192"/>
      <c r="AW739" s="192"/>
      <c r="AX739" s="192"/>
      <c r="AY739" s="192"/>
      <c r="AZ739" s="192"/>
      <c r="BA739" s="192"/>
      <c r="BB739" s="192"/>
      <c r="BC739" s="192"/>
      <c r="BD739" s="192"/>
      <c r="BE739" s="192"/>
    </row>
    <row r="740" spans="1:57" ht="11.25" x14ac:dyDescent="0.2">
      <c r="A740" s="192"/>
      <c r="B740" s="192"/>
      <c r="C740" s="192"/>
      <c r="D740" s="192"/>
      <c r="E740" s="192"/>
      <c r="F740" s="192"/>
      <c r="G740" s="192"/>
      <c r="H740" s="192"/>
      <c r="I740" s="192"/>
      <c r="J740" s="192"/>
      <c r="K740" s="192"/>
      <c r="L740" s="192"/>
      <c r="M740" s="192"/>
      <c r="N740" s="192"/>
      <c r="O740" s="192"/>
      <c r="P740" s="192"/>
      <c r="Q740" s="192"/>
      <c r="R740" s="192"/>
      <c r="S740" s="192"/>
      <c r="T740" s="192"/>
      <c r="U740" s="192"/>
      <c r="V740" s="192"/>
      <c r="W740" s="196"/>
      <c r="X740" s="192"/>
      <c r="Y740" s="192"/>
      <c r="Z740" s="192"/>
      <c r="AA740" s="192"/>
      <c r="AB740" s="192"/>
      <c r="AC740" s="192"/>
      <c r="AD740" s="192"/>
      <c r="AE740" s="192"/>
      <c r="AF740" s="192"/>
      <c r="AG740" s="192"/>
      <c r="AH740" s="192"/>
      <c r="AI740" s="192"/>
      <c r="AJ740" s="192"/>
      <c r="AK740" s="192"/>
      <c r="AL740" s="192"/>
      <c r="AM740" s="192"/>
      <c r="AN740" s="192"/>
      <c r="AO740" s="192"/>
      <c r="AP740" s="192"/>
      <c r="AQ740" s="192"/>
      <c r="AR740" s="192"/>
      <c r="AS740" s="192"/>
      <c r="AT740" s="192"/>
      <c r="AU740" s="192"/>
      <c r="AV740" s="192"/>
      <c r="AW740" s="192"/>
      <c r="AX740" s="192"/>
      <c r="AY740" s="192"/>
      <c r="AZ740" s="192"/>
      <c r="BA740" s="192"/>
      <c r="BB740" s="192"/>
      <c r="BC740" s="192"/>
      <c r="BD740" s="192"/>
      <c r="BE740" s="192"/>
    </row>
    <row r="741" spans="1:57" ht="11.25" x14ac:dyDescent="0.2">
      <c r="A741" s="192"/>
      <c r="B741" s="192"/>
      <c r="C741" s="192"/>
      <c r="D741" s="192"/>
      <c r="E741" s="192"/>
      <c r="F741" s="192"/>
      <c r="G741" s="192"/>
      <c r="H741" s="192"/>
      <c r="I741" s="192"/>
      <c r="J741" s="192"/>
      <c r="K741" s="192"/>
      <c r="L741" s="192"/>
      <c r="M741" s="192"/>
      <c r="N741" s="192"/>
      <c r="O741" s="192"/>
      <c r="P741" s="192"/>
      <c r="Q741" s="192"/>
      <c r="R741" s="192"/>
      <c r="S741" s="192"/>
      <c r="T741" s="192"/>
      <c r="U741" s="192"/>
      <c r="V741" s="192"/>
      <c r="W741" s="196"/>
      <c r="X741" s="192"/>
      <c r="Y741" s="192"/>
      <c r="Z741" s="192"/>
      <c r="AA741" s="192"/>
      <c r="AB741" s="192"/>
      <c r="AC741" s="192"/>
      <c r="AD741" s="192"/>
      <c r="AE741" s="192"/>
      <c r="AF741" s="192"/>
      <c r="AG741" s="192"/>
      <c r="AH741" s="192"/>
      <c r="AI741" s="192"/>
      <c r="AJ741" s="192"/>
      <c r="AK741" s="192"/>
      <c r="AL741" s="192"/>
      <c r="AM741" s="192"/>
      <c r="AN741" s="192"/>
      <c r="AO741" s="192"/>
      <c r="AP741" s="192"/>
      <c r="AQ741" s="192"/>
      <c r="AR741" s="192"/>
      <c r="AS741" s="192"/>
      <c r="AT741" s="192"/>
      <c r="AU741" s="192"/>
      <c r="AV741" s="192"/>
      <c r="AW741" s="192"/>
      <c r="AX741" s="192"/>
      <c r="AY741" s="192"/>
      <c r="AZ741" s="192"/>
      <c r="BA741" s="192"/>
      <c r="BB741" s="192"/>
      <c r="BC741" s="192"/>
      <c r="BD741" s="192"/>
      <c r="BE741" s="192"/>
    </row>
    <row r="742" spans="1:57" ht="11.25" x14ac:dyDescent="0.2">
      <c r="A742" s="192"/>
      <c r="B742" s="192"/>
      <c r="C742" s="192"/>
      <c r="D742" s="192"/>
      <c r="E742" s="192"/>
      <c r="F742" s="192"/>
      <c r="G742" s="192"/>
      <c r="H742" s="192"/>
      <c r="I742" s="192"/>
      <c r="J742" s="192"/>
      <c r="K742" s="192"/>
      <c r="L742" s="192"/>
      <c r="M742" s="192"/>
      <c r="N742" s="192"/>
      <c r="O742" s="192"/>
      <c r="P742" s="192"/>
      <c r="Q742" s="192"/>
      <c r="R742" s="192"/>
      <c r="S742" s="192"/>
      <c r="T742" s="192"/>
      <c r="U742" s="192"/>
      <c r="V742" s="192"/>
      <c r="W742" s="196"/>
      <c r="X742" s="192"/>
      <c r="Y742" s="192"/>
      <c r="Z742" s="192"/>
      <c r="AA742" s="192"/>
      <c r="AB742" s="192"/>
      <c r="AC742" s="192"/>
      <c r="AD742" s="192"/>
      <c r="AE742" s="192"/>
      <c r="AF742" s="192"/>
      <c r="AG742" s="192"/>
      <c r="AH742" s="192"/>
      <c r="AI742" s="192"/>
      <c r="AJ742" s="192"/>
      <c r="AK742" s="192"/>
      <c r="AL742" s="192"/>
      <c r="AM742" s="192"/>
      <c r="AN742" s="192"/>
      <c r="AO742" s="192"/>
      <c r="AP742" s="192"/>
      <c r="AQ742" s="192"/>
      <c r="AR742" s="192"/>
      <c r="AS742" s="192"/>
      <c r="AT742" s="192"/>
      <c r="AU742" s="192"/>
      <c r="AV742" s="192"/>
      <c r="AW742" s="192"/>
      <c r="AX742" s="192"/>
      <c r="AY742" s="192"/>
      <c r="AZ742" s="192"/>
      <c r="BA742" s="192"/>
      <c r="BB742" s="192"/>
      <c r="BC742" s="192"/>
      <c r="BD742" s="192"/>
      <c r="BE742" s="192"/>
    </row>
    <row r="743" spans="1:57" ht="11.25" x14ac:dyDescent="0.2">
      <c r="A743" s="192"/>
      <c r="B743" s="192"/>
      <c r="C743" s="192"/>
      <c r="D743" s="192"/>
      <c r="E743" s="192"/>
      <c r="F743" s="192"/>
      <c r="G743" s="192"/>
      <c r="H743" s="192"/>
      <c r="I743" s="192"/>
      <c r="J743" s="192"/>
      <c r="K743" s="192"/>
      <c r="L743" s="192"/>
      <c r="M743" s="192"/>
      <c r="N743" s="192"/>
      <c r="O743" s="192"/>
      <c r="P743" s="192"/>
      <c r="Q743" s="192"/>
      <c r="R743" s="192"/>
      <c r="S743" s="192"/>
      <c r="T743" s="192"/>
      <c r="U743" s="192"/>
      <c r="V743" s="192"/>
      <c r="W743" s="196"/>
      <c r="X743" s="192"/>
      <c r="Y743" s="192"/>
      <c r="Z743" s="192"/>
      <c r="AA743" s="192"/>
      <c r="AB743" s="192"/>
      <c r="AC743" s="192"/>
      <c r="AD743" s="192"/>
      <c r="AE743" s="192"/>
      <c r="AF743" s="192"/>
      <c r="AG743" s="192"/>
      <c r="AH743" s="192"/>
      <c r="AI743" s="192"/>
      <c r="AJ743" s="192"/>
      <c r="AK743" s="192"/>
      <c r="AL743" s="192"/>
      <c r="AM743" s="192"/>
      <c r="AN743" s="192"/>
      <c r="AO743" s="192"/>
      <c r="AP743" s="192"/>
      <c r="AQ743" s="192"/>
      <c r="AR743" s="192"/>
      <c r="AS743" s="192"/>
      <c r="AT743" s="192"/>
      <c r="AU743" s="192"/>
      <c r="AV743" s="192"/>
      <c r="AW743" s="192"/>
      <c r="AX743" s="192"/>
      <c r="AY743" s="192"/>
      <c r="AZ743" s="192"/>
      <c r="BA743" s="192"/>
      <c r="BB743" s="192"/>
      <c r="BC743" s="192"/>
      <c r="BD743" s="192"/>
      <c r="BE743" s="192"/>
    </row>
    <row r="744" spans="1:57" ht="11.25" x14ac:dyDescent="0.2">
      <c r="A744" s="192"/>
      <c r="B744" s="192"/>
      <c r="C744" s="192"/>
      <c r="D744" s="192"/>
      <c r="E744" s="192"/>
      <c r="F744" s="192"/>
      <c r="G744" s="192"/>
      <c r="H744" s="192"/>
      <c r="I744" s="192"/>
      <c r="J744" s="192"/>
      <c r="K744" s="192"/>
      <c r="L744" s="192"/>
      <c r="M744" s="192"/>
      <c r="N744" s="192"/>
      <c r="O744" s="192"/>
      <c r="P744" s="192"/>
      <c r="Q744" s="192"/>
      <c r="R744" s="192"/>
      <c r="S744" s="192"/>
      <c r="T744" s="192"/>
      <c r="U744" s="192"/>
      <c r="V744" s="192"/>
      <c r="W744" s="196"/>
      <c r="X744" s="192"/>
      <c r="Y744" s="192"/>
      <c r="Z744" s="192"/>
      <c r="AA744" s="192"/>
      <c r="AB744" s="192"/>
      <c r="AC744" s="192"/>
      <c r="AD744" s="192"/>
      <c r="AE744" s="192"/>
      <c r="AF744" s="192"/>
      <c r="AG744" s="192"/>
      <c r="AH744" s="192"/>
      <c r="AI744" s="192"/>
      <c r="AJ744" s="192"/>
      <c r="AK744" s="192"/>
      <c r="AL744" s="192"/>
      <c r="AM744" s="192"/>
      <c r="AN744" s="192"/>
      <c r="AO744" s="192"/>
      <c r="AP744" s="192"/>
      <c r="AQ744" s="192"/>
      <c r="AR744" s="192"/>
      <c r="AS744" s="192"/>
      <c r="AT744" s="192"/>
      <c r="AU744" s="192"/>
      <c r="AV744" s="192"/>
      <c r="AW744" s="192"/>
      <c r="AX744" s="192"/>
      <c r="AY744" s="192"/>
      <c r="AZ744" s="192"/>
      <c r="BA744" s="192"/>
      <c r="BB744" s="192"/>
      <c r="BC744" s="192"/>
      <c r="BD744" s="192"/>
      <c r="BE744" s="192"/>
    </row>
    <row r="745" spans="1:57" ht="11.25" x14ac:dyDescent="0.2">
      <c r="A745" s="192"/>
      <c r="B745" s="192"/>
      <c r="C745" s="192"/>
      <c r="D745" s="192"/>
      <c r="E745" s="192"/>
      <c r="F745" s="192"/>
      <c r="G745" s="192"/>
      <c r="H745" s="192"/>
      <c r="I745" s="192"/>
      <c r="J745" s="192"/>
      <c r="K745" s="192"/>
      <c r="L745" s="192"/>
      <c r="M745" s="192"/>
      <c r="N745" s="192"/>
      <c r="O745" s="192"/>
      <c r="P745" s="192"/>
      <c r="Q745" s="192"/>
      <c r="R745" s="192"/>
      <c r="S745" s="192"/>
      <c r="T745" s="192"/>
      <c r="U745" s="192"/>
      <c r="V745" s="192"/>
      <c r="W745" s="196"/>
      <c r="X745" s="192"/>
      <c r="Y745" s="192"/>
      <c r="Z745" s="192"/>
      <c r="AA745" s="192"/>
      <c r="AB745" s="192"/>
      <c r="AC745" s="192"/>
      <c r="AD745" s="192"/>
      <c r="AE745" s="192"/>
      <c r="AF745" s="192"/>
      <c r="AG745" s="192"/>
      <c r="AH745" s="192"/>
      <c r="AI745" s="192"/>
      <c r="AJ745" s="192"/>
      <c r="AK745" s="192"/>
      <c r="AL745" s="192"/>
      <c r="AM745" s="192"/>
      <c r="AN745" s="192"/>
      <c r="AO745" s="192"/>
      <c r="AP745" s="192"/>
      <c r="AQ745" s="192"/>
      <c r="AR745" s="192"/>
      <c r="AS745" s="192"/>
      <c r="AT745" s="192"/>
      <c r="AU745" s="192"/>
      <c r="AV745" s="192"/>
      <c r="AW745" s="192"/>
      <c r="AX745" s="192"/>
      <c r="AY745" s="192"/>
      <c r="AZ745" s="192"/>
      <c r="BA745" s="192"/>
      <c r="BB745" s="192"/>
      <c r="BC745" s="192"/>
      <c r="BD745" s="192"/>
      <c r="BE745" s="192"/>
    </row>
    <row r="746" spans="1:57" ht="11.25" x14ac:dyDescent="0.2">
      <c r="A746" s="192"/>
      <c r="B746" s="192"/>
      <c r="C746" s="192"/>
      <c r="D746" s="192"/>
      <c r="E746" s="192"/>
      <c r="F746" s="192"/>
      <c r="G746" s="192"/>
      <c r="H746" s="192"/>
      <c r="I746" s="192"/>
      <c r="J746" s="192"/>
      <c r="K746" s="192"/>
      <c r="L746" s="192"/>
      <c r="M746" s="192"/>
      <c r="N746" s="192"/>
      <c r="O746" s="192"/>
      <c r="P746" s="192"/>
      <c r="Q746" s="192"/>
      <c r="R746" s="192"/>
      <c r="S746" s="192"/>
      <c r="T746" s="192"/>
      <c r="U746" s="192"/>
      <c r="V746" s="192"/>
      <c r="W746" s="196"/>
      <c r="X746" s="192"/>
      <c r="Y746" s="192"/>
      <c r="Z746" s="192"/>
      <c r="AA746" s="192"/>
      <c r="AB746" s="192"/>
      <c r="AC746" s="192"/>
      <c r="AD746" s="192"/>
      <c r="AE746" s="192"/>
      <c r="AF746" s="192"/>
      <c r="AG746" s="192"/>
      <c r="AH746" s="192"/>
      <c r="AI746" s="192"/>
      <c r="AJ746" s="192"/>
      <c r="AK746" s="192"/>
      <c r="AL746" s="192"/>
      <c r="AM746" s="192"/>
      <c r="AN746" s="192"/>
      <c r="AO746" s="192"/>
      <c r="AP746" s="192"/>
      <c r="AQ746" s="192"/>
      <c r="AR746" s="192"/>
      <c r="AS746" s="192"/>
      <c r="AT746" s="192"/>
      <c r="AU746" s="192"/>
      <c r="AV746" s="192"/>
      <c r="AW746" s="192"/>
      <c r="AX746" s="192"/>
      <c r="AY746" s="192"/>
      <c r="AZ746" s="192"/>
      <c r="BA746" s="192"/>
      <c r="BB746" s="192"/>
      <c r="BC746" s="192"/>
      <c r="BD746" s="192"/>
      <c r="BE746" s="192"/>
    </row>
    <row r="747" spans="1:57" ht="11.25" x14ac:dyDescent="0.2">
      <c r="A747" s="192"/>
      <c r="B747" s="192"/>
      <c r="C747" s="192"/>
      <c r="D747" s="192"/>
      <c r="E747" s="192"/>
      <c r="F747" s="192"/>
      <c r="G747" s="192"/>
      <c r="H747" s="192"/>
      <c r="I747" s="192"/>
      <c r="J747" s="192"/>
      <c r="K747" s="192"/>
      <c r="L747" s="192"/>
      <c r="M747" s="192"/>
      <c r="N747" s="192"/>
      <c r="O747" s="192"/>
      <c r="P747" s="192"/>
      <c r="Q747" s="192"/>
      <c r="R747" s="192"/>
      <c r="S747" s="192"/>
      <c r="T747" s="192"/>
      <c r="U747" s="192"/>
      <c r="V747" s="192"/>
      <c r="W747" s="196"/>
      <c r="X747" s="192"/>
      <c r="Y747" s="192"/>
      <c r="Z747" s="192"/>
      <c r="AA747" s="192"/>
      <c r="AB747" s="192"/>
      <c r="AC747" s="192"/>
      <c r="AD747" s="192"/>
      <c r="AE747" s="192"/>
      <c r="AF747" s="192"/>
      <c r="AG747" s="192"/>
      <c r="AH747" s="192"/>
      <c r="AI747" s="192"/>
      <c r="AJ747" s="192"/>
      <c r="AK747" s="192"/>
      <c r="AL747" s="192"/>
      <c r="AM747" s="192"/>
      <c r="AN747" s="192"/>
      <c r="AO747" s="192"/>
      <c r="AP747" s="192"/>
      <c r="AQ747" s="192"/>
      <c r="AR747" s="192"/>
      <c r="AS747" s="192"/>
      <c r="AT747" s="192"/>
      <c r="AU747" s="192"/>
      <c r="AV747" s="192"/>
      <c r="AW747" s="192"/>
      <c r="AX747" s="192"/>
      <c r="AY747" s="192"/>
      <c r="AZ747" s="192"/>
      <c r="BA747" s="192"/>
      <c r="BB747" s="192"/>
      <c r="BC747" s="192"/>
      <c r="BD747" s="192"/>
      <c r="BE747" s="192"/>
    </row>
    <row r="748" spans="1:57" ht="11.25" x14ac:dyDescent="0.2">
      <c r="A748" s="192"/>
      <c r="B748" s="192"/>
      <c r="C748" s="192"/>
      <c r="D748" s="192"/>
      <c r="E748" s="192"/>
      <c r="F748" s="192"/>
      <c r="G748" s="192"/>
      <c r="H748" s="192"/>
      <c r="I748" s="192"/>
      <c r="J748" s="192"/>
      <c r="K748" s="192"/>
      <c r="L748" s="192"/>
      <c r="M748" s="192"/>
      <c r="N748" s="192"/>
      <c r="O748" s="192"/>
      <c r="P748" s="192"/>
      <c r="Q748" s="192"/>
      <c r="R748" s="192"/>
      <c r="S748" s="192"/>
      <c r="T748" s="192"/>
      <c r="U748" s="192"/>
      <c r="V748" s="192"/>
      <c r="W748" s="196"/>
      <c r="X748" s="192"/>
      <c r="Y748" s="192"/>
      <c r="Z748" s="192"/>
      <c r="AA748" s="192"/>
      <c r="AB748" s="192"/>
      <c r="AC748" s="192"/>
      <c r="AD748" s="192"/>
      <c r="AE748" s="192"/>
      <c r="AF748" s="192"/>
      <c r="AG748" s="192"/>
      <c r="AH748" s="192"/>
      <c r="AI748" s="192"/>
      <c r="AJ748" s="192"/>
      <c r="AK748" s="192"/>
      <c r="AL748" s="192"/>
      <c r="AM748" s="192"/>
      <c r="AN748" s="192"/>
      <c r="AO748" s="192"/>
      <c r="AP748" s="192"/>
      <c r="AQ748" s="192"/>
      <c r="AR748" s="192"/>
      <c r="AS748" s="192"/>
      <c r="AT748" s="192"/>
      <c r="AU748" s="192"/>
      <c r="AV748" s="192"/>
      <c r="AW748" s="192"/>
      <c r="AX748" s="192"/>
      <c r="AY748" s="192"/>
      <c r="AZ748" s="192"/>
      <c r="BA748" s="192"/>
      <c r="BB748" s="192"/>
      <c r="BC748" s="192"/>
      <c r="BD748" s="192"/>
      <c r="BE748" s="192"/>
    </row>
    <row r="749" spans="1:57" ht="11.25" x14ac:dyDescent="0.2">
      <c r="A749" s="192"/>
      <c r="B749" s="192"/>
      <c r="C749" s="192"/>
      <c r="D749" s="192"/>
      <c r="E749" s="192"/>
      <c r="F749" s="192"/>
      <c r="G749" s="192"/>
      <c r="H749" s="192"/>
      <c r="I749" s="192"/>
      <c r="J749" s="192"/>
      <c r="K749" s="192"/>
      <c r="L749" s="192"/>
      <c r="M749" s="192"/>
      <c r="N749" s="192"/>
      <c r="O749" s="192"/>
      <c r="P749" s="192"/>
      <c r="Q749" s="192"/>
      <c r="R749" s="192"/>
      <c r="S749" s="192"/>
      <c r="T749" s="192"/>
      <c r="U749" s="192"/>
      <c r="V749" s="192"/>
      <c r="W749" s="196"/>
      <c r="X749" s="192"/>
      <c r="Y749" s="192"/>
      <c r="Z749" s="192"/>
      <c r="AA749" s="192"/>
      <c r="AB749" s="192"/>
      <c r="AC749" s="192"/>
      <c r="AD749" s="192"/>
      <c r="AE749" s="192"/>
      <c r="AF749" s="192"/>
      <c r="AG749" s="192"/>
      <c r="AH749" s="192"/>
      <c r="AI749" s="192"/>
      <c r="AJ749" s="192"/>
      <c r="AK749" s="192"/>
      <c r="AL749" s="192"/>
      <c r="AM749" s="192"/>
      <c r="AN749" s="192"/>
      <c r="AO749" s="192"/>
      <c r="AP749" s="192"/>
      <c r="AQ749" s="192"/>
      <c r="AR749" s="192"/>
      <c r="AS749" s="192"/>
      <c r="AT749" s="192"/>
      <c r="AU749" s="192"/>
      <c r="AV749" s="192"/>
      <c r="AW749" s="192"/>
      <c r="AX749" s="192"/>
      <c r="AY749" s="192"/>
      <c r="AZ749" s="192"/>
      <c r="BA749" s="192"/>
      <c r="BB749" s="192"/>
      <c r="BC749" s="192"/>
      <c r="BD749" s="192"/>
      <c r="BE749" s="192"/>
    </row>
    <row r="750" spans="1:57" ht="11.25" x14ac:dyDescent="0.2">
      <c r="A750" s="192"/>
      <c r="B750" s="192"/>
      <c r="C750" s="192"/>
      <c r="D750" s="192"/>
      <c r="E750" s="192"/>
      <c r="F750" s="192"/>
      <c r="G750" s="192"/>
      <c r="H750" s="192"/>
      <c r="I750" s="192"/>
      <c r="J750" s="192"/>
      <c r="K750" s="192"/>
      <c r="L750" s="192"/>
      <c r="M750" s="192"/>
      <c r="N750" s="192"/>
      <c r="O750" s="192"/>
      <c r="P750" s="192"/>
      <c r="Q750" s="192"/>
      <c r="R750" s="192"/>
      <c r="S750" s="192"/>
      <c r="T750" s="192"/>
      <c r="U750" s="192"/>
      <c r="V750" s="192"/>
      <c r="W750" s="196"/>
      <c r="X750" s="192"/>
      <c r="Y750" s="192"/>
      <c r="Z750" s="192"/>
      <c r="AA750" s="192"/>
      <c r="AB750" s="192"/>
      <c r="AC750" s="192"/>
      <c r="AD750" s="192"/>
      <c r="AE750" s="192"/>
      <c r="AF750" s="192"/>
      <c r="AG750" s="192"/>
      <c r="AH750" s="192"/>
      <c r="AI750" s="192"/>
      <c r="AJ750" s="192"/>
      <c r="AK750" s="192"/>
      <c r="AL750" s="192"/>
      <c r="AM750" s="192"/>
      <c r="AN750" s="192"/>
      <c r="AO750" s="192"/>
      <c r="AP750" s="192"/>
      <c r="AQ750" s="192"/>
      <c r="AR750" s="192"/>
      <c r="AS750" s="192"/>
      <c r="AT750" s="192"/>
      <c r="AU750" s="192"/>
      <c r="AV750" s="192"/>
      <c r="AW750" s="192"/>
      <c r="AX750" s="192"/>
      <c r="AY750" s="192"/>
      <c r="AZ750" s="192"/>
      <c r="BA750" s="192"/>
      <c r="BB750" s="192"/>
      <c r="BC750" s="192"/>
      <c r="BD750" s="192"/>
      <c r="BE750" s="192"/>
    </row>
    <row r="751" spans="1:57" ht="11.25" x14ac:dyDescent="0.2">
      <c r="A751" s="192"/>
      <c r="B751" s="192"/>
      <c r="C751" s="192"/>
      <c r="D751" s="192"/>
      <c r="E751" s="192"/>
      <c r="F751" s="192"/>
      <c r="G751" s="192"/>
      <c r="H751" s="192"/>
      <c r="I751" s="192"/>
      <c r="J751" s="192"/>
      <c r="K751" s="192"/>
      <c r="L751" s="192"/>
      <c r="M751" s="192"/>
      <c r="N751" s="192"/>
      <c r="O751" s="192"/>
      <c r="P751" s="192"/>
      <c r="Q751" s="192"/>
      <c r="R751" s="192"/>
      <c r="S751" s="192"/>
      <c r="T751" s="192"/>
      <c r="U751" s="192"/>
      <c r="V751" s="192"/>
      <c r="W751" s="196"/>
      <c r="X751" s="192"/>
      <c r="Y751" s="192"/>
      <c r="Z751" s="192"/>
      <c r="AA751" s="192"/>
      <c r="AB751" s="192"/>
      <c r="AC751" s="192"/>
      <c r="AD751" s="192"/>
      <c r="AE751" s="192"/>
      <c r="AF751" s="192"/>
      <c r="AG751" s="192"/>
      <c r="AH751" s="192"/>
      <c r="AI751" s="192"/>
      <c r="AJ751" s="192"/>
      <c r="AK751" s="192"/>
      <c r="AL751" s="192"/>
      <c r="AM751" s="192"/>
      <c r="AN751" s="192"/>
      <c r="AO751" s="192"/>
      <c r="AP751" s="192"/>
      <c r="AQ751" s="192"/>
      <c r="AR751" s="192"/>
      <c r="AS751" s="192"/>
      <c r="AT751" s="192"/>
      <c r="AU751" s="192"/>
      <c r="AV751" s="192"/>
      <c r="AW751" s="192"/>
      <c r="AX751" s="192"/>
      <c r="AY751" s="192"/>
      <c r="AZ751" s="192"/>
      <c r="BA751" s="192"/>
      <c r="BB751" s="192"/>
      <c r="BC751" s="192"/>
      <c r="BD751" s="192"/>
      <c r="BE751" s="192"/>
    </row>
    <row r="752" spans="1:57" ht="11.25" x14ac:dyDescent="0.2">
      <c r="A752" s="192"/>
      <c r="B752" s="192"/>
      <c r="C752" s="192"/>
      <c r="D752" s="192"/>
      <c r="E752" s="192"/>
      <c r="F752" s="192"/>
      <c r="G752" s="192"/>
      <c r="H752" s="192"/>
      <c r="I752" s="192"/>
      <c r="J752" s="192"/>
      <c r="K752" s="192"/>
      <c r="L752" s="192"/>
      <c r="M752" s="192"/>
      <c r="N752" s="192"/>
      <c r="O752" s="192"/>
      <c r="P752" s="192"/>
      <c r="Q752" s="192"/>
      <c r="R752" s="192"/>
      <c r="S752" s="192"/>
      <c r="T752" s="192"/>
      <c r="U752" s="192"/>
      <c r="V752" s="192"/>
      <c r="W752" s="196"/>
      <c r="X752" s="192"/>
      <c r="Y752" s="192"/>
      <c r="Z752" s="192"/>
      <c r="AA752" s="192"/>
      <c r="AB752" s="192"/>
      <c r="AC752" s="192"/>
      <c r="AD752" s="192"/>
      <c r="AE752" s="192"/>
      <c r="AF752" s="192"/>
      <c r="AG752" s="192"/>
      <c r="AH752" s="192"/>
      <c r="AI752" s="192"/>
      <c r="AJ752" s="192"/>
      <c r="AK752" s="192"/>
      <c r="AL752" s="192"/>
      <c r="AM752" s="192"/>
      <c r="AN752" s="192"/>
      <c r="AO752" s="192"/>
      <c r="AP752" s="192"/>
      <c r="AQ752" s="192"/>
      <c r="AR752" s="192"/>
      <c r="AS752" s="192"/>
      <c r="AT752" s="192"/>
      <c r="AU752" s="192"/>
      <c r="AV752" s="192"/>
      <c r="AW752" s="192"/>
      <c r="AX752" s="192"/>
      <c r="AY752" s="192"/>
      <c r="AZ752" s="192"/>
      <c r="BA752" s="192"/>
      <c r="BB752" s="192"/>
      <c r="BC752" s="192"/>
      <c r="BD752" s="192"/>
      <c r="BE752" s="192"/>
    </row>
    <row r="753" spans="1:57" ht="11.25" x14ac:dyDescent="0.2">
      <c r="A753" s="192"/>
      <c r="B753" s="192"/>
      <c r="C753" s="192"/>
      <c r="D753" s="192"/>
      <c r="E753" s="192"/>
      <c r="F753" s="192"/>
      <c r="G753" s="192"/>
      <c r="H753" s="192"/>
      <c r="I753" s="192"/>
      <c r="J753" s="192"/>
      <c r="K753" s="192"/>
      <c r="L753" s="192"/>
      <c r="M753" s="192"/>
      <c r="N753" s="192"/>
      <c r="O753" s="192"/>
      <c r="P753" s="192"/>
      <c r="Q753" s="192"/>
      <c r="R753" s="192"/>
      <c r="S753" s="192"/>
      <c r="T753" s="192"/>
      <c r="U753" s="192"/>
      <c r="V753" s="192"/>
      <c r="W753" s="196"/>
      <c r="X753" s="192"/>
      <c r="Y753" s="192"/>
      <c r="Z753" s="192"/>
      <c r="AA753" s="192"/>
      <c r="AB753" s="192"/>
      <c r="AC753" s="192"/>
      <c r="AD753" s="192"/>
      <c r="AE753" s="192"/>
      <c r="AF753" s="192"/>
      <c r="AG753" s="192"/>
      <c r="AH753" s="192"/>
      <c r="AI753" s="192"/>
      <c r="AJ753" s="192"/>
      <c r="AK753" s="192"/>
      <c r="AL753" s="192"/>
      <c r="AM753" s="192"/>
      <c r="AN753" s="192"/>
      <c r="AO753" s="192"/>
      <c r="AP753" s="192"/>
      <c r="AQ753" s="192"/>
      <c r="AR753" s="192"/>
      <c r="AS753" s="192"/>
      <c r="AT753" s="192"/>
      <c r="AU753" s="192"/>
      <c r="AV753" s="192"/>
      <c r="AW753" s="192"/>
      <c r="AX753" s="192"/>
      <c r="AY753" s="192"/>
      <c r="AZ753" s="192"/>
      <c r="BA753" s="192"/>
      <c r="BB753" s="192"/>
      <c r="BC753" s="192"/>
      <c r="BD753" s="192"/>
      <c r="BE753" s="192"/>
    </row>
    <row r="754" spans="1:57" ht="11.25" x14ac:dyDescent="0.2">
      <c r="A754" s="192"/>
      <c r="B754" s="192"/>
      <c r="C754" s="192"/>
      <c r="D754" s="192"/>
      <c r="E754" s="192"/>
      <c r="F754" s="192"/>
      <c r="G754" s="192"/>
      <c r="H754" s="192"/>
      <c r="I754" s="192"/>
      <c r="J754" s="192"/>
      <c r="K754" s="192"/>
      <c r="L754" s="192"/>
      <c r="M754" s="192"/>
      <c r="N754" s="192"/>
      <c r="O754" s="192"/>
      <c r="P754" s="192"/>
      <c r="Q754" s="192"/>
      <c r="R754" s="192"/>
      <c r="S754" s="192"/>
      <c r="T754" s="192"/>
      <c r="U754" s="192"/>
      <c r="V754" s="192"/>
      <c r="W754" s="196"/>
      <c r="X754" s="192"/>
      <c r="Y754" s="192"/>
      <c r="Z754" s="192"/>
      <c r="AA754" s="192"/>
      <c r="AB754" s="192"/>
      <c r="AC754" s="192"/>
      <c r="AD754" s="192"/>
      <c r="AE754" s="192"/>
      <c r="AF754" s="192"/>
      <c r="AG754" s="192"/>
      <c r="AH754" s="192"/>
      <c r="AI754" s="192"/>
      <c r="AJ754" s="192"/>
      <c r="AK754" s="192"/>
      <c r="AL754" s="192"/>
      <c r="AM754" s="192"/>
      <c r="AN754" s="192"/>
      <c r="AO754" s="192"/>
      <c r="AP754" s="192"/>
      <c r="AQ754" s="192"/>
      <c r="AR754" s="192"/>
      <c r="AS754" s="192"/>
      <c r="AT754" s="192"/>
      <c r="AU754" s="192"/>
      <c r="AV754" s="192"/>
      <c r="AW754" s="192"/>
      <c r="AX754" s="192"/>
      <c r="AY754" s="192"/>
      <c r="AZ754" s="192"/>
      <c r="BA754" s="192"/>
      <c r="BB754" s="192"/>
      <c r="BC754" s="192"/>
      <c r="BD754" s="192"/>
      <c r="BE754" s="192"/>
    </row>
    <row r="755" spans="1:57" ht="11.25" x14ac:dyDescent="0.2">
      <c r="A755" s="192"/>
      <c r="B755" s="192"/>
      <c r="C755" s="192"/>
      <c r="D755" s="192"/>
      <c r="E755" s="192"/>
      <c r="F755" s="192"/>
      <c r="G755" s="192"/>
      <c r="H755" s="192"/>
      <c r="I755" s="192"/>
      <c r="J755" s="192"/>
      <c r="K755" s="192"/>
      <c r="L755" s="192"/>
      <c r="M755" s="192"/>
      <c r="N755" s="192"/>
      <c r="O755" s="192"/>
      <c r="P755" s="192"/>
      <c r="Q755" s="192"/>
      <c r="R755" s="192"/>
      <c r="S755" s="192"/>
      <c r="T755" s="192"/>
      <c r="U755" s="192"/>
      <c r="V755" s="192"/>
      <c r="W755" s="196"/>
      <c r="X755" s="192"/>
      <c r="Y755" s="192"/>
      <c r="Z755" s="192"/>
      <c r="AA755" s="192"/>
      <c r="AB755" s="192"/>
      <c r="AC755" s="192"/>
      <c r="AD755" s="192"/>
      <c r="AE755" s="192"/>
      <c r="AF755" s="192"/>
      <c r="AG755" s="192"/>
      <c r="AH755" s="192"/>
      <c r="AI755" s="192"/>
      <c r="AJ755" s="192"/>
      <c r="AK755" s="192"/>
      <c r="AL755" s="192"/>
      <c r="AM755" s="192"/>
      <c r="AN755" s="192"/>
      <c r="AO755" s="192"/>
      <c r="AP755" s="192"/>
      <c r="AQ755" s="192"/>
      <c r="AR755" s="192"/>
      <c r="AS755" s="192"/>
      <c r="AT755" s="192"/>
      <c r="AU755" s="192"/>
      <c r="AV755" s="192"/>
      <c r="AW755" s="192"/>
      <c r="AX755" s="192"/>
      <c r="AY755" s="192"/>
      <c r="AZ755" s="192"/>
      <c r="BA755" s="192"/>
      <c r="BB755" s="192"/>
      <c r="BC755" s="192"/>
      <c r="BD755" s="192"/>
      <c r="BE755" s="192"/>
    </row>
    <row r="756" spans="1:57" ht="11.25" x14ac:dyDescent="0.2">
      <c r="A756" s="192"/>
      <c r="B756" s="192"/>
      <c r="C756" s="192"/>
      <c r="D756" s="192"/>
      <c r="E756" s="192"/>
      <c r="F756" s="192"/>
      <c r="G756" s="192"/>
      <c r="H756" s="192"/>
      <c r="I756" s="192"/>
      <c r="J756" s="192"/>
      <c r="K756" s="192"/>
      <c r="L756" s="192"/>
      <c r="M756" s="192"/>
      <c r="N756" s="192"/>
      <c r="O756" s="192"/>
      <c r="P756" s="192"/>
      <c r="Q756" s="192"/>
      <c r="R756" s="192"/>
      <c r="S756" s="192"/>
      <c r="T756" s="192"/>
      <c r="U756" s="192"/>
      <c r="V756" s="192"/>
      <c r="W756" s="196"/>
      <c r="X756" s="192"/>
      <c r="Y756" s="192"/>
      <c r="Z756" s="192"/>
      <c r="AA756" s="192"/>
      <c r="AB756" s="192"/>
      <c r="AC756" s="192"/>
      <c r="AD756" s="192"/>
      <c r="AE756" s="192"/>
      <c r="AF756" s="192"/>
      <c r="AG756" s="192"/>
      <c r="AH756" s="192"/>
      <c r="AI756" s="192"/>
      <c r="AJ756" s="192"/>
      <c r="AK756" s="192"/>
      <c r="AL756" s="192"/>
      <c r="AM756" s="192"/>
      <c r="AN756" s="192"/>
      <c r="AO756" s="192"/>
      <c r="AP756" s="192"/>
      <c r="AQ756" s="192"/>
      <c r="AR756" s="192"/>
      <c r="AS756" s="192"/>
      <c r="AT756" s="192"/>
      <c r="AU756" s="192"/>
      <c r="AV756" s="192"/>
      <c r="AW756" s="192"/>
      <c r="AX756" s="192"/>
      <c r="AY756" s="192"/>
      <c r="AZ756" s="192"/>
      <c r="BA756" s="192"/>
      <c r="BB756" s="192"/>
      <c r="BC756" s="192"/>
      <c r="BD756" s="192"/>
      <c r="BE756" s="192"/>
    </row>
    <row r="757" spans="1:57" ht="11.25" x14ac:dyDescent="0.2">
      <c r="A757" s="192"/>
      <c r="B757" s="192"/>
      <c r="C757" s="192"/>
      <c r="D757" s="192"/>
      <c r="E757" s="192"/>
      <c r="F757" s="192"/>
      <c r="G757" s="192"/>
      <c r="H757" s="192"/>
      <c r="I757" s="192"/>
      <c r="J757" s="192"/>
      <c r="K757" s="192"/>
      <c r="L757" s="192"/>
      <c r="M757" s="192"/>
      <c r="N757" s="192"/>
      <c r="O757" s="192"/>
      <c r="P757" s="192"/>
      <c r="Q757" s="192"/>
      <c r="R757" s="192"/>
      <c r="S757" s="192"/>
      <c r="T757" s="192"/>
      <c r="U757" s="192"/>
      <c r="V757" s="192"/>
      <c r="W757" s="196"/>
      <c r="X757" s="192"/>
      <c r="Y757" s="192"/>
      <c r="Z757" s="192"/>
      <c r="AA757" s="192"/>
      <c r="AB757" s="192"/>
      <c r="AC757" s="192"/>
      <c r="AD757" s="192"/>
      <c r="AE757" s="192"/>
      <c r="AF757" s="192"/>
      <c r="AG757" s="192"/>
      <c r="AH757" s="192"/>
      <c r="AI757" s="192"/>
      <c r="AJ757" s="192"/>
      <c r="AK757" s="192"/>
      <c r="AL757" s="192"/>
      <c r="AM757" s="192"/>
      <c r="AN757" s="192"/>
      <c r="AO757" s="192"/>
      <c r="AP757" s="192"/>
      <c r="AQ757" s="192"/>
      <c r="AR757" s="192"/>
      <c r="AS757" s="192"/>
      <c r="AT757" s="192"/>
      <c r="AU757" s="192"/>
      <c r="AV757" s="192"/>
      <c r="AW757" s="192"/>
      <c r="AX757" s="192"/>
      <c r="AY757" s="192"/>
      <c r="AZ757" s="192"/>
      <c r="BA757" s="192"/>
      <c r="BB757" s="192"/>
      <c r="BC757" s="192"/>
      <c r="BD757" s="192"/>
      <c r="BE757" s="192"/>
    </row>
    <row r="758" spans="1:57" ht="11.25" x14ac:dyDescent="0.2">
      <c r="A758" s="192"/>
      <c r="B758" s="192"/>
      <c r="C758" s="192"/>
      <c r="D758" s="192"/>
      <c r="E758" s="192"/>
      <c r="F758" s="192"/>
      <c r="G758" s="192"/>
      <c r="H758" s="192"/>
      <c r="I758" s="192"/>
      <c r="J758" s="192"/>
      <c r="K758" s="192"/>
      <c r="L758" s="192"/>
      <c r="M758" s="192"/>
      <c r="N758" s="192"/>
      <c r="O758" s="192"/>
      <c r="P758" s="192"/>
      <c r="Q758" s="192"/>
      <c r="R758" s="192"/>
      <c r="S758" s="192"/>
      <c r="T758" s="192"/>
      <c r="U758" s="192"/>
      <c r="V758" s="192"/>
      <c r="W758" s="196"/>
      <c r="X758" s="192"/>
      <c r="Y758" s="192"/>
      <c r="Z758" s="192"/>
      <c r="AA758" s="192"/>
      <c r="AB758" s="192"/>
      <c r="AC758" s="192"/>
      <c r="AD758" s="192"/>
      <c r="AE758" s="192"/>
      <c r="AF758" s="192"/>
      <c r="AG758" s="192"/>
      <c r="AH758" s="192"/>
      <c r="AI758" s="192"/>
      <c r="AJ758" s="192"/>
      <c r="AK758" s="192"/>
      <c r="AL758" s="192"/>
      <c r="AM758" s="192"/>
      <c r="AN758" s="192"/>
      <c r="AO758" s="192"/>
      <c r="AP758" s="192"/>
      <c r="AQ758" s="192"/>
      <c r="AR758" s="192"/>
      <c r="AS758" s="192"/>
      <c r="AT758" s="192"/>
      <c r="AU758" s="192"/>
      <c r="AV758" s="192"/>
      <c r="AW758" s="192"/>
      <c r="AX758" s="192"/>
      <c r="AY758" s="192"/>
      <c r="AZ758" s="192"/>
      <c r="BA758" s="192"/>
      <c r="BB758" s="192"/>
      <c r="BC758" s="192"/>
      <c r="BD758" s="192"/>
      <c r="BE758" s="192"/>
    </row>
    <row r="759" spans="1:57" ht="11.25" x14ac:dyDescent="0.2">
      <c r="A759" s="192"/>
      <c r="B759" s="192"/>
      <c r="C759" s="192"/>
      <c r="D759" s="192"/>
      <c r="E759" s="192"/>
      <c r="F759" s="192"/>
      <c r="G759" s="192"/>
      <c r="H759" s="192"/>
      <c r="I759" s="192"/>
      <c r="J759" s="192"/>
      <c r="K759" s="192"/>
      <c r="L759" s="192"/>
      <c r="M759" s="192"/>
      <c r="N759" s="192"/>
      <c r="O759" s="192"/>
      <c r="P759" s="192"/>
      <c r="Q759" s="192"/>
      <c r="R759" s="192"/>
      <c r="S759" s="192"/>
      <c r="T759" s="192"/>
      <c r="U759" s="192"/>
      <c r="V759" s="192"/>
      <c r="W759" s="196"/>
      <c r="X759" s="192"/>
      <c r="Y759" s="192"/>
      <c r="Z759" s="192"/>
      <c r="AA759" s="192"/>
      <c r="AB759" s="192"/>
      <c r="AC759" s="192"/>
      <c r="AD759" s="192"/>
      <c r="AE759" s="192"/>
      <c r="AF759" s="192"/>
      <c r="AG759" s="192"/>
      <c r="AH759" s="192"/>
      <c r="AI759" s="192"/>
      <c r="AJ759" s="192"/>
      <c r="AK759" s="192"/>
      <c r="AL759" s="192"/>
      <c r="AM759" s="192"/>
      <c r="AN759" s="192"/>
      <c r="AO759" s="192"/>
      <c r="AP759" s="192"/>
      <c r="AQ759" s="192"/>
      <c r="AR759" s="192"/>
      <c r="AS759" s="192"/>
      <c r="AT759" s="192"/>
      <c r="AU759" s="192"/>
      <c r="AV759" s="192"/>
      <c r="AW759" s="192"/>
      <c r="AX759" s="192"/>
      <c r="AY759" s="192"/>
      <c r="AZ759" s="192"/>
      <c r="BA759" s="192"/>
      <c r="BB759" s="192"/>
      <c r="BC759" s="192"/>
      <c r="BD759" s="192"/>
      <c r="BE759" s="192"/>
    </row>
    <row r="760" spans="1:57" ht="11.25" x14ac:dyDescent="0.2">
      <c r="A760" s="192"/>
      <c r="B760" s="192"/>
      <c r="C760" s="192"/>
      <c r="D760" s="192"/>
      <c r="E760" s="192"/>
      <c r="F760" s="192"/>
      <c r="G760" s="192"/>
      <c r="H760" s="192"/>
      <c r="I760" s="192"/>
      <c r="J760" s="192"/>
      <c r="K760" s="192"/>
      <c r="L760" s="192"/>
      <c r="M760" s="192"/>
      <c r="N760" s="192"/>
      <c r="O760" s="192"/>
      <c r="P760" s="192"/>
      <c r="Q760" s="192"/>
      <c r="R760" s="192"/>
      <c r="S760" s="192"/>
      <c r="T760" s="192"/>
      <c r="U760" s="192"/>
      <c r="V760" s="192"/>
      <c r="W760" s="196"/>
      <c r="X760" s="192"/>
      <c r="Y760" s="192"/>
      <c r="Z760" s="192"/>
      <c r="AA760" s="192"/>
      <c r="AB760" s="192"/>
      <c r="AC760" s="192"/>
      <c r="AD760" s="192"/>
      <c r="AE760" s="192"/>
      <c r="AF760" s="192"/>
      <c r="AG760" s="192"/>
      <c r="AH760" s="192"/>
      <c r="AI760" s="192"/>
      <c r="AJ760" s="192"/>
      <c r="AK760" s="192"/>
      <c r="AL760" s="192"/>
      <c r="AM760" s="192"/>
      <c r="AN760" s="192"/>
      <c r="AO760" s="192"/>
      <c r="AP760" s="192"/>
      <c r="AQ760" s="192"/>
      <c r="AR760" s="192"/>
      <c r="AS760" s="192"/>
      <c r="AT760" s="192"/>
      <c r="AU760" s="192"/>
      <c r="AV760" s="192"/>
      <c r="AW760" s="192"/>
      <c r="AX760" s="192"/>
      <c r="AY760" s="192"/>
      <c r="AZ760" s="192"/>
      <c r="BA760" s="192"/>
      <c r="BB760" s="192"/>
      <c r="BC760" s="192"/>
      <c r="BD760" s="192"/>
      <c r="BE760" s="192"/>
    </row>
    <row r="761" spans="1:57" ht="11.25" x14ac:dyDescent="0.2">
      <c r="A761" s="192"/>
      <c r="B761" s="192"/>
      <c r="C761" s="192"/>
      <c r="D761" s="192"/>
      <c r="E761" s="192"/>
      <c r="F761" s="192"/>
      <c r="G761" s="192"/>
      <c r="H761" s="192"/>
      <c r="I761" s="192"/>
      <c r="J761" s="192"/>
      <c r="K761" s="192"/>
      <c r="L761" s="192"/>
      <c r="M761" s="192"/>
      <c r="N761" s="192"/>
      <c r="O761" s="192"/>
      <c r="P761" s="192"/>
      <c r="Q761" s="192"/>
      <c r="R761" s="192"/>
      <c r="S761" s="192"/>
      <c r="T761" s="192"/>
      <c r="U761" s="192"/>
      <c r="V761" s="192"/>
      <c r="W761" s="196"/>
      <c r="X761" s="192"/>
      <c r="Y761" s="192"/>
      <c r="Z761" s="192"/>
      <c r="AA761" s="192"/>
      <c r="AB761" s="192"/>
      <c r="AC761" s="192"/>
      <c r="AD761" s="192"/>
      <c r="AE761" s="192"/>
      <c r="AF761" s="192"/>
      <c r="AG761" s="192"/>
      <c r="AH761" s="192"/>
      <c r="AI761" s="192"/>
      <c r="AJ761" s="192"/>
      <c r="AK761" s="192"/>
      <c r="AL761" s="192"/>
      <c r="AM761" s="192"/>
      <c r="AN761" s="192"/>
      <c r="AO761" s="192"/>
      <c r="AP761" s="192"/>
      <c r="AQ761" s="192"/>
      <c r="AR761" s="192"/>
      <c r="AS761" s="192"/>
      <c r="AT761" s="192"/>
      <c r="AU761" s="192"/>
      <c r="AV761" s="192"/>
      <c r="AW761" s="192"/>
      <c r="AX761" s="192"/>
      <c r="AY761" s="192"/>
      <c r="AZ761" s="192"/>
      <c r="BA761" s="192"/>
      <c r="BB761" s="192"/>
      <c r="BC761" s="192"/>
      <c r="BD761" s="192"/>
      <c r="BE761" s="192"/>
    </row>
    <row r="762" spans="1:57" ht="11.25" x14ac:dyDescent="0.2">
      <c r="A762" s="192"/>
      <c r="B762" s="192"/>
      <c r="C762" s="192"/>
      <c r="D762" s="192"/>
      <c r="E762" s="192"/>
      <c r="F762" s="192"/>
      <c r="G762" s="192"/>
      <c r="H762" s="192"/>
      <c r="I762" s="192"/>
      <c r="J762" s="192"/>
      <c r="K762" s="192"/>
      <c r="L762" s="192"/>
      <c r="M762" s="192"/>
      <c r="N762" s="192"/>
      <c r="O762" s="192"/>
      <c r="P762" s="192"/>
      <c r="Q762" s="192"/>
      <c r="R762" s="192"/>
      <c r="S762" s="192"/>
      <c r="T762" s="192"/>
      <c r="U762" s="192"/>
      <c r="V762" s="192"/>
      <c r="W762" s="196"/>
      <c r="X762" s="192"/>
      <c r="Y762" s="192"/>
      <c r="Z762" s="192"/>
      <c r="AA762" s="192"/>
      <c r="AB762" s="192"/>
      <c r="AC762" s="192"/>
      <c r="AD762" s="192"/>
      <c r="AE762" s="192"/>
      <c r="AF762" s="192"/>
      <c r="AG762" s="192"/>
      <c r="AH762" s="192"/>
      <c r="AI762" s="192"/>
      <c r="AJ762" s="192"/>
      <c r="AK762" s="192"/>
      <c r="AL762" s="192"/>
      <c r="AM762" s="192"/>
      <c r="AN762" s="192"/>
      <c r="AO762" s="192"/>
      <c r="AP762" s="192"/>
      <c r="AQ762" s="192"/>
      <c r="AR762" s="192"/>
      <c r="AS762" s="192"/>
      <c r="AT762" s="192"/>
      <c r="AU762" s="192"/>
      <c r="AV762" s="192"/>
      <c r="AW762" s="192"/>
      <c r="AX762" s="192"/>
      <c r="AY762" s="192"/>
      <c r="AZ762" s="192"/>
      <c r="BA762" s="192"/>
      <c r="BB762" s="192"/>
      <c r="BC762" s="192"/>
      <c r="BD762" s="192"/>
      <c r="BE762" s="192"/>
    </row>
    <row r="763" spans="1:57" ht="11.25" x14ac:dyDescent="0.2">
      <c r="A763" s="192"/>
      <c r="B763" s="192"/>
      <c r="C763" s="192"/>
      <c r="D763" s="192"/>
      <c r="E763" s="192"/>
      <c r="F763" s="192"/>
      <c r="G763" s="192"/>
      <c r="H763" s="192"/>
      <c r="I763" s="192"/>
      <c r="J763" s="192"/>
      <c r="K763" s="192"/>
      <c r="L763" s="192"/>
      <c r="M763" s="192"/>
      <c r="N763" s="192"/>
      <c r="O763" s="192"/>
      <c r="P763" s="192"/>
      <c r="Q763" s="192"/>
      <c r="R763" s="192"/>
      <c r="S763" s="192"/>
      <c r="T763" s="192"/>
      <c r="U763" s="192"/>
      <c r="V763" s="192"/>
      <c r="W763" s="196"/>
      <c r="X763" s="192"/>
      <c r="Y763" s="192"/>
      <c r="Z763" s="192"/>
      <c r="AA763" s="192"/>
      <c r="AB763" s="192"/>
      <c r="AC763" s="192"/>
      <c r="AD763" s="192"/>
      <c r="AE763" s="192"/>
      <c r="AF763" s="192"/>
      <c r="AG763" s="192"/>
      <c r="AH763" s="192"/>
      <c r="AI763" s="192"/>
      <c r="AJ763" s="192"/>
      <c r="AK763" s="192"/>
      <c r="AL763" s="192"/>
      <c r="AM763" s="192"/>
      <c r="AN763" s="192"/>
      <c r="AO763" s="192"/>
      <c r="AP763" s="192"/>
      <c r="AQ763" s="192"/>
      <c r="AR763" s="192"/>
      <c r="AS763" s="192"/>
      <c r="AT763" s="192"/>
      <c r="AU763" s="192"/>
      <c r="AV763" s="192"/>
      <c r="AW763" s="192"/>
      <c r="AX763" s="192"/>
      <c r="AY763" s="192"/>
      <c r="AZ763" s="192"/>
      <c r="BA763" s="192"/>
      <c r="BB763" s="192"/>
      <c r="BC763" s="192"/>
      <c r="BD763" s="192"/>
      <c r="BE763" s="192"/>
    </row>
    <row r="764" spans="1:57" ht="11.25" x14ac:dyDescent="0.2">
      <c r="A764" s="192"/>
      <c r="B764" s="192"/>
      <c r="C764" s="192"/>
      <c r="D764" s="192"/>
      <c r="E764" s="192"/>
      <c r="F764" s="192"/>
      <c r="G764" s="192"/>
      <c r="H764" s="192"/>
      <c r="I764" s="192"/>
      <c r="J764" s="192"/>
      <c r="K764" s="192"/>
      <c r="L764" s="192"/>
      <c r="M764" s="192"/>
      <c r="N764" s="192"/>
      <c r="O764" s="192"/>
      <c r="P764" s="192"/>
      <c r="Q764" s="192"/>
      <c r="R764" s="192"/>
      <c r="S764" s="192"/>
      <c r="T764" s="192"/>
      <c r="U764" s="192"/>
      <c r="V764" s="192"/>
      <c r="W764" s="196"/>
      <c r="X764" s="192"/>
      <c r="Y764" s="192"/>
      <c r="Z764" s="192"/>
      <c r="AA764" s="192"/>
      <c r="AB764" s="192"/>
      <c r="AC764" s="192"/>
      <c r="AD764" s="192"/>
      <c r="AE764" s="192"/>
      <c r="AF764" s="192"/>
      <c r="AG764" s="192"/>
      <c r="AH764" s="192"/>
      <c r="AI764" s="192"/>
      <c r="AJ764" s="192"/>
      <c r="AK764" s="192"/>
      <c r="AL764" s="192"/>
      <c r="AM764" s="192"/>
      <c r="AN764" s="192"/>
      <c r="AO764" s="192"/>
      <c r="AP764" s="192"/>
      <c r="AQ764" s="192"/>
      <c r="AR764" s="192"/>
      <c r="AS764" s="192"/>
      <c r="AT764" s="192"/>
      <c r="AU764" s="192"/>
      <c r="AV764" s="192"/>
      <c r="AW764" s="192"/>
      <c r="AX764" s="192"/>
      <c r="AY764" s="192"/>
      <c r="AZ764" s="192"/>
      <c r="BA764" s="192"/>
      <c r="BB764" s="192"/>
      <c r="BC764" s="192"/>
      <c r="BD764" s="192"/>
      <c r="BE764" s="192"/>
    </row>
    <row r="765" spans="1:57" ht="11.25" x14ac:dyDescent="0.2">
      <c r="A765" s="192"/>
      <c r="B765" s="192"/>
      <c r="C765" s="192"/>
      <c r="D765" s="192"/>
      <c r="E765" s="192"/>
      <c r="F765" s="192"/>
      <c r="G765" s="192"/>
      <c r="H765" s="192"/>
      <c r="I765" s="192"/>
      <c r="J765" s="192"/>
      <c r="K765" s="192"/>
      <c r="L765" s="192"/>
      <c r="M765" s="192"/>
      <c r="N765" s="192"/>
      <c r="O765" s="192"/>
      <c r="P765" s="192"/>
      <c r="Q765" s="192"/>
      <c r="R765" s="192"/>
      <c r="S765" s="192"/>
      <c r="T765" s="192"/>
      <c r="U765" s="192"/>
      <c r="V765" s="192"/>
      <c r="W765" s="196"/>
      <c r="X765" s="192"/>
      <c r="Y765" s="192"/>
      <c r="Z765" s="192"/>
      <c r="AA765" s="192"/>
      <c r="AB765" s="192"/>
      <c r="AC765" s="192"/>
      <c r="AD765" s="192"/>
      <c r="AE765" s="192"/>
      <c r="AF765" s="192"/>
      <c r="AG765" s="192"/>
      <c r="AH765" s="192"/>
      <c r="AI765" s="192"/>
      <c r="AJ765" s="192"/>
      <c r="AK765" s="192"/>
      <c r="AL765" s="192"/>
      <c r="AM765" s="192"/>
      <c r="AN765" s="192"/>
      <c r="AO765" s="192"/>
      <c r="AP765" s="192"/>
      <c r="AQ765" s="192"/>
      <c r="AR765" s="192"/>
      <c r="AS765" s="192"/>
      <c r="AT765" s="192"/>
      <c r="AU765" s="192"/>
      <c r="AV765" s="192"/>
      <c r="AW765" s="192"/>
      <c r="AX765" s="192"/>
      <c r="AY765" s="192"/>
      <c r="AZ765" s="192"/>
      <c r="BA765" s="192"/>
      <c r="BB765" s="192"/>
      <c r="BC765" s="192"/>
      <c r="BD765" s="192"/>
      <c r="BE765" s="192"/>
    </row>
    <row r="766" spans="1:57" ht="11.25" x14ac:dyDescent="0.2">
      <c r="A766" s="192"/>
      <c r="B766" s="192"/>
      <c r="C766" s="192"/>
      <c r="D766" s="192"/>
      <c r="E766" s="192"/>
      <c r="F766" s="192"/>
      <c r="G766" s="192"/>
      <c r="H766" s="192"/>
      <c r="I766" s="192"/>
      <c r="J766" s="192"/>
      <c r="K766" s="192"/>
      <c r="L766" s="192"/>
      <c r="M766" s="192"/>
      <c r="N766" s="192"/>
      <c r="O766" s="192"/>
      <c r="P766" s="192"/>
      <c r="Q766" s="192"/>
      <c r="R766" s="192"/>
      <c r="S766" s="192"/>
      <c r="T766" s="192"/>
      <c r="U766" s="192"/>
      <c r="V766" s="192"/>
      <c r="W766" s="196"/>
      <c r="X766" s="192"/>
      <c r="Y766" s="192"/>
      <c r="Z766" s="192"/>
      <c r="AA766" s="192"/>
      <c r="AB766" s="192"/>
      <c r="AC766" s="192"/>
      <c r="AD766" s="192"/>
      <c r="AE766" s="192"/>
      <c r="AF766" s="192"/>
      <c r="AG766" s="192"/>
      <c r="AH766" s="192"/>
      <c r="AI766" s="192"/>
      <c r="AJ766" s="192"/>
      <c r="AK766" s="192"/>
      <c r="AL766" s="192"/>
      <c r="AM766" s="192"/>
      <c r="AN766" s="192"/>
      <c r="AO766" s="192"/>
      <c r="AP766" s="192"/>
      <c r="AQ766" s="192"/>
      <c r="AR766" s="192"/>
      <c r="AS766" s="192"/>
      <c r="AT766" s="192"/>
      <c r="AU766" s="192"/>
      <c r="AV766" s="192"/>
      <c r="AW766" s="192"/>
      <c r="AX766" s="192"/>
      <c r="AY766" s="192"/>
      <c r="AZ766" s="192"/>
      <c r="BA766" s="192"/>
      <c r="BB766" s="192"/>
      <c r="BC766" s="192"/>
      <c r="BD766" s="192"/>
      <c r="BE766" s="192"/>
    </row>
    <row r="767" spans="1:57" ht="11.25" x14ac:dyDescent="0.2">
      <c r="A767" s="192"/>
      <c r="B767" s="192"/>
      <c r="C767" s="192"/>
      <c r="D767" s="192"/>
      <c r="E767" s="192"/>
      <c r="F767" s="192"/>
      <c r="G767" s="192"/>
      <c r="H767" s="192"/>
      <c r="I767" s="192"/>
      <c r="J767" s="192"/>
      <c r="K767" s="192"/>
      <c r="L767" s="192"/>
      <c r="M767" s="192"/>
      <c r="N767" s="192"/>
      <c r="O767" s="192"/>
      <c r="P767" s="192"/>
      <c r="Q767" s="192"/>
      <c r="R767" s="192"/>
      <c r="S767" s="192"/>
      <c r="T767" s="192"/>
      <c r="U767" s="192"/>
      <c r="V767" s="192"/>
      <c r="W767" s="196"/>
      <c r="X767" s="192"/>
      <c r="Y767" s="192"/>
      <c r="Z767" s="192"/>
      <c r="AA767" s="192"/>
      <c r="AB767" s="192"/>
      <c r="AC767" s="192"/>
      <c r="AD767" s="192"/>
      <c r="AE767" s="192"/>
      <c r="AF767" s="192"/>
      <c r="AG767" s="192"/>
      <c r="AH767" s="192"/>
      <c r="AI767" s="192"/>
      <c r="AJ767" s="192"/>
      <c r="AK767" s="192"/>
      <c r="AL767" s="192"/>
      <c r="AM767" s="192"/>
      <c r="AN767" s="192"/>
      <c r="AO767" s="192"/>
      <c r="AP767" s="192"/>
      <c r="AQ767" s="192"/>
      <c r="AR767" s="192"/>
      <c r="AS767" s="192"/>
      <c r="AT767" s="192"/>
      <c r="AU767" s="192"/>
      <c r="AV767" s="192"/>
      <c r="AW767" s="192"/>
      <c r="AX767" s="192"/>
      <c r="AY767" s="192"/>
      <c r="AZ767" s="192"/>
      <c r="BA767" s="192"/>
      <c r="BB767" s="192"/>
      <c r="BC767" s="192"/>
      <c r="BD767" s="192"/>
      <c r="BE767" s="192"/>
    </row>
    <row r="768" spans="1:57" ht="11.25" x14ac:dyDescent="0.2">
      <c r="A768" s="192"/>
      <c r="B768" s="192"/>
      <c r="C768" s="192"/>
      <c r="D768" s="192"/>
      <c r="E768" s="192"/>
      <c r="F768" s="192"/>
      <c r="G768" s="192"/>
      <c r="H768" s="192"/>
      <c r="I768" s="192"/>
      <c r="J768" s="192"/>
      <c r="K768" s="192"/>
      <c r="L768" s="192"/>
      <c r="M768" s="192"/>
      <c r="N768" s="192"/>
      <c r="O768" s="192"/>
      <c r="P768" s="192"/>
      <c r="Q768" s="192"/>
      <c r="R768" s="192"/>
      <c r="S768" s="192"/>
      <c r="T768" s="192"/>
      <c r="U768" s="192"/>
      <c r="V768" s="192"/>
      <c r="W768" s="196"/>
      <c r="X768" s="192"/>
      <c r="Y768" s="192"/>
      <c r="Z768" s="192"/>
      <c r="AA768" s="192"/>
      <c r="AB768" s="192"/>
      <c r="AC768" s="192"/>
      <c r="AD768" s="192"/>
      <c r="AE768" s="192"/>
      <c r="AF768" s="192"/>
      <c r="AG768" s="192"/>
      <c r="AH768" s="192"/>
      <c r="AI768" s="192"/>
      <c r="AJ768" s="192"/>
      <c r="AK768" s="192"/>
      <c r="AL768" s="192"/>
      <c r="AM768" s="192"/>
      <c r="AN768" s="192"/>
      <c r="AO768" s="192"/>
      <c r="AP768" s="192"/>
      <c r="AQ768" s="192"/>
      <c r="AR768" s="192"/>
      <c r="AS768" s="192"/>
      <c r="AT768" s="192"/>
      <c r="AU768" s="192"/>
      <c r="AV768" s="192"/>
      <c r="AW768" s="192"/>
      <c r="AX768" s="192"/>
      <c r="AY768" s="192"/>
      <c r="AZ768" s="192"/>
      <c r="BA768" s="192"/>
      <c r="BB768" s="192"/>
      <c r="BC768" s="192"/>
      <c r="BD768" s="192"/>
      <c r="BE768" s="192"/>
    </row>
    <row r="769" spans="1:57" ht="11.25" x14ac:dyDescent="0.2">
      <c r="A769" s="192"/>
      <c r="B769" s="192"/>
      <c r="C769" s="192"/>
      <c r="D769" s="192"/>
      <c r="E769" s="192"/>
      <c r="F769" s="192"/>
      <c r="G769" s="192"/>
      <c r="H769" s="192"/>
      <c r="I769" s="192"/>
      <c r="J769" s="192"/>
      <c r="K769" s="192"/>
      <c r="L769" s="192"/>
      <c r="M769" s="192"/>
      <c r="N769" s="192"/>
      <c r="O769" s="192"/>
      <c r="P769" s="192"/>
      <c r="Q769" s="192"/>
      <c r="R769" s="192"/>
      <c r="S769" s="192"/>
      <c r="T769" s="192"/>
      <c r="U769" s="192"/>
      <c r="V769" s="192"/>
      <c r="W769" s="196"/>
      <c r="X769" s="192"/>
      <c r="Y769" s="192"/>
      <c r="Z769" s="192"/>
      <c r="AA769" s="192"/>
      <c r="AB769" s="192"/>
      <c r="AC769" s="192"/>
      <c r="AD769" s="192"/>
      <c r="AE769" s="192"/>
      <c r="AF769" s="192"/>
      <c r="AG769" s="192"/>
      <c r="AH769" s="192"/>
      <c r="AI769" s="192"/>
      <c r="AJ769" s="192"/>
      <c r="AK769" s="192"/>
      <c r="AL769" s="192"/>
      <c r="AM769" s="192"/>
      <c r="AN769" s="192"/>
      <c r="AO769" s="192"/>
      <c r="AP769" s="192"/>
      <c r="AQ769" s="192"/>
      <c r="AR769" s="192"/>
      <c r="AS769" s="192"/>
      <c r="AT769" s="192"/>
      <c r="AU769" s="192"/>
      <c r="AV769" s="192"/>
      <c r="AW769" s="192"/>
      <c r="AX769" s="192"/>
      <c r="AY769" s="192"/>
      <c r="AZ769" s="192"/>
      <c r="BA769" s="192"/>
      <c r="BB769" s="192"/>
      <c r="BC769" s="192"/>
      <c r="BD769" s="192"/>
      <c r="BE769" s="192"/>
    </row>
    <row r="770" spans="1:57" ht="11.25" x14ac:dyDescent="0.2">
      <c r="A770" s="192"/>
      <c r="B770" s="192"/>
      <c r="C770" s="192"/>
      <c r="D770" s="192"/>
      <c r="E770" s="192"/>
      <c r="F770" s="192"/>
      <c r="G770" s="192"/>
      <c r="H770" s="192"/>
      <c r="I770" s="192"/>
      <c r="J770" s="192"/>
      <c r="K770" s="192"/>
      <c r="L770" s="192"/>
      <c r="M770" s="192"/>
      <c r="N770" s="192"/>
      <c r="O770" s="192"/>
      <c r="P770" s="192"/>
      <c r="Q770" s="192"/>
      <c r="R770" s="192"/>
      <c r="S770" s="192"/>
      <c r="T770" s="192"/>
      <c r="U770" s="192"/>
      <c r="V770" s="192"/>
      <c r="W770" s="196"/>
      <c r="X770" s="192"/>
      <c r="Y770" s="192"/>
      <c r="Z770" s="192"/>
      <c r="AA770" s="192"/>
      <c r="AB770" s="192"/>
      <c r="AC770" s="192"/>
      <c r="AD770" s="192"/>
      <c r="AE770" s="192"/>
      <c r="AF770" s="192"/>
      <c r="AG770" s="192"/>
      <c r="AH770" s="192"/>
      <c r="AI770" s="192"/>
      <c r="AJ770" s="192"/>
      <c r="AK770" s="192"/>
      <c r="AL770" s="192"/>
      <c r="AM770" s="192"/>
      <c r="AN770" s="192"/>
      <c r="AO770" s="192"/>
      <c r="AP770" s="192"/>
      <c r="AQ770" s="192"/>
      <c r="AR770" s="192"/>
      <c r="AS770" s="192"/>
      <c r="AT770" s="192"/>
      <c r="AU770" s="192"/>
      <c r="AV770" s="192"/>
      <c r="AW770" s="192"/>
      <c r="AX770" s="192"/>
      <c r="AY770" s="192"/>
      <c r="AZ770" s="192"/>
      <c r="BA770" s="192"/>
      <c r="BB770" s="192"/>
      <c r="BC770" s="192"/>
      <c r="BD770" s="192"/>
      <c r="BE770" s="192"/>
    </row>
    <row r="771" spans="1:57" ht="11.25" x14ac:dyDescent="0.2">
      <c r="A771" s="192"/>
      <c r="B771" s="192"/>
      <c r="C771" s="192"/>
      <c r="D771" s="192"/>
      <c r="E771" s="192"/>
      <c r="F771" s="192"/>
      <c r="G771" s="192"/>
      <c r="H771" s="192"/>
      <c r="I771" s="192"/>
      <c r="J771" s="192"/>
      <c r="K771" s="192"/>
      <c r="L771" s="192"/>
      <c r="M771" s="192"/>
      <c r="N771" s="192"/>
      <c r="O771" s="192"/>
      <c r="P771" s="192"/>
      <c r="Q771" s="192"/>
      <c r="R771" s="192"/>
      <c r="S771" s="192"/>
      <c r="T771" s="192"/>
      <c r="U771" s="192"/>
      <c r="V771" s="192"/>
      <c r="W771" s="196"/>
      <c r="X771" s="192"/>
      <c r="Y771" s="192"/>
      <c r="Z771" s="192"/>
      <c r="AA771" s="192"/>
      <c r="AB771" s="192"/>
      <c r="AC771" s="192"/>
      <c r="AD771" s="192"/>
      <c r="AE771" s="192"/>
      <c r="AF771" s="192"/>
      <c r="AG771" s="192"/>
      <c r="AH771" s="192"/>
      <c r="AI771" s="192"/>
      <c r="AJ771" s="192"/>
      <c r="AK771" s="192"/>
      <c r="AL771" s="192"/>
      <c r="AM771" s="192"/>
      <c r="AN771" s="192"/>
      <c r="AO771" s="192"/>
      <c r="AP771" s="192"/>
      <c r="AQ771" s="192"/>
      <c r="AR771" s="192"/>
      <c r="AS771" s="192"/>
      <c r="AT771" s="192"/>
      <c r="AU771" s="192"/>
      <c r="AV771" s="192"/>
      <c r="AW771" s="192"/>
      <c r="AX771" s="192"/>
      <c r="AY771" s="192"/>
      <c r="AZ771" s="192"/>
      <c r="BA771" s="192"/>
      <c r="BB771" s="192"/>
      <c r="BC771" s="192"/>
      <c r="BD771" s="192"/>
      <c r="BE771" s="192"/>
    </row>
    <row r="772" spans="1:57" ht="11.25" x14ac:dyDescent="0.2">
      <c r="A772" s="192"/>
      <c r="B772" s="192"/>
      <c r="C772" s="192"/>
      <c r="D772" s="192"/>
      <c r="E772" s="192"/>
      <c r="F772" s="192"/>
      <c r="G772" s="192"/>
      <c r="H772" s="192"/>
      <c r="I772" s="192"/>
      <c r="J772" s="192"/>
      <c r="K772" s="192"/>
      <c r="L772" s="192"/>
      <c r="M772" s="192"/>
      <c r="N772" s="192"/>
      <c r="O772" s="192"/>
      <c r="P772" s="192"/>
      <c r="Q772" s="192"/>
      <c r="R772" s="192"/>
      <c r="S772" s="192"/>
      <c r="T772" s="192"/>
      <c r="U772" s="192"/>
      <c r="V772" s="192"/>
      <c r="W772" s="196"/>
      <c r="X772" s="192"/>
      <c r="Y772" s="192"/>
      <c r="Z772" s="192"/>
      <c r="AA772" s="192"/>
      <c r="AB772" s="192"/>
      <c r="AC772" s="192"/>
      <c r="AD772" s="192"/>
      <c r="AE772" s="192"/>
      <c r="AF772" s="192"/>
      <c r="AG772" s="192"/>
      <c r="AH772" s="192"/>
      <c r="AI772" s="192"/>
      <c r="AJ772" s="192"/>
      <c r="AK772" s="192"/>
      <c r="AL772" s="192"/>
      <c r="AM772" s="192"/>
      <c r="AN772" s="192"/>
      <c r="AO772" s="192"/>
      <c r="AP772" s="192"/>
      <c r="AQ772" s="192"/>
      <c r="AR772" s="192"/>
      <c r="AS772" s="192"/>
      <c r="AT772" s="192"/>
      <c r="AU772" s="192"/>
      <c r="AV772" s="192"/>
      <c r="AW772" s="192"/>
      <c r="AX772" s="192"/>
      <c r="AY772" s="192"/>
      <c r="AZ772" s="192"/>
      <c r="BA772" s="192"/>
      <c r="BB772" s="192"/>
      <c r="BC772" s="192"/>
      <c r="BD772" s="192"/>
      <c r="BE772" s="192"/>
    </row>
    <row r="773" spans="1:57" ht="11.25" x14ac:dyDescent="0.2">
      <c r="A773" s="192"/>
      <c r="B773" s="192"/>
      <c r="C773" s="192"/>
      <c r="D773" s="192"/>
      <c r="E773" s="192"/>
      <c r="F773" s="192"/>
      <c r="G773" s="192"/>
      <c r="H773" s="192"/>
      <c r="I773" s="192"/>
      <c r="J773" s="192"/>
      <c r="K773" s="192"/>
      <c r="L773" s="192"/>
      <c r="M773" s="192"/>
      <c r="N773" s="192"/>
      <c r="O773" s="192"/>
      <c r="P773" s="192"/>
      <c r="Q773" s="192"/>
      <c r="R773" s="192"/>
      <c r="S773" s="192"/>
      <c r="T773" s="192"/>
      <c r="U773" s="192"/>
      <c r="V773" s="192"/>
      <c r="W773" s="196"/>
      <c r="X773" s="192"/>
      <c r="Y773" s="192"/>
      <c r="Z773" s="192"/>
      <c r="AA773" s="192"/>
      <c r="AB773" s="192"/>
      <c r="AC773" s="192"/>
      <c r="AD773" s="192"/>
      <c r="AE773" s="192"/>
      <c r="AF773" s="192"/>
      <c r="AG773" s="192"/>
      <c r="AH773" s="192"/>
      <c r="AI773" s="192"/>
      <c r="AJ773" s="192"/>
      <c r="AK773" s="192"/>
      <c r="AL773" s="192"/>
      <c r="AM773" s="192"/>
      <c r="AN773" s="192"/>
      <c r="AO773" s="192"/>
      <c r="AP773" s="192"/>
      <c r="AQ773" s="192"/>
      <c r="AR773" s="192"/>
      <c r="AS773" s="192"/>
      <c r="AT773" s="192"/>
      <c r="AU773" s="192"/>
      <c r="AV773" s="192"/>
      <c r="AW773" s="192"/>
      <c r="AX773" s="192"/>
      <c r="AY773" s="192"/>
      <c r="AZ773" s="192"/>
      <c r="BA773" s="192"/>
      <c r="BB773" s="192"/>
      <c r="BC773" s="192"/>
      <c r="BD773" s="192"/>
      <c r="BE773" s="192"/>
    </row>
    <row r="774" spans="1:57" ht="11.25" x14ac:dyDescent="0.2">
      <c r="A774" s="192"/>
      <c r="B774" s="192"/>
      <c r="C774" s="192"/>
      <c r="D774" s="192"/>
      <c r="E774" s="192"/>
      <c r="F774" s="192"/>
      <c r="G774" s="192"/>
      <c r="H774" s="192"/>
      <c r="I774" s="192"/>
      <c r="J774" s="192"/>
      <c r="K774" s="192"/>
      <c r="L774" s="192"/>
      <c r="M774" s="192"/>
      <c r="N774" s="192"/>
      <c r="O774" s="192"/>
      <c r="P774" s="192"/>
      <c r="Q774" s="192"/>
      <c r="R774" s="192"/>
      <c r="S774" s="192"/>
      <c r="T774" s="192"/>
      <c r="U774" s="192"/>
      <c r="V774" s="192"/>
      <c r="W774" s="196"/>
      <c r="X774" s="192"/>
      <c r="Y774" s="192"/>
      <c r="Z774" s="192"/>
      <c r="AA774" s="192"/>
      <c r="AB774" s="192"/>
      <c r="AC774" s="192"/>
      <c r="AD774" s="192"/>
      <c r="AE774" s="192"/>
      <c r="AF774" s="192"/>
      <c r="AG774" s="192"/>
      <c r="AH774" s="192"/>
      <c r="AI774" s="192"/>
      <c r="AJ774" s="192"/>
      <c r="AK774" s="192"/>
      <c r="AL774" s="192"/>
      <c r="AM774" s="192"/>
      <c r="AN774" s="192"/>
      <c r="AO774" s="192"/>
      <c r="AP774" s="192"/>
      <c r="AQ774" s="192"/>
      <c r="AR774" s="192"/>
      <c r="AS774" s="192"/>
      <c r="AT774" s="192"/>
      <c r="AU774" s="192"/>
      <c r="AV774" s="192"/>
      <c r="AW774" s="192"/>
      <c r="AX774" s="192"/>
      <c r="AY774" s="192"/>
      <c r="AZ774" s="192"/>
      <c r="BA774" s="192"/>
      <c r="BB774" s="192"/>
      <c r="BC774" s="192"/>
      <c r="BD774" s="192"/>
      <c r="BE774" s="192"/>
    </row>
    <row r="775" spans="1:57" ht="11.25" x14ac:dyDescent="0.2">
      <c r="A775" s="192"/>
      <c r="B775" s="192"/>
      <c r="C775" s="192"/>
      <c r="D775" s="192"/>
      <c r="E775" s="192"/>
      <c r="F775" s="192"/>
      <c r="G775" s="192"/>
      <c r="H775" s="192"/>
      <c r="I775" s="192"/>
      <c r="J775" s="192"/>
      <c r="K775" s="192"/>
      <c r="L775" s="192"/>
      <c r="M775" s="192"/>
      <c r="N775" s="192"/>
      <c r="O775" s="192"/>
      <c r="P775" s="192"/>
      <c r="Q775" s="192"/>
      <c r="R775" s="192"/>
      <c r="S775" s="192"/>
      <c r="T775" s="192"/>
      <c r="U775" s="192"/>
      <c r="V775" s="192"/>
      <c r="W775" s="196"/>
      <c r="X775" s="192"/>
      <c r="Y775" s="192"/>
      <c r="Z775" s="192"/>
      <c r="AA775" s="192"/>
      <c r="AB775" s="192"/>
      <c r="AC775" s="192"/>
      <c r="AD775" s="192"/>
      <c r="AE775" s="192"/>
      <c r="AF775" s="192"/>
      <c r="AG775" s="192"/>
      <c r="AH775" s="192"/>
      <c r="AI775" s="192"/>
      <c r="AJ775" s="192"/>
      <c r="AK775" s="192"/>
      <c r="AL775" s="192"/>
      <c r="AM775" s="192"/>
      <c r="AN775" s="192"/>
      <c r="AO775" s="192"/>
      <c r="AP775" s="192"/>
      <c r="AQ775" s="192"/>
      <c r="AR775" s="192"/>
      <c r="AS775" s="192"/>
      <c r="AT775" s="192"/>
      <c r="AU775" s="192"/>
      <c r="AV775" s="192"/>
      <c r="AW775" s="192"/>
      <c r="AX775" s="192"/>
      <c r="AY775" s="192"/>
      <c r="AZ775" s="192"/>
      <c r="BA775" s="192"/>
      <c r="BB775" s="192"/>
      <c r="BC775" s="192"/>
      <c r="BD775" s="192"/>
      <c r="BE775" s="192"/>
    </row>
    <row r="776" spans="1:57" ht="11.25" x14ac:dyDescent="0.2">
      <c r="A776" s="192"/>
      <c r="B776" s="192"/>
      <c r="C776" s="192"/>
      <c r="D776" s="192"/>
      <c r="E776" s="192"/>
      <c r="F776" s="192"/>
      <c r="G776" s="192"/>
      <c r="H776" s="192"/>
      <c r="I776" s="192"/>
      <c r="J776" s="192"/>
      <c r="K776" s="192"/>
      <c r="L776" s="192"/>
      <c r="M776" s="192"/>
      <c r="N776" s="192"/>
      <c r="O776" s="192"/>
      <c r="P776" s="192"/>
      <c r="Q776" s="192"/>
      <c r="R776" s="192"/>
      <c r="S776" s="192"/>
      <c r="T776" s="192"/>
      <c r="U776" s="192"/>
      <c r="V776" s="192"/>
      <c r="W776" s="196"/>
      <c r="X776" s="192"/>
      <c r="Y776" s="192"/>
      <c r="Z776" s="192"/>
      <c r="AA776" s="192"/>
      <c r="AB776" s="192"/>
      <c r="AC776" s="192"/>
      <c r="AD776" s="192"/>
      <c r="AE776" s="192"/>
      <c r="AF776" s="192"/>
      <c r="AG776" s="192"/>
      <c r="AH776" s="192"/>
      <c r="AI776" s="192"/>
      <c r="AJ776" s="192"/>
      <c r="AK776" s="192"/>
      <c r="AL776" s="192"/>
      <c r="AM776" s="192"/>
      <c r="AN776" s="192"/>
      <c r="AO776" s="192"/>
      <c r="AP776" s="192"/>
      <c r="AQ776" s="192"/>
      <c r="AR776" s="192"/>
      <c r="AS776" s="192"/>
      <c r="AT776" s="192"/>
      <c r="AU776" s="192"/>
      <c r="AV776" s="192"/>
      <c r="AW776" s="192"/>
      <c r="AX776" s="192"/>
      <c r="AY776" s="192"/>
      <c r="AZ776" s="192"/>
      <c r="BA776" s="192"/>
      <c r="BB776" s="192"/>
      <c r="BC776" s="192"/>
      <c r="BD776" s="192"/>
      <c r="BE776" s="192"/>
    </row>
    <row r="777" spans="1:57" ht="11.25" x14ac:dyDescent="0.2">
      <c r="A777" s="192"/>
      <c r="B777" s="192"/>
      <c r="C777" s="192"/>
      <c r="D777" s="192"/>
      <c r="E777" s="192"/>
      <c r="F777" s="192"/>
      <c r="G777" s="192"/>
      <c r="H777" s="192"/>
      <c r="I777" s="192"/>
      <c r="J777" s="192"/>
      <c r="K777" s="192"/>
      <c r="L777" s="192"/>
      <c r="M777" s="192"/>
      <c r="N777" s="192"/>
      <c r="O777" s="192"/>
      <c r="P777" s="192"/>
      <c r="Q777" s="192"/>
      <c r="R777" s="192"/>
      <c r="S777" s="192"/>
      <c r="T777" s="192"/>
      <c r="U777" s="192"/>
      <c r="V777" s="192"/>
      <c r="W777" s="196"/>
      <c r="X777" s="192"/>
      <c r="Y777" s="192"/>
      <c r="Z777" s="192"/>
      <c r="AA777" s="192"/>
      <c r="AB777" s="192"/>
      <c r="AC777" s="192"/>
      <c r="AD777" s="192"/>
      <c r="AE777" s="192"/>
      <c r="AF777" s="192"/>
      <c r="AG777" s="192"/>
      <c r="AH777" s="192"/>
      <c r="AI777" s="192"/>
      <c r="AJ777" s="192"/>
      <c r="AK777" s="192"/>
      <c r="AL777" s="192"/>
      <c r="AM777" s="192"/>
      <c r="AN777" s="192"/>
      <c r="AO777" s="192"/>
      <c r="AP777" s="192"/>
      <c r="AQ777" s="192"/>
      <c r="AR777" s="192"/>
      <c r="AS777" s="192"/>
      <c r="AT777" s="192"/>
      <c r="AU777" s="192"/>
      <c r="AV777" s="192"/>
      <c r="AW777" s="192"/>
      <c r="AX777" s="192"/>
      <c r="AY777" s="192"/>
      <c r="AZ777" s="192"/>
      <c r="BA777" s="192"/>
      <c r="BB777" s="192"/>
      <c r="BC777" s="192"/>
      <c r="BD777" s="192"/>
      <c r="BE777" s="192"/>
    </row>
    <row r="778" spans="1:57" ht="11.25" x14ac:dyDescent="0.2">
      <c r="A778" s="192"/>
      <c r="B778" s="192"/>
      <c r="C778" s="192"/>
      <c r="D778" s="192"/>
      <c r="E778" s="192"/>
      <c r="F778" s="192"/>
      <c r="G778" s="192"/>
      <c r="H778" s="192"/>
      <c r="I778" s="192"/>
      <c r="J778" s="192"/>
      <c r="K778" s="192"/>
      <c r="L778" s="192"/>
      <c r="M778" s="192"/>
      <c r="N778" s="192"/>
      <c r="O778" s="192"/>
      <c r="P778" s="192"/>
      <c r="Q778" s="192"/>
      <c r="R778" s="192"/>
      <c r="S778" s="192"/>
      <c r="T778" s="192"/>
      <c r="U778" s="192"/>
      <c r="V778" s="192"/>
      <c r="W778" s="196"/>
      <c r="X778" s="192"/>
      <c r="Y778" s="192"/>
      <c r="Z778" s="192"/>
      <c r="AA778" s="192"/>
      <c r="AB778" s="192"/>
      <c r="AC778" s="192"/>
      <c r="AD778" s="192"/>
      <c r="AE778" s="192"/>
      <c r="AF778" s="192"/>
      <c r="AG778" s="192"/>
      <c r="AH778" s="192"/>
      <c r="AI778" s="192"/>
      <c r="AJ778" s="192"/>
      <c r="AK778" s="192"/>
      <c r="AL778" s="192"/>
      <c r="AM778" s="192"/>
      <c r="AN778" s="192"/>
      <c r="AO778" s="192"/>
      <c r="AP778" s="192"/>
      <c r="AQ778" s="192"/>
      <c r="AR778" s="192"/>
      <c r="AS778" s="192"/>
      <c r="AT778" s="192"/>
      <c r="AU778" s="192"/>
      <c r="AV778" s="192"/>
      <c r="AW778" s="192"/>
      <c r="AX778" s="192"/>
      <c r="AY778" s="192"/>
      <c r="AZ778" s="192"/>
      <c r="BA778" s="192"/>
      <c r="BB778" s="192"/>
      <c r="BC778" s="192"/>
      <c r="BD778" s="192"/>
      <c r="BE778" s="192"/>
    </row>
    <row r="779" spans="1:57" ht="11.25" x14ac:dyDescent="0.2">
      <c r="A779" s="192"/>
      <c r="B779" s="192"/>
      <c r="C779" s="192"/>
      <c r="D779" s="192"/>
      <c r="E779" s="192"/>
      <c r="F779" s="192"/>
      <c r="G779" s="192"/>
      <c r="H779" s="192"/>
      <c r="I779" s="192"/>
      <c r="J779" s="192"/>
      <c r="K779" s="192"/>
      <c r="L779" s="192"/>
      <c r="M779" s="192"/>
      <c r="N779" s="192"/>
      <c r="O779" s="192"/>
      <c r="P779" s="192"/>
      <c r="Q779" s="192"/>
      <c r="R779" s="192"/>
      <c r="S779" s="192"/>
      <c r="T779" s="192"/>
      <c r="U779" s="192"/>
      <c r="V779" s="192"/>
      <c r="W779" s="196"/>
      <c r="X779" s="192"/>
      <c r="Y779" s="192"/>
      <c r="Z779" s="192"/>
      <c r="AA779" s="192"/>
      <c r="AB779" s="192"/>
      <c r="AC779" s="192"/>
      <c r="AD779" s="192"/>
      <c r="AE779" s="192"/>
      <c r="AF779" s="192"/>
      <c r="AG779" s="192"/>
      <c r="AH779" s="192"/>
      <c r="AI779" s="192"/>
      <c r="AJ779" s="192"/>
      <c r="AK779" s="192"/>
      <c r="AL779" s="192"/>
      <c r="AM779" s="192"/>
      <c r="AN779" s="192"/>
      <c r="AO779" s="192"/>
      <c r="AP779" s="192"/>
      <c r="AQ779" s="192"/>
      <c r="AR779" s="192"/>
      <c r="AS779" s="192"/>
      <c r="AT779" s="192"/>
      <c r="AU779" s="192"/>
      <c r="AV779" s="192"/>
      <c r="AW779" s="192"/>
      <c r="AX779" s="192"/>
      <c r="AY779" s="192"/>
      <c r="AZ779" s="192"/>
      <c r="BA779" s="192"/>
      <c r="BB779" s="192"/>
      <c r="BC779" s="192"/>
      <c r="BD779" s="192"/>
      <c r="BE779" s="192"/>
    </row>
    <row r="780" spans="1:57" ht="11.25" x14ac:dyDescent="0.2">
      <c r="A780" s="192"/>
      <c r="B780" s="192"/>
      <c r="C780" s="192"/>
      <c r="D780" s="192"/>
      <c r="E780" s="192"/>
      <c r="F780" s="192"/>
      <c r="G780" s="192"/>
      <c r="H780" s="192"/>
      <c r="I780" s="192"/>
      <c r="J780" s="192"/>
      <c r="K780" s="192"/>
      <c r="L780" s="192"/>
      <c r="M780" s="192"/>
      <c r="N780" s="192"/>
      <c r="O780" s="192"/>
      <c r="P780" s="192"/>
      <c r="Q780" s="192"/>
      <c r="R780" s="192"/>
      <c r="S780" s="192"/>
      <c r="T780" s="192"/>
      <c r="U780" s="192"/>
      <c r="V780" s="192"/>
      <c r="W780" s="196"/>
      <c r="X780" s="192"/>
      <c r="Y780" s="192"/>
      <c r="Z780" s="192"/>
      <c r="AA780" s="192"/>
      <c r="AB780" s="192"/>
      <c r="AC780" s="192"/>
      <c r="AD780" s="192"/>
      <c r="AE780" s="192"/>
      <c r="AF780" s="192"/>
      <c r="AG780" s="192"/>
      <c r="AH780" s="192"/>
      <c r="AI780" s="192"/>
      <c r="AJ780" s="192"/>
      <c r="AK780" s="192"/>
      <c r="AL780" s="192"/>
      <c r="AM780" s="192"/>
      <c r="AN780" s="192"/>
      <c r="AO780" s="192"/>
      <c r="AP780" s="192"/>
      <c r="AQ780" s="192"/>
      <c r="AR780" s="192"/>
      <c r="AS780" s="192"/>
      <c r="AT780" s="192"/>
      <c r="AU780" s="192"/>
      <c r="AV780" s="192"/>
      <c r="AW780" s="192"/>
      <c r="AX780" s="192"/>
      <c r="AY780" s="192"/>
      <c r="AZ780" s="192"/>
      <c r="BA780" s="192"/>
      <c r="BB780" s="192"/>
      <c r="BC780" s="192"/>
      <c r="BD780" s="192"/>
      <c r="BE780" s="192"/>
    </row>
    <row r="781" spans="1:57" ht="11.25" x14ac:dyDescent="0.2">
      <c r="A781" s="192"/>
      <c r="B781" s="192"/>
      <c r="C781" s="192"/>
      <c r="D781" s="192"/>
      <c r="E781" s="192"/>
      <c r="F781" s="192"/>
      <c r="G781" s="192"/>
      <c r="H781" s="192"/>
      <c r="I781" s="192"/>
      <c r="J781" s="192"/>
      <c r="K781" s="192"/>
      <c r="L781" s="192"/>
      <c r="M781" s="192"/>
      <c r="N781" s="192"/>
      <c r="O781" s="192"/>
      <c r="P781" s="192"/>
      <c r="Q781" s="192"/>
      <c r="R781" s="192"/>
      <c r="S781" s="192"/>
      <c r="T781" s="192"/>
      <c r="U781" s="192"/>
      <c r="V781" s="192"/>
      <c r="W781" s="196"/>
      <c r="X781" s="192"/>
      <c r="Y781" s="192"/>
      <c r="Z781" s="192"/>
      <c r="AA781" s="192"/>
      <c r="AB781" s="192"/>
      <c r="AC781" s="192"/>
      <c r="AD781" s="192"/>
      <c r="AE781" s="192"/>
      <c r="AF781" s="192"/>
      <c r="AG781" s="192"/>
      <c r="AH781" s="192"/>
      <c r="AI781" s="192"/>
      <c r="AJ781" s="192"/>
      <c r="AK781" s="192"/>
      <c r="AL781" s="192"/>
      <c r="AM781" s="192"/>
      <c r="AN781" s="192"/>
      <c r="AO781" s="192"/>
      <c r="AP781" s="192"/>
      <c r="AQ781" s="192"/>
      <c r="AR781" s="192"/>
      <c r="AS781" s="192"/>
      <c r="AT781" s="192"/>
      <c r="AU781" s="192"/>
      <c r="AV781" s="192"/>
      <c r="AW781" s="192"/>
      <c r="AX781" s="192"/>
      <c r="AY781" s="192"/>
      <c r="AZ781" s="192"/>
      <c r="BA781" s="192"/>
      <c r="BB781" s="192"/>
      <c r="BC781" s="192"/>
      <c r="BD781" s="192"/>
      <c r="BE781" s="192"/>
    </row>
    <row r="782" spans="1:57" ht="11.25" x14ac:dyDescent="0.2">
      <c r="A782" s="192"/>
      <c r="B782" s="192"/>
      <c r="C782" s="192"/>
      <c r="D782" s="192"/>
      <c r="E782" s="192"/>
      <c r="F782" s="192"/>
      <c r="G782" s="192"/>
      <c r="H782" s="192"/>
      <c r="I782" s="192"/>
      <c r="J782" s="192"/>
      <c r="K782" s="192"/>
      <c r="L782" s="192"/>
      <c r="M782" s="192"/>
      <c r="N782" s="192"/>
      <c r="O782" s="192"/>
      <c r="P782" s="192"/>
      <c r="Q782" s="192"/>
      <c r="R782" s="192"/>
      <c r="S782" s="192"/>
      <c r="T782" s="192"/>
      <c r="U782" s="192"/>
      <c r="V782" s="192"/>
      <c r="W782" s="196"/>
      <c r="X782" s="192"/>
      <c r="Y782" s="192"/>
      <c r="Z782" s="192"/>
      <c r="AA782" s="192"/>
      <c r="AB782" s="192"/>
      <c r="AC782" s="192"/>
      <c r="AD782" s="192"/>
      <c r="AE782" s="192"/>
      <c r="AF782" s="192"/>
      <c r="AG782" s="192"/>
      <c r="AH782" s="192"/>
      <c r="AI782" s="192"/>
      <c r="AJ782" s="192"/>
      <c r="AK782" s="192"/>
      <c r="AL782" s="192"/>
      <c r="AM782" s="192"/>
      <c r="AN782" s="192"/>
      <c r="AO782" s="192"/>
      <c r="AP782" s="192"/>
      <c r="AQ782" s="192"/>
      <c r="AR782" s="192"/>
      <c r="AS782" s="192"/>
      <c r="AT782" s="192"/>
      <c r="AU782" s="192"/>
      <c r="AV782" s="192"/>
      <c r="AW782" s="192"/>
      <c r="AX782" s="192"/>
      <c r="AY782" s="192"/>
      <c r="AZ782" s="192"/>
      <c r="BA782" s="192"/>
      <c r="BB782" s="192"/>
      <c r="BC782" s="192"/>
      <c r="BD782" s="192"/>
      <c r="BE782" s="192"/>
    </row>
    <row r="783" spans="1:57" ht="11.25" x14ac:dyDescent="0.2">
      <c r="A783" s="192"/>
      <c r="B783" s="192"/>
      <c r="C783" s="192"/>
      <c r="D783" s="192"/>
      <c r="E783" s="192"/>
      <c r="F783" s="192"/>
      <c r="G783" s="192"/>
      <c r="H783" s="192"/>
      <c r="I783" s="192"/>
      <c r="J783" s="192"/>
      <c r="K783" s="192"/>
      <c r="L783" s="192"/>
      <c r="M783" s="192"/>
      <c r="N783" s="192"/>
      <c r="O783" s="192"/>
      <c r="P783" s="192"/>
      <c r="Q783" s="192"/>
      <c r="R783" s="192"/>
      <c r="S783" s="192"/>
      <c r="T783" s="192"/>
      <c r="U783" s="192"/>
      <c r="V783" s="192"/>
      <c r="W783" s="196"/>
      <c r="X783" s="192"/>
      <c r="Y783" s="192"/>
      <c r="Z783" s="192"/>
      <c r="AA783" s="192"/>
      <c r="AB783" s="192"/>
      <c r="AC783" s="192"/>
      <c r="AD783" s="192"/>
      <c r="AE783" s="192"/>
      <c r="AF783" s="192"/>
      <c r="AG783" s="192"/>
      <c r="AH783" s="192"/>
      <c r="AI783" s="192"/>
      <c r="AJ783" s="192"/>
      <c r="AK783" s="192"/>
      <c r="AL783" s="192"/>
      <c r="AM783" s="192"/>
      <c r="AN783" s="192"/>
      <c r="AO783" s="192"/>
      <c r="AP783" s="192"/>
      <c r="AQ783" s="192"/>
      <c r="AR783" s="192"/>
      <c r="AS783" s="192"/>
      <c r="AT783" s="192"/>
      <c r="AU783" s="192"/>
      <c r="AV783" s="192"/>
      <c r="AW783" s="192"/>
      <c r="AX783" s="192"/>
      <c r="AY783" s="192"/>
      <c r="AZ783" s="192"/>
      <c r="BA783" s="192"/>
      <c r="BB783" s="192"/>
      <c r="BC783" s="192"/>
      <c r="BD783" s="192"/>
      <c r="BE783" s="192"/>
    </row>
    <row r="784" spans="1:57" ht="11.25" x14ac:dyDescent="0.2">
      <c r="A784" s="192"/>
      <c r="B784" s="192"/>
      <c r="C784" s="192"/>
      <c r="D784" s="192"/>
      <c r="E784" s="192"/>
      <c r="F784" s="192"/>
      <c r="G784" s="192"/>
      <c r="H784" s="192"/>
      <c r="I784" s="192"/>
      <c r="J784" s="192"/>
      <c r="K784" s="192"/>
      <c r="L784" s="192"/>
      <c r="M784" s="192"/>
      <c r="N784" s="192"/>
      <c r="O784" s="192"/>
      <c r="P784" s="192"/>
      <c r="Q784" s="192"/>
      <c r="R784" s="192"/>
      <c r="S784" s="192"/>
      <c r="T784" s="192"/>
      <c r="U784" s="192"/>
      <c r="V784" s="192"/>
      <c r="W784" s="196"/>
      <c r="X784" s="192"/>
      <c r="Y784" s="192"/>
      <c r="Z784" s="192"/>
      <c r="AA784" s="192"/>
      <c r="AB784" s="192"/>
      <c r="AC784" s="192"/>
      <c r="AD784" s="192"/>
      <c r="AE784" s="192"/>
      <c r="AF784" s="192"/>
      <c r="AG784" s="192"/>
      <c r="AH784" s="192"/>
      <c r="AI784" s="192"/>
      <c r="AJ784" s="192"/>
      <c r="AK784" s="192"/>
      <c r="AL784" s="192"/>
      <c r="AM784" s="192"/>
      <c r="AN784" s="192"/>
      <c r="AO784" s="192"/>
      <c r="AP784" s="192"/>
      <c r="AQ784" s="192"/>
      <c r="AR784" s="192"/>
      <c r="AS784" s="192"/>
      <c r="AT784" s="192"/>
      <c r="AU784" s="192"/>
      <c r="AV784" s="192"/>
      <c r="AW784" s="192"/>
      <c r="AX784" s="192"/>
      <c r="AY784" s="192"/>
      <c r="AZ784" s="192"/>
      <c r="BA784" s="192"/>
      <c r="BB784" s="192"/>
      <c r="BC784" s="192"/>
      <c r="BD784" s="192"/>
      <c r="BE784" s="192"/>
    </row>
    <row r="785" spans="1:57" ht="11.25" x14ac:dyDescent="0.2">
      <c r="A785" s="192"/>
      <c r="B785" s="192"/>
      <c r="C785" s="192"/>
      <c r="D785" s="192"/>
      <c r="E785" s="192"/>
      <c r="F785" s="192"/>
      <c r="G785" s="192"/>
      <c r="H785" s="192"/>
      <c r="I785" s="192"/>
      <c r="J785" s="192"/>
      <c r="K785" s="192"/>
      <c r="L785" s="192"/>
      <c r="M785" s="192"/>
      <c r="N785" s="192"/>
      <c r="O785" s="192"/>
      <c r="P785" s="192"/>
      <c r="Q785" s="192"/>
      <c r="R785" s="192"/>
      <c r="S785" s="192"/>
      <c r="T785" s="192"/>
      <c r="U785" s="192"/>
      <c r="V785" s="192"/>
      <c r="W785" s="196"/>
      <c r="X785" s="192"/>
      <c r="Y785" s="192"/>
      <c r="Z785" s="192"/>
      <c r="AA785" s="192"/>
      <c r="AB785" s="192"/>
      <c r="AC785" s="192"/>
      <c r="AD785" s="192"/>
      <c r="AE785" s="192"/>
      <c r="AF785" s="192"/>
      <c r="AG785" s="192"/>
      <c r="AH785" s="192"/>
      <c r="AI785" s="192"/>
      <c r="AJ785" s="192"/>
      <c r="AK785" s="192"/>
      <c r="AL785" s="192"/>
      <c r="AM785" s="192"/>
      <c r="AN785" s="192"/>
      <c r="AO785" s="192"/>
      <c r="AP785" s="192"/>
      <c r="AQ785" s="192"/>
      <c r="AR785" s="192"/>
      <c r="AS785" s="192"/>
      <c r="AT785" s="192"/>
      <c r="AU785" s="192"/>
      <c r="AV785" s="192"/>
      <c r="AW785" s="192"/>
      <c r="AX785" s="192"/>
      <c r="AY785" s="192"/>
      <c r="AZ785" s="192"/>
      <c r="BA785" s="192"/>
      <c r="BB785" s="192"/>
      <c r="BC785" s="192"/>
      <c r="BD785" s="192"/>
      <c r="BE785" s="192"/>
    </row>
    <row r="786" spans="1:57" ht="11.25" x14ac:dyDescent="0.2">
      <c r="A786" s="192"/>
      <c r="B786" s="192"/>
      <c r="C786" s="192"/>
      <c r="D786" s="192"/>
      <c r="E786" s="192"/>
      <c r="F786" s="192"/>
      <c r="G786" s="192"/>
      <c r="H786" s="192"/>
      <c r="I786" s="192"/>
      <c r="J786" s="192"/>
      <c r="K786" s="192"/>
      <c r="L786" s="192"/>
      <c r="M786" s="192"/>
      <c r="N786" s="192"/>
      <c r="O786" s="192"/>
      <c r="P786" s="192"/>
      <c r="Q786" s="192"/>
      <c r="R786" s="192"/>
      <c r="S786" s="192"/>
      <c r="T786" s="192"/>
      <c r="U786" s="192"/>
      <c r="V786" s="192"/>
      <c r="W786" s="196"/>
      <c r="X786" s="192"/>
      <c r="Y786" s="192"/>
      <c r="Z786" s="192"/>
      <c r="AA786" s="192"/>
      <c r="AB786" s="192"/>
      <c r="AC786" s="192"/>
      <c r="AD786" s="192"/>
      <c r="AE786" s="192"/>
      <c r="AF786" s="192"/>
      <c r="AG786" s="192"/>
      <c r="AH786" s="192"/>
      <c r="AI786" s="192"/>
      <c r="AJ786" s="192"/>
      <c r="AK786" s="192"/>
      <c r="AL786" s="192"/>
      <c r="AM786" s="192"/>
      <c r="AN786" s="192"/>
      <c r="AO786" s="192"/>
      <c r="AP786" s="192"/>
      <c r="AQ786" s="192"/>
      <c r="AR786" s="192"/>
      <c r="AS786" s="192"/>
      <c r="AT786" s="192"/>
      <c r="AU786" s="192"/>
      <c r="AV786" s="192"/>
      <c r="AW786" s="192"/>
      <c r="AX786" s="192"/>
      <c r="AY786" s="192"/>
      <c r="AZ786" s="192"/>
      <c r="BA786" s="192"/>
      <c r="BB786" s="192"/>
      <c r="BC786" s="192"/>
      <c r="BD786" s="192"/>
      <c r="BE786" s="192"/>
    </row>
    <row r="787" spans="1:57" ht="11.25" x14ac:dyDescent="0.2">
      <c r="A787" s="192"/>
      <c r="B787" s="192"/>
      <c r="C787" s="192"/>
      <c r="D787" s="192"/>
      <c r="E787" s="192"/>
      <c r="F787" s="192"/>
      <c r="G787" s="192"/>
      <c r="H787" s="192"/>
      <c r="I787" s="192"/>
      <c r="J787" s="192"/>
      <c r="K787" s="192"/>
      <c r="L787" s="192"/>
      <c r="M787" s="192"/>
      <c r="N787" s="192"/>
      <c r="O787" s="192"/>
      <c r="P787" s="192"/>
      <c r="Q787" s="192"/>
      <c r="R787" s="192"/>
      <c r="S787" s="192"/>
      <c r="T787" s="192"/>
      <c r="U787" s="192"/>
      <c r="V787" s="192"/>
      <c r="W787" s="196"/>
      <c r="X787" s="192"/>
      <c r="Y787" s="192"/>
      <c r="Z787" s="192"/>
      <c r="AA787" s="192"/>
      <c r="AB787" s="192"/>
      <c r="AC787" s="192"/>
      <c r="AD787" s="192"/>
      <c r="AE787" s="192"/>
      <c r="AF787" s="192"/>
      <c r="AG787" s="192"/>
      <c r="AH787" s="192"/>
      <c r="AI787" s="192"/>
      <c r="AJ787" s="192"/>
      <c r="AK787" s="192"/>
      <c r="AL787" s="192"/>
      <c r="AM787" s="192"/>
      <c r="AN787" s="192"/>
      <c r="AO787" s="192"/>
      <c r="AP787" s="192"/>
      <c r="AQ787" s="192"/>
      <c r="AR787" s="192"/>
      <c r="AS787" s="192"/>
      <c r="AT787" s="192"/>
      <c r="AU787" s="192"/>
      <c r="AV787" s="192"/>
      <c r="AW787" s="192"/>
      <c r="AX787" s="192"/>
      <c r="AY787" s="192"/>
      <c r="AZ787" s="192"/>
      <c r="BA787" s="192"/>
      <c r="BB787" s="192"/>
      <c r="BC787" s="192"/>
      <c r="BD787" s="192"/>
      <c r="BE787" s="192"/>
    </row>
    <row r="788" spans="1:57" ht="11.25" x14ac:dyDescent="0.2">
      <c r="A788" s="192"/>
      <c r="B788" s="192"/>
      <c r="C788" s="192"/>
      <c r="D788" s="192"/>
      <c r="E788" s="192"/>
      <c r="F788" s="192"/>
      <c r="G788" s="192"/>
      <c r="H788" s="192"/>
      <c r="I788" s="192"/>
      <c r="J788" s="192"/>
      <c r="K788" s="192"/>
      <c r="L788" s="192"/>
      <c r="M788" s="192"/>
      <c r="N788" s="192"/>
      <c r="O788" s="192"/>
      <c r="P788" s="192"/>
      <c r="Q788" s="192"/>
      <c r="R788" s="192"/>
      <c r="S788" s="192"/>
      <c r="T788" s="192"/>
      <c r="U788" s="192"/>
      <c r="V788" s="192"/>
      <c r="W788" s="196"/>
      <c r="X788" s="192"/>
      <c r="Y788" s="192"/>
      <c r="Z788" s="192"/>
      <c r="AA788" s="192"/>
      <c r="AB788" s="192"/>
      <c r="AC788" s="192"/>
      <c r="AD788" s="192"/>
      <c r="AE788" s="192"/>
      <c r="AF788" s="192"/>
      <c r="AG788" s="192"/>
      <c r="AH788" s="192"/>
      <c r="AI788" s="192"/>
      <c r="AJ788" s="192"/>
      <c r="AK788" s="192"/>
      <c r="AL788" s="192"/>
      <c r="AM788" s="192"/>
      <c r="AN788" s="192"/>
      <c r="AO788" s="192"/>
      <c r="AP788" s="192"/>
      <c r="AQ788" s="192"/>
      <c r="AR788" s="192"/>
      <c r="AS788" s="192"/>
      <c r="AT788" s="192"/>
      <c r="AU788" s="192"/>
      <c r="AV788" s="192"/>
      <c r="AW788" s="192"/>
      <c r="AX788" s="192"/>
      <c r="AY788" s="192"/>
      <c r="AZ788" s="192"/>
      <c r="BA788" s="192"/>
      <c r="BB788" s="192"/>
      <c r="BC788" s="192"/>
      <c r="BD788" s="192"/>
      <c r="BE788" s="192"/>
    </row>
    <row r="789" spans="1:57" ht="11.25" x14ac:dyDescent="0.2">
      <c r="A789" s="192"/>
      <c r="B789" s="192"/>
      <c r="C789" s="192"/>
      <c r="D789" s="192"/>
      <c r="E789" s="192"/>
      <c r="F789" s="192"/>
      <c r="G789" s="192"/>
      <c r="H789" s="192"/>
      <c r="I789" s="192"/>
      <c r="J789" s="192"/>
      <c r="K789" s="192"/>
      <c r="L789" s="192"/>
      <c r="M789" s="192"/>
      <c r="N789" s="192"/>
      <c r="O789" s="192"/>
      <c r="P789" s="192"/>
      <c r="Q789" s="192"/>
      <c r="R789" s="192"/>
      <c r="S789" s="192"/>
      <c r="T789" s="192"/>
      <c r="U789" s="192"/>
      <c r="V789" s="192"/>
      <c r="W789" s="196"/>
      <c r="X789" s="192"/>
      <c r="Y789" s="192"/>
      <c r="Z789" s="192"/>
      <c r="AA789" s="192"/>
      <c r="AB789" s="192"/>
      <c r="AC789" s="192"/>
      <c r="AD789" s="192"/>
      <c r="AE789" s="192"/>
      <c r="AF789" s="192"/>
      <c r="AG789" s="192"/>
      <c r="AH789" s="192"/>
      <c r="AI789" s="192"/>
      <c r="AJ789" s="192"/>
      <c r="AK789" s="192"/>
      <c r="AL789" s="192"/>
      <c r="AM789" s="192"/>
      <c r="AN789" s="192"/>
      <c r="AO789" s="192"/>
      <c r="AP789" s="192"/>
      <c r="AQ789" s="192"/>
      <c r="AR789" s="192"/>
      <c r="AS789" s="192"/>
      <c r="AT789" s="192"/>
      <c r="AU789" s="192"/>
      <c r="AV789" s="192"/>
      <c r="AW789" s="192"/>
      <c r="AX789" s="192"/>
      <c r="AY789" s="192"/>
      <c r="AZ789" s="192"/>
      <c r="BA789" s="192"/>
      <c r="BB789" s="192"/>
      <c r="BC789" s="192"/>
      <c r="BD789" s="192"/>
      <c r="BE789" s="192"/>
    </row>
    <row r="790" spans="1:57" ht="11.25" x14ac:dyDescent="0.2">
      <c r="A790" s="192"/>
      <c r="B790" s="192"/>
      <c r="C790" s="192"/>
      <c r="D790" s="192"/>
      <c r="E790" s="192"/>
      <c r="F790" s="192"/>
      <c r="G790" s="192"/>
      <c r="H790" s="192"/>
      <c r="I790" s="192"/>
      <c r="J790" s="192"/>
      <c r="K790" s="192"/>
      <c r="L790" s="192"/>
      <c r="M790" s="192"/>
      <c r="N790" s="192"/>
      <c r="O790" s="192"/>
      <c r="P790" s="192"/>
      <c r="Q790" s="192"/>
      <c r="R790" s="192"/>
      <c r="S790" s="192"/>
      <c r="T790" s="192"/>
      <c r="U790" s="192"/>
      <c r="V790" s="192"/>
      <c r="W790" s="196"/>
      <c r="X790" s="192"/>
      <c r="Y790" s="192"/>
      <c r="Z790" s="192"/>
      <c r="AA790" s="192"/>
      <c r="AB790" s="192"/>
      <c r="AC790" s="192"/>
      <c r="AD790" s="192"/>
      <c r="AE790" s="192"/>
      <c r="AF790" s="192"/>
      <c r="AG790" s="192"/>
      <c r="AH790" s="192"/>
      <c r="AI790" s="192"/>
      <c r="AJ790" s="192"/>
      <c r="AK790" s="192"/>
      <c r="AL790" s="192"/>
      <c r="AM790" s="192"/>
      <c r="AN790" s="192"/>
      <c r="AO790" s="192"/>
      <c r="AP790" s="192"/>
      <c r="AQ790" s="192"/>
      <c r="AR790" s="192"/>
      <c r="AS790" s="192"/>
      <c r="AT790" s="192"/>
      <c r="AU790" s="192"/>
      <c r="AV790" s="192"/>
      <c r="AW790" s="192"/>
      <c r="AX790" s="192"/>
      <c r="AY790" s="192"/>
      <c r="AZ790" s="192"/>
      <c r="BA790" s="192"/>
      <c r="BB790" s="192"/>
      <c r="BC790" s="192"/>
      <c r="BD790" s="192"/>
      <c r="BE790" s="192"/>
    </row>
    <row r="791" spans="1:57" ht="11.25" x14ac:dyDescent="0.2">
      <c r="A791" s="192"/>
      <c r="B791" s="192"/>
      <c r="C791" s="192"/>
      <c r="D791" s="192"/>
      <c r="E791" s="192"/>
      <c r="F791" s="192"/>
      <c r="G791" s="192"/>
      <c r="H791" s="192"/>
      <c r="I791" s="192"/>
      <c r="J791" s="192"/>
      <c r="K791" s="192"/>
      <c r="L791" s="192"/>
      <c r="M791" s="192"/>
      <c r="N791" s="192"/>
      <c r="O791" s="192"/>
      <c r="P791" s="192"/>
      <c r="Q791" s="192"/>
      <c r="R791" s="192"/>
      <c r="S791" s="192"/>
      <c r="T791" s="192"/>
      <c r="U791" s="192"/>
      <c r="V791" s="192"/>
      <c r="W791" s="196"/>
      <c r="X791" s="192"/>
      <c r="Y791" s="192"/>
      <c r="Z791" s="192"/>
      <c r="AA791" s="192"/>
      <c r="AB791" s="192"/>
      <c r="AC791" s="192"/>
      <c r="AD791" s="192"/>
      <c r="AE791" s="192"/>
      <c r="AF791" s="192"/>
      <c r="AG791" s="192"/>
      <c r="AH791" s="192"/>
      <c r="AI791" s="192"/>
      <c r="AJ791" s="192"/>
      <c r="AK791" s="192"/>
      <c r="AL791" s="192"/>
      <c r="AM791" s="192"/>
      <c r="AN791" s="192"/>
      <c r="AO791" s="192"/>
      <c r="AP791" s="192"/>
      <c r="AQ791" s="192"/>
      <c r="AR791" s="192"/>
      <c r="AS791" s="192"/>
      <c r="AT791" s="192"/>
      <c r="AU791" s="192"/>
      <c r="AV791" s="192"/>
      <c r="AW791" s="192"/>
      <c r="AX791" s="192"/>
      <c r="AY791" s="192"/>
      <c r="AZ791" s="192"/>
      <c r="BA791" s="192"/>
      <c r="BB791" s="192"/>
      <c r="BC791" s="192"/>
      <c r="BD791" s="192"/>
      <c r="BE791" s="192"/>
    </row>
    <row r="792" spans="1:57" ht="11.25" x14ac:dyDescent="0.2">
      <c r="A792" s="192"/>
      <c r="B792" s="192"/>
      <c r="C792" s="192"/>
      <c r="D792" s="192"/>
      <c r="E792" s="192"/>
      <c r="F792" s="192"/>
      <c r="G792" s="192"/>
      <c r="H792" s="192"/>
      <c r="I792" s="192"/>
      <c r="J792" s="192"/>
      <c r="K792" s="192"/>
      <c r="L792" s="192"/>
      <c r="M792" s="192"/>
      <c r="N792" s="192"/>
      <c r="O792" s="192"/>
      <c r="P792" s="192"/>
      <c r="Q792" s="192"/>
      <c r="R792" s="192"/>
      <c r="S792" s="192"/>
      <c r="T792" s="192"/>
      <c r="U792" s="192"/>
      <c r="V792" s="192"/>
      <c r="W792" s="196"/>
      <c r="X792" s="192"/>
      <c r="Y792" s="192"/>
      <c r="Z792" s="192"/>
      <c r="AA792" s="192"/>
      <c r="AB792" s="192"/>
      <c r="AC792" s="192"/>
      <c r="AD792" s="192"/>
      <c r="AE792" s="192"/>
      <c r="AF792" s="192"/>
      <c r="AG792" s="192"/>
      <c r="AH792" s="192"/>
      <c r="AI792" s="192"/>
      <c r="AJ792" s="192"/>
      <c r="AK792" s="192"/>
      <c r="AL792" s="192"/>
      <c r="AM792" s="192"/>
      <c r="AN792" s="192"/>
      <c r="AO792" s="192"/>
      <c r="AP792" s="192"/>
      <c r="AQ792" s="192"/>
      <c r="AR792" s="192"/>
      <c r="AS792" s="192"/>
      <c r="AT792" s="192"/>
      <c r="AU792" s="192"/>
      <c r="AV792" s="192"/>
      <c r="AW792" s="192"/>
      <c r="AX792" s="192"/>
      <c r="AY792" s="192"/>
      <c r="AZ792" s="192"/>
      <c r="BA792" s="192"/>
      <c r="BB792" s="192"/>
      <c r="BC792" s="192"/>
      <c r="BD792" s="192"/>
      <c r="BE792" s="192"/>
    </row>
    <row r="793" spans="1:57" ht="11.25" x14ac:dyDescent="0.2">
      <c r="A793" s="192"/>
      <c r="B793" s="192"/>
      <c r="C793" s="192"/>
      <c r="D793" s="192"/>
      <c r="E793" s="192"/>
      <c r="F793" s="192"/>
      <c r="G793" s="192"/>
      <c r="H793" s="192"/>
      <c r="I793" s="192"/>
      <c r="J793" s="192"/>
      <c r="K793" s="192"/>
      <c r="L793" s="192"/>
      <c r="M793" s="192"/>
      <c r="N793" s="192"/>
      <c r="O793" s="192"/>
      <c r="P793" s="192"/>
      <c r="Q793" s="192"/>
      <c r="R793" s="192"/>
      <c r="S793" s="192"/>
      <c r="T793" s="192"/>
      <c r="U793" s="192"/>
      <c r="V793" s="192"/>
      <c r="W793" s="196"/>
      <c r="X793" s="192"/>
      <c r="Y793" s="192"/>
      <c r="Z793" s="192"/>
      <c r="AA793" s="192"/>
      <c r="AB793" s="192"/>
      <c r="AC793" s="192"/>
      <c r="AD793" s="192"/>
      <c r="AE793" s="192"/>
      <c r="AF793" s="192"/>
      <c r="AG793" s="192"/>
      <c r="AH793" s="192"/>
      <c r="AI793" s="192"/>
      <c r="AJ793" s="192"/>
      <c r="AK793" s="192"/>
      <c r="AL793" s="192"/>
      <c r="AM793" s="192"/>
      <c r="AN793" s="192"/>
      <c r="AO793" s="192"/>
      <c r="AP793" s="192"/>
      <c r="AQ793" s="192"/>
      <c r="AR793" s="192"/>
      <c r="AS793" s="192"/>
      <c r="AT793" s="192"/>
      <c r="AU793" s="192"/>
      <c r="AV793" s="192"/>
      <c r="AW793" s="192"/>
      <c r="AX793" s="192"/>
      <c r="AY793" s="192"/>
      <c r="AZ793" s="192"/>
      <c r="BA793" s="192"/>
      <c r="BB793" s="192"/>
      <c r="BC793" s="192"/>
      <c r="BD793" s="192"/>
      <c r="BE793" s="192"/>
    </row>
    <row r="794" spans="1:57" ht="11.25" x14ac:dyDescent="0.2">
      <c r="A794" s="192"/>
      <c r="B794" s="192"/>
      <c r="C794" s="192"/>
      <c r="D794" s="192"/>
      <c r="E794" s="192"/>
      <c r="F794" s="192"/>
      <c r="G794" s="192"/>
      <c r="H794" s="192"/>
      <c r="I794" s="192"/>
      <c r="J794" s="192"/>
      <c r="K794" s="192"/>
      <c r="L794" s="192"/>
      <c r="M794" s="192"/>
      <c r="N794" s="192"/>
      <c r="O794" s="192"/>
      <c r="P794" s="192"/>
      <c r="Q794" s="192"/>
      <c r="R794" s="192"/>
      <c r="S794" s="192"/>
      <c r="T794" s="192"/>
      <c r="U794" s="192"/>
      <c r="V794" s="192"/>
      <c r="W794" s="196"/>
      <c r="X794" s="192"/>
      <c r="Y794" s="192"/>
      <c r="Z794" s="192"/>
      <c r="AA794" s="192"/>
      <c r="AB794" s="192"/>
      <c r="AC794" s="192"/>
      <c r="AD794" s="192"/>
      <c r="AE794" s="192"/>
      <c r="AF794" s="192"/>
      <c r="AG794" s="192"/>
      <c r="AH794" s="192"/>
      <c r="AI794" s="192"/>
      <c r="AJ794" s="192"/>
      <c r="AK794" s="192"/>
      <c r="AL794" s="192"/>
      <c r="AM794" s="192"/>
      <c r="AN794" s="192"/>
      <c r="AO794" s="192"/>
      <c r="AP794" s="192"/>
      <c r="AQ794" s="192"/>
      <c r="AR794" s="192"/>
      <c r="AS794" s="192"/>
      <c r="AT794" s="192"/>
      <c r="AU794" s="192"/>
      <c r="AV794" s="192"/>
      <c r="AW794" s="192"/>
      <c r="AX794" s="192"/>
      <c r="AY794" s="192"/>
      <c r="AZ794" s="192"/>
      <c r="BA794" s="192"/>
      <c r="BB794" s="192"/>
      <c r="BC794" s="192"/>
      <c r="BD794" s="192"/>
      <c r="BE794" s="192"/>
    </row>
    <row r="795" spans="1:57" ht="11.25" x14ac:dyDescent="0.2">
      <c r="A795" s="192"/>
      <c r="B795" s="192"/>
      <c r="C795" s="192"/>
      <c r="D795" s="192"/>
      <c r="E795" s="192"/>
      <c r="F795" s="192"/>
      <c r="G795" s="192"/>
      <c r="H795" s="192"/>
      <c r="I795" s="192"/>
      <c r="J795" s="192"/>
      <c r="K795" s="192"/>
      <c r="L795" s="192"/>
      <c r="M795" s="192"/>
      <c r="N795" s="192"/>
      <c r="O795" s="192"/>
      <c r="P795" s="192"/>
      <c r="Q795" s="192"/>
      <c r="R795" s="192"/>
      <c r="S795" s="192"/>
      <c r="T795" s="192"/>
      <c r="U795" s="192"/>
      <c r="V795" s="192"/>
      <c r="W795" s="196"/>
      <c r="X795" s="192"/>
      <c r="Y795" s="192"/>
      <c r="Z795" s="192"/>
      <c r="AA795" s="192"/>
      <c r="AB795" s="192"/>
      <c r="AC795" s="192"/>
      <c r="AD795" s="192"/>
      <c r="AE795" s="192"/>
      <c r="AF795" s="192"/>
      <c r="AG795" s="192"/>
      <c r="AH795" s="192"/>
      <c r="AI795" s="192"/>
      <c r="AJ795" s="192"/>
      <c r="AK795" s="192"/>
      <c r="AL795" s="192"/>
      <c r="AM795" s="192"/>
      <c r="AN795" s="192"/>
      <c r="AO795" s="192"/>
      <c r="AP795" s="192"/>
      <c r="AQ795" s="192"/>
      <c r="AR795" s="192"/>
      <c r="AS795" s="192"/>
      <c r="AT795" s="192"/>
      <c r="AU795" s="192"/>
      <c r="AV795" s="192"/>
      <c r="AW795" s="192"/>
      <c r="AX795" s="192"/>
      <c r="AY795" s="192"/>
      <c r="AZ795" s="192"/>
      <c r="BA795" s="192"/>
      <c r="BB795" s="192"/>
      <c r="BC795" s="192"/>
      <c r="BD795" s="192"/>
      <c r="BE795" s="192"/>
    </row>
    <row r="796" spans="1:57" ht="11.25" x14ac:dyDescent="0.2">
      <c r="A796" s="192"/>
      <c r="B796" s="192"/>
      <c r="C796" s="192"/>
      <c r="D796" s="192"/>
      <c r="E796" s="192"/>
      <c r="F796" s="192"/>
      <c r="G796" s="192"/>
      <c r="H796" s="192"/>
      <c r="I796" s="192"/>
      <c r="J796" s="192"/>
      <c r="K796" s="192"/>
      <c r="L796" s="192"/>
      <c r="M796" s="192"/>
      <c r="N796" s="192"/>
      <c r="O796" s="192"/>
      <c r="P796" s="192"/>
      <c r="Q796" s="192"/>
      <c r="R796" s="192"/>
      <c r="S796" s="192"/>
      <c r="T796" s="192"/>
      <c r="U796" s="192"/>
      <c r="V796" s="192"/>
      <c r="W796" s="196"/>
      <c r="X796" s="192"/>
      <c r="Y796" s="192"/>
      <c r="Z796" s="192"/>
      <c r="AA796" s="192"/>
      <c r="AB796" s="192"/>
      <c r="AC796" s="192"/>
      <c r="AD796" s="192"/>
      <c r="AE796" s="192"/>
      <c r="AF796" s="192"/>
      <c r="AG796" s="192"/>
      <c r="AH796" s="192"/>
      <c r="AI796" s="192"/>
      <c r="AJ796" s="192"/>
      <c r="AK796" s="192"/>
      <c r="AL796" s="192"/>
      <c r="AM796" s="192"/>
      <c r="AN796" s="192"/>
      <c r="AO796" s="192"/>
      <c r="AP796" s="192"/>
      <c r="AQ796" s="192"/>
      <c r="AR796" s="192"/>
      <c r="AS796" s="192"/>
      <c r="AT796" s="192"/>
      <c r="AU796" s="192"/>
      <c r="AV796" s="192"/>
      <c r="AW796" s="192"/>
      <c r="AX796" s="192"/>
      <c r="AY796" s="192"/>
      <c r="AZ796" s="192"/>
      <c r="BA796" s="192"/>
      <c r="BB796" s="192"/>
      <c r="BC796" s="192"/>
      <c r="BD796" s="192"/>
      <c r="BE796" s="192"/>
    </row>
    <row r="797" spans="1:57" ht="11.25" x14ac:dyDescent="0.2">
      <c r="A797" s="192"/>
      <c r="B797" s="192"/>
      <c r="C797" s="192"/>
      <c r="D797" s="192"/>
      <c r="E797" s="192"/>
      <c r="F797" s="192"/>
      <c r="G797" s="192"/>
      <c r="H797" s="192"/>
      <c r="I797" s="192"/>
      <c r="J797" s="192"/>
      <c r="K797" s="192"/>
      <c r="L797" s="192"/>
      <c r="M797" s="192"/>
      <c r="N797" s="192"/>
      <c r="O797" s="192"/>
      <c r="P797" s="192"/>
      <c r="Q797" s="192"/>
      <c r="R797" s="192"/>
      <c r="S797" s="192"/>
      <c r="T797" s="192"/>
      <c r="U797" s="192"/>
      <c r="V797" s="192"/>
      <c r="W797" s="196"/>
      <c r="X797" s="192"/>
      <c r="Y797" s="192"/>
      <c r="Z797" s="192"/>
      <c r="AA797" s="192"/>
      <c r="AB797" s="192"/>
      <c r="AC797" s="192"/>
      <c r="AD797" s="192"/>
      <c r="AE797" s="192"/>
      <c r="AF797" s="192"/>
      <c r="AG797" s="192"/>
      <c r="AH797" s="192"/>
      <c r="AI797" s="192"/>
      <c r="AJ797" s="192"/>
      <c r="AK797" s="192"/>
      <c r="AL797" s="192"/>
      <c r="AM797" s="192"/>
      <c r="AN797" s="192"/>
      <c r="AO797" s="192"/>
      <c r="AP797" s="192"/>
      <c r="AQ797" s="192"/>
      <c r="AR797" s="192"/>
      <c r="AS797" s="192"/>
      <c r="AT797" s="192"/>
      <c r="AU797" s="192"/>
      <c r="AV797" s="192"/>
      <c r="AW797" s="192"/>
      <c r="AX797" s="192"/>
      <c r="AY797" s="192"/>
      <c r="AZ797" s="192"/>
      <c r="BA797" s="192"/>
      <c r="BB797" s="192"/>
      <c r="BC797" s="192"/>
      <c r="BD797" s="192"/>
      <c r="BE797" s="192"/>
    </row>
    <row r="798" spans="1:57" ht="11.25" x14ac:dyDescent="0.2">
      <c r="A798" s="192"/>
      <c r="B798" s="192"/>
      <c r="C798" s="192"/>
      <c r="D798" s="192"/>
      <c r="E798" s="192"/>
      <c r="F798" s="192"/>
      <c r="G798" s="192"/>
      <c r="H798" s="192"/>
      <c r="I798" s="192"/>
      <c r="J798" s="192"/>
      <c r="K798" s="192"/>
      <c r="L798" s="192"/>
      <c r="M798" s="192"/>
      <c r="N798" s="192"/>
      <c r="O798" s="192"/>
      <c r="P798" s="192"/>
      <c r="Q798" s="192"/>
      <c r="R798" s="192"/>
      <c r="S798" s="192"/>
      <c r="T798" s="192"/>
      <c r="U798" s="192"/>
      <c r="V798" s="192"/>
      <c r="W798" s="196"/>
      <c r="X798" s="192"/>
      <c r="Y798" s="192"/>
      <c r="Z798" s="192"/>
      <c r="AA798" s="192"/>
      <c r="AB798" s="192"/>
      <c r="AC798" s="192"/>
      <c r="AD798" s="192"/>
      <c r="AE798" s="192"/>
      <c r="AF798" s="192"/>
      <c r="AG798" s="192"/>
      <c r="AH798" s="192"/>
      <c r="AI798" s="192"/>
      <c r="AJ798" s="192"/>
      <c r="AK798" s="192"/>
      <c r="AL798" s="192"/>
      <c r="AM798" s="192"/>
      <c r="AN798" s="192"/>
      <c r="AO798" s="192"/>
      <c r="AP798" s="192"/>
      <c r="AQ798" s="192"/>
      <c r="AR798" s="192"/>
      <c r="AS798" s="192"/>
      <c r="AT798" s="192"/>
      <c r="AU798" s="192"/>
      <c r="AV798" s="192"/>
      <c r="AW798" s="192"/>
      <c r="AX798" s="192"/>
      <c r="AY798" s="192"/>
      <c r="AZ798" s="192"/>
      <c r="BA798" s="192"/>
      <c r="BB798" s="192"/>
      <c r="BC798" s="192"/>
      <c r="BD798" s="192"/>
      <c r="BE798" s="192"/>
    </row>
    <row r="799" spans="1:57" ht="11.25" x14ac:dyDescent="0.2">
      <c r="A799" s="192"/>
      <c r="B799" s="192"/>
      <c r="C799" s="192"/>
      <c r="D799" s="192"/>
      <c r="E799" s="192"/>
      <c r="F799" s="192"/>
      <c r="G799" s="192"/>
      <c r="H799" s="192"/>
      <c r="I799" s="192"/>
      <c r="J799" s="192"/>
      <c r="K799" s="192"/>
      <c r="L799" s="192"/>
      <c r="M799" s="192"/>
      <c r="N799" s="192"/>
      <c r="O799" s="192"/>
      <c r="P799" s="192"/>
      <c r="Q799" s="192"/>
      <c r="R799" s="192"/>
      <c r="S799" s="192"/>
      <c r="T799" s="192"/>
      <c r="U799" s="192"/>
      <c r="V799" s="192"/>
      <c r="W799" s="196"/>
      <c r="X799" s="192"/>
      <c r="Y799" s="192"/>
      <c r="Z799" s="192"/>
      <c r="AA799" s="192"/>
      <c r="AB799" s="192"/>
      <c r="AC799" s="192"/>
      <c r="AD799" s="192"/>
      <c r="AE799" s="192"/>
      <c r="AF799" s="192"/>
      <c r="AG799" s="192"/>
      <c r="AH799" s="192"/>
      <c r="AI799" s="192"/>
      <c r="AJ799" s="192"/>
      <c r="AK799" s="192"/>
      <c r="AL799" s="192"/>
      <c r="AM799" s="192"/>
      <c r="AN799" s="192"/>
      <c r="AO799" s="192"/>
      <c r="AP799" s="192"/>
      <c r="AQ799" s="192"/>
      <c r="AR799" s="192"/>
      <c r="AS799" s="192"/>
      <c r="AT799" s="192"/>
      <c r="AU799" s="192"/>
      <c r="AV799" s="192"/>
      <c r="AW799" s="192"/>
      <c r="AX799" s="192"/>
      <c r="AY799" s="192"/>
      <c r="AZ799" s="192"/>
      <c r="BA799" s="192"/>
      <c r="BB799" s="192"/>
      <c r="BC799" s="192"/>
      <c r="BD799" s="192"/>
      <c r="BE799" s="192"/>
    </row>
    <row r="800" spans="1:57" ht="11.25" x14ac:dyDescent="0.2">
      <c r="A800" s="192"/>
      <c r="B800" s="192"/>
      <c r="C800" s="192"/>
      <c r="D800" s="192"/>
      <c r="E800" s="192"/>
      <c r="F800" s="192"/>
      <c r="G800" s="192"/>
      <c r="H800" s="192"/>
      <c r="I800" s="192"/>
      <c r="J800" s="192"/>
      <c r="K800" s="192"/>
      <c r="L800" s="192"/>
      <c r="M800" s="192"/>
      <c r="N800" s="192"/>
      <c r="O800" s="192"/>
      <c r="P800" s="192"/>
      <c r="Q800" s="192"/>
      <c r="R800" s="192"/>
      <c r="S800" s="192"/>
      <c r="T800" s="192"/>
      <c r="U800" s="192"/>
      <c r="V800" s="192"/>
      <c r="W800" s="196"/>
      <c r="X800" s="192"/>
      <c r="Y800" s="192"/>
      <c r="Z800" s="192"/>
      <c r="AA800" s="192"/>
      <c r="AB800" s="192"/>
      <c r="AC800" s="192"/>
      <c r="AD800" s="192"/>
      <c r="AE800" s="192"/>
      <c r="AF800" s="192"/>
      <c r="AG800" s="192"/>
      <c r="AH800" s="192"/>
      <c r="AI800" s="192"/>
      <c r="AJ800" s="192"/>
      <c r="AK800" s="192"/>
      <c r="AL800" s="192"/>
      <c r="AM800" s="192"/>
      <c r="AN800" s="192"/>
      <c r="AO800" s="192"/>
      <c r="AP800" s="192"/>
      <c r="AQ800" s="192"/>
      <c r="AR800" s="192"/>
      <c r="AS800" s="192"/>
      <c r="AT800" s="192"/>
      <c r="AU800" s="192"/>
      <c r="AV800" s="192"/>
      <c r="AW800" s="192"/>
      <c r="AX800" s="192"/>
      <c r="AY800" s="192"/>
      <c r="AZ800" s="192"/>
      <c r="BA800" s="192"/>
      <c r="BB800" s="192"/>
      <c r="BC800" s="192"/>
      <c r="BD800" s="192"/>
      <c r="BE800" s="192"/>
    </row>
    <row r="801" spans="1:57" ht="11.25" x14ac:dyDescent="0.2">
      <c r="A801" s="192"/>
      <c r="B801" s="192"/>
      <c r="C801" s="192"/>
      <c r="D801" s="192"/>
      <c r="E801" s="192"/>
      <c r="F801" s="192"/>
      <c r="G801" s="192"/>
      <c r="H801" s="192"/>
      <c r="I801" s="192"/>
      <c r="J801" s="192"/>
      <c r="K801" s="192"/>
      <c r="L801" s="192"/>
      <c r="M801" s="192"/>
      <c r="N801" s="192"/>
      <c r="O801" s="192"/>
      <c r="P801" s="192"/>
      <c r="Q801" s="192"/>
      <c r="R801" s="192"/>
      <c r="S801" s="192"/>
      <c r="T801" s="192"/>
      <c r="U801" s="192"/>
      <c r="V801" s="192"/>
      <c r="W801" s="196"/>
      <c r="X801" s="192"/>
      <c r="Y801" s="192"/>
      <c r="Z801" s="192"/>
      <c r="AA801" s="192"/>
      <c r="AB801" s="192"/>
      <c r="AC801" s="192"/>
      <c r="AD801" s="192"/>
      <c r="AE801" s="192"/>
      <c r="AF801" s="192"/>
      <c r="AG801" s="192"/>
      <c r="AH801" s="192"/>
      <c r="AI801" s="192"/>
      <c r="AJ801" s="192"/>
      <c r="AK801" s="192"/>
      <c r="AL801" s="192"/>
      <c r="AM801" s="192"/>
      <c r="AN801" s="192"/>
      <c r="AO801" s="192"/>
      <c r="AP801" s="192"/>
      <c r="AQ801" s="192"/>
      <c r="AR801" s="192"/>
      <c r="AS801" s="192"/>
      <c r="AT801" s="192"/>
      <c r="AU801" s="192"/>
      <c r="AV801" s="192"/>
      <c r="AW801" s="192"/>
      <c r="AX801" s="192"/>
      <c r="AY801" s="192"/>
      <c r="AZ801" s="192"/>
      <c r="BA801" s="192"/>
      <c r="BB801" s="192"/>
      <c r="BC801" s="192"/>
      <c r="BD801" s="192"/>
      <c r="BE801" s="192"/>
    </row>
    <row r="802" spans="1:57" ht="11.25" x14ac:dyDescent="0.2">
      <c r="A802" s="192"/>
      <c r="B802" s="192"/>
      <c r="C802" s="192"/>
      <c r="D802" s="192"/>
      <c r="E802" s="192"/>
      <c r="F802" s="192"/>
      <c r="G802" s="192"/>
      <c r="H802" s="192"/>
      <c r="I802" s="192"/>
      <c r="J802" s="192"/>
      <c r="K802" s="192"/>
      <c r="L802" s="192"/>
      <c r="M802" s="192"/>
      <c r="N802" s="192"/>
      <c r="O802" s="192"/>
      <c r="P802" s="192"/>
      <c r="Q802" s="192"/>
      <c r="R802" s="192"/>
      <c r="S802" s="192"/>
      <c r="T802" s="192"/>
      <c r="U802" s="192"/>
      <c r="V802" s="192"/>
      <c r="W802" s="196"/>
      <c r="X802" s="192"/>
      <c r="Y802" s="192"/>
      <c r="Z802" s="192"/>
      <c r="AA802" s="192"/>
      <c r="AB802" s="192"/>
      <c r="AC802" s="192"/>
      <c r="AD802" s="192"/>
      <c r="AE802" s="192"/>
      <c r="AF802" s="192"/>
      <c r="AG802" s="192"/>
      <c r="AH802" s="192"/>
      <c r="AI802" s="192"/>
      <c r="AJ802" s="192"/>
      <c r="AK802" s="192"/>
      <c r="AL802" s="192"/>
      <c r="AM802" s="192"/>
      <c r="AN802" s="192"/>
      <c r="AO802" s="192"/>
      <c r="AP802" s="192"/>
      <c r="AQ802" s="192"/>
      <c r="AR802" s="192"/>
      <c r="AS802" s="192"/>
      <c r="AT802" s="192"/>
      <c r="AU802" s="192"/>
      <c r="AV802" s="192"/>
      <c r="AW802" s="192"/>
      <c r="AX802" s="192"/>
      <c r="AY802" s="192"/>
      <c r="AZ802" s="192"/>
      <c r="BA802" s="192"/>
      <c r="BB802" s="192"/>
      <c r="BC802" s="192"/>
      <c r="BD802" s="192"/>
      <c r="BE802" s="192"/>
    </row>
    <row r="803" spans="1:57" ht="11.25" x14ac:dyDescent="0.2">
      <c r="A803" s="192"/>
      <c r="B803" s="192"/>
      <c r="C803" s="192"/>
      <c r="D803" s="192"/>
      <c r="E803" s="192"/>
      <c r="F803" s="192"/>
      <c r="G803" s="192"/>
      <c r="H803" s="192"/>
      <c r="I803" s="192"/>
      <c r="J803" s="192"/>
      <c r="K803" s="192"/>
      <c r="L803" s="192"/>
      <c r="M803" s="192"/>
      <c r="N803" s="192"/>
      <c r="O803" s="192"/>
      <c r="P803" s="192"/>
      <c r="Q803" s="192"/>
      <c r="R803" s="192"/>
      <c r="S803" s="192"/>
      <c r="T803" s="192"/>
      <c r="U803" s="192"/>
      <c r="V803" s="192"/>
      <c r="W803" s="196"/>
      <c r="X803" s="192"/>
      <c r="Y803" s="192"/>
      <c r="Z803" s="192"/>
      <c r="AA803" s="192"/>
      <c r="AB803" s="192"/>
      <c r="AC803" s="192"/>
      <c r="AD803" s="192"/>
      <c r="AE803" s="192"/>
      <c r="AF803" s="192"/>
      <c r="AG803" s="192"/>
      <c r="AH803" s="192"/>
      <c r="AI803" s="192"/>
      <c r="AJ803" s="192"/>
      <c r="AK803" s="192"/>
      <c r="AL803" s="192"/>
      <c r="AM803" s="192"/>
      <c r="AN803" s="192"/>
      <c r="AO803" s="192"/>
      <c r="AP803" s="192"/>
      <c r="AQ803" s="192"/>
      <c r="AR803" s="192"/>
      <c r="AS803" s="192"/>
      <c r="AT803" s="192"/>
      <c r="AU803" s="192"/>
      <c r="AV803" s="192"/>
      <c r="AW803" s="192"/>
      <c r="AX803" s="192"/>
      <c r="AY803" s="192"/>
      <c r="AZ803" s="192"/>
      <c r="BA803" s="192"/>
      <c r="BB803" s="192"/>
      <c r="BC803" s="192"/>
      <c r="BD803" s="192"/>
      <c r="BE803" s="192"/>
    </row>
    <row r="804" spans="1:57" ht="11.25" x14ac:dyDescent="0.2">
      <c r="A804" s="192"/>
      <c r="B804" s="192"/>
      <c r="C804" s="192"/>
      <c r="D804" s="192"/>
      <c r="E804" s="192"/>
      <c r="F804" s="192"/>
      <c r="G804" s="192"/>
      <c r="H804" s="192"/>
      <c r="I804" s="192"/>
      <c r="J804" s="192"/>
      <c r="K804" s="192"/>
      <c r="L804" s="192"/>
      <c r="M804" s="192"/>
      <c r="N804" s="192"/>
      <c r="O804" s="192"/>
      <c r="P804" s="192"/>
      <c r="Q804" s="192"/>
      <c r="R804" s="192"/>
      <c r="S804" s="192"/>
      <c r="T804" s="192"/>
      <c r="U804" s="192"/>
      <c r="V804" s="192"/>
      <c r="W804" s="196"/>
      <c r="X804" s="192"/>
      <c r="Y804" s="192"/>
      <c r="Z804" s="192"/>
      <c r="AA804" s="192"/>
      <c r="AB804" s="192"/>
      <c r="AC804" s="192"/>
      <c r="AD804" s="192"/>
      <c r="AE804" s="192"/>
      <c r="AF804" s="192"/>
      <c r="AG804" s="192"/>
      <c r="AH804" s="192"/>
      <c r="AI804" s="192"/>
      <c r="AJ804" s="192"/>
      <c r="AK804" s="192"/>
      <c r="AL804" s="192"/>
      <c r="AM804" s="192"/>
      <c r="AN804" s="192"/>
      <c r="AO804" s="192"/>
      <c r="AP804" s="192"/>
      <c r="AQ804" s="192"/>
      <c r="AR804" s="192"/>
      <c r="AS804" s="192"/>
      <c r="AT804" s="192"/>
      <c r="AU804" s="192"/>
      <c r="AV804" s="192"/>
      <c r="AW804" s="192"/>
      <c r="AX804" s="192"/>
      <c r="AY804" s="192"/>
      <c r="AZ804" s="192"/>
      <c r="BA804" s="192"/>
      <c r="BB804" s="192"/>
      <c r="BC804" s="192"/>
      <c r="BD804" s="192"/>
      <c r="BE804" s="192"/>
    </row>
    <row r="805" spans="1:57" ht="11.25" x14ac:dyDescent="0.2">
      <c r="A805" s="192"/>
      <c r="B805" s="192"/>
      <c r="C805" s="192"/>
      <c r="D805" s="192"/>
      <c r="E805" s="192"/>
      <c r="F805" s="192"/>
      <c r="G805" s="192"/>
      <c r="H805" s="192"/>
      <c r="I805" s="192"/>
      <c r="J805" s="192"/>
      <c r="K805" s="192"/>
      <c r="L805" s="192"/>
      <c r="M805" s="192"/>
      <c r="N805" s="192"/>
      <c r="O805" s="192"/>
      <c r="P805" s="192"/>
      <c r="Q805" s="192"/>
      <c r="R805" s="192"/>
      <c r="S805" s="192"/>
      <c r="T805" s="192"/>
      <c r="U805" s="192"/>
      <c r="V805" s="192"/>
      <c r="W805" s="196"/>
      <c r="X805" s="192"/>
      <c r="Y805" s="192"/>
      <c r="Z805" s="192"/>
      <c r="AA805" s="192"/>
      <c r="AB805" s="192"/>
      <c r="AC805" s="192"/>
      <c r="AD805" s="192"/>
      <c r="AE805" s="192"/>
      <c r="AF805" s="192"/>
      <c r="AG805" s="192"/>
      <c r="AH805" s="192"/>
      <c r="AI805" s="192"/>
      <c r="AJ805" s="192"/>
      <c r="AK805" s="192"/>
      <c r="AL805" s="192"/>
      <c r="AM805" s="192"/>
      <c r="AN805" s="192"/>
      <c r="AO805" s="192"/>
      <c r="AP805" s="192"/>
      <c r="AQ805" s="192"/>
      <c r="AR805" s="192"/>
      <c r="AS805" s="192"/>
      <c r="AT805" s="192"/>
      <c r="AU805" s="192"/>
      <c r="AV805" s="192"/>
      <c r="AW805" s="192"/>
      <c r="AX805" s="192"/>
      <c r="AY805" s="192"/>
      <c r="AZ805" s="192"/>
      <c r="BA805" s="192"/>
      <c r="BB805" s="192"/>
      <c r="BC805" s="192"/>
      <c r="BD805" s="192"/>
      <c r="BE805" s="192"/>
    </row>
    <row r="806" spans="1:57" ht="11.25" x14ac:dyDescent="0.2">
      <c r="A806" s="192"/>
      <c r="B806" s="192"/>
      <c r="C806" s="192"/>
      <c r="D806" s="192"/>
      <c r="E806" s="192"/>
      <c r="F806" s="192"/>
      <c r="G806" s="192"/>
      <c r="H806" s="192"/>
      <c r="I806" s="192"/>
      <c r="J806" s="192"/>
      <c r="K806" s="192"/>
      <c r="L806" s="192"/>
      <c r="M806" s="192"/>
      <c r="N806" s="192"/>
      <c r="O806" s="192"/>
      <c r="P806" s="192"/>
      <c r="Q806" s="192"/>
      <c r="R806" s="192"/>
      <c r="S806" s="192"/>
      <c r="T806" s="192"/>
      <c r="U806" s="192"/>
      <c r="V806" s="192"/>
      <c r="W806" s="196"/>
      <c r="X806" s="192"/>
      <c r="Y806" s="192"/>
      <c r="Z806" s="192"/>
      <c r="AA806" s="192"/>
      <c r="AB806" s="192"/>
      <c r="AC806" s="192"/>
      <c r="AD806" s="192"/>
      <c r="AE806" s="192"/>
      <c r="AF806" s="192"/>
      <c r="AG806" s="192"/>
      <c r="AH806" s="192"/>
      <c r="AI806" s="192"/>
      <c r="AJ806" s="192"/>
      <c r="AK806" s="192"/>
      <c r="AL806" s="192"/>
      <c r="AM806" s="192"/>
      <c r="AN806" s="192"/>
      <c r="AO806" s="192"/>
      <c r="AP806" s="192"/>
      <c r="AQ806" s="192"/>
      <c r="AR806" s="192"/>
      <c r="AS806" s="192"/>
      <c r="AT806" s="192"/>
      <c r="AU806" s="192"/>
      <c r="AV806" s="192"/>
      <c r="AW806" s="192"/>
      <c r="AX806" s="192"/>
      <c r="AY806" s="192"/>
      <c r="AZ806" s="192"/>
      <c r="BA806" s="192"/>
      <c r="BB806" s="192"/>
      <c r="BC806" s="192"/>
      <c r="BD806" s="192"/>
      <c r="BE806" s="192"/>
    </row>
    <row r="807" spans="1:57" ht="11.25" x14ac:dyDescent="0.2">
      <c r="A807" s="192"/>
      <c r="B807" s="192"/>
      <c r="C807" s="192"/>
      <c r="D807" s="192"/>
      <c r="E807" s="192"/>
      <c r="F807" s="192"/>
      <c r="G807" s="192"/>
      <c r="H807" s="192"/>
      <c r="I807" s="192"/>
      <c r="J807" s="192"/>
      <c r="K807" s="192"/>
      <c r="L807" s="192"/>
      <c r="M807" s="192"/>
      <c r="N807" s="192"/>
      <c r="O807" s="192"/>
      <c r="P807" s="192"/>
      <c r="Q807" s="192"/>
      <c r="R807" s="192"/>
      <c r="S807" s="192"/>
      <c r="T807" s="192"/>
      <c r="U807" s="192"/>
      <c r="V807" s="192"/>
      <c r="W807" s="196"/>
      <c r="X807" s="192"/>
      <c r="Y807" s="192"/>
      <c r="Z807" s="192"/>
      <c r="AA807" s="192"/>
      <c r="AB807" s="192"/>
      <c r="AC807" s="192"/>
      <c r="AD807" s="192"/>
      <c r="AE807" s="192"/>
      <c r="AF807" s="192"/>
      <c r="AG807" s="192"/>
      <c r="AH807" s="192"/>
      <c r="AI807" s="192"/>
      <c r="AJ807" s="192"/>
      <c r="AK807" s="192"/>
      <c r="AL807" s="192"/>
      <c r="AM807" s="192"/>
      <c r="AN807" s="192"/>
      <c r="AO807" s="192"/>
      <c r="AP807" s="192"/>
      <c r="AQ807" s="192"/>
      <c r="AR807" s="192"/>
      <c r="AS807" s="192"/>
      <c r="AT807" s="192"/>
      <c r="AU807" s="192"/>
      <c r="AV807" s="192"/>
      <c r="AW807" s="192"/>
      <c r="AX807" s="192"/>
      <c r="AY807" s="192"/>
      <c r="AZ807" s="192"/>
      <c r="BA807" s="192"/>
      <c r="BB807" s="192"/>
      <c r="BC807" s="192"/>
      <c r="BD807" s="192"/>
      <c r="BE807" s="192"/>
    </row>
    <row r="808" spans="1:57" ht="11.25" x14ac:dyDescent="0.2">
      <c r="A808" s="192"/>
      <c r="B808" s="192"/>
      <c r="C808" s="192"/>
      <c r="D808" s="192"/>
      <c r="E808" s="192"/>
      <c r="F808" s="192"/>
      <c r="G808" s="192"/>
      <c r="H808" s="192"/>
      <c r="I808" s="192"/>
      <c r="J808" s="192"/>
      <c r="K808" s="192"/>
      <c r="L808" s="192"/>
      <c r="M808" s="192"/>
      <c r="N808" s="192"/>
      <c r="O808" s="192"/>
      <c r="P808" s="192"/>
      <c r="Q808" s="192"/>
      <c r="R808" s="192"/>
      <c r="S808" s="192"/>
      <c r="T808" s="192"/>
      <c r="U808" s="192"/>
      <c r="V808" s="192"/>
      <c r="W808" s="196"/>
      <c r="X808" s="192"/>
      <c r="Y808" s="192"/>
      <c r="Z808" s="192"/>
      <c r="AA808" s="192"/>
      <c r="AB808" s="192"/>
      <c r="AC808" s="192"/>
      <c r="AD808" s="192"/>
      <c r="AE808" s="192"/>
      <c r="AF808" s="192"/>
      <c r="AG808" s="192"/>
      <c r="AH808" s="192"/>
      <c r="AI808" s="192"/>
      <c r="AJ808" s="192"/>
      <c r="AK808" s="192"/>
      <c r="AL808" s="192"/>
      <c r="AM808" s="192"/>
      <c r="AN808" s="192"/>
      <c r="AO808" s="192"/>
      <c r="AP808" s="192"/>
      <c r="AQ808" s="192"/>
      <c r="AR808" s="192"/>
      <c r="AS808" s="192"/>
      <c r="AT808" s="192"/>
      <c r="AU808" s="192"/>
      <c r="AV808" s="192"/>
      <c r="AW808" s="192"/>
      <c r="AX808" s="192"/>
      <c r="AY808" s="192"/>
      <c r="AZ808" s="192"/>
      <c r="BA808" s="192"/>
      <c r="BB808" s="192"/>
      <c r="BC808" s="192"/>
      <c r="BD808" s="192"/>
      <c r="BE808" s="192"/>
    </row>
    <row r="809" spans="1:57" ht="11.25" x14ac:dyDescent="0.2">
      <c r="A809" s="192"/>
      <c r="B809" s="192"/>
      <c r="C809" s="192"/>
      <c r="D809" s="192"/>
      <c r="E809" s="192"/>
      <c r="F809" s="192"/>
      <c r="G809" s="192"/>
      <c r="H809" s="192"/>
      <c r="I809" s="192"/>
      <c r="J809" s="192"/>
      <c r="K809" s="192"/>
      <c r="L809" s="192"/>
      <c r="M809" s="192"/>
      <c r="N809" s="192"/>
      <c r="O809" s="192"/>
      <c r="P809" s="192"/>
      <c r="Q809" s="192"/>
      <c r="R809" s="192"/>
      <c r="S809" s="192"/>
      <c r="T809" s="192"/>
      <c r="U809" s="192"/>
      <c r="V809" s="192"/>
      <c r="W809" s="196"/>
      <c r="X809" s="192"/>
      <c r="Y809" s="192"/>
      <c r="Z809" s="192"/>
      <c r="AA809" s="192"/>
      <c r="AB809" s="192"/>
      <c r="AC809" s="192"/>
      <c r="AD809" s="192"/>
      <c r="AE809" s="192"/>
      <c r="AF809" s="192"/>
      <c r="AG809" s="192"/>
      <c r="AH809" s="192"/>
      <c r="AI809" s="192"/>
      <c r="AJ809" s="192"/>
      <c r="AK809" s="192"/>
      <c r="AL809" s="192"/>
      <c r="AM809" s="192"/>
      <c r="AN809" s="192"/>
      <c r="AO809" s="192"/>
      <c r="AP809" s="192"/>
      <c r="AQ809" s="192"/>
      <c r="AR809" s="192"/>
      <c r="AS809" s="192"/>
      <c r="AT809" s="192"/>
      <c r="AU809" s="192"/>
      <c r="AV809" s="192"/>
      <c r="AW809" s="192"/>
      <c r="AX809" s="192"/>
      <c r="AY809" s="192"/>
      <c r="AZ809" s="192"/>
      <c r="BA809" s="192"/>
      <c r="BB809" s="192"/>
      <c r="BC809" s="192"/>
      <c r="BD809" s="192"/>
      <c r="BE809" s="192"/>
    </row>
    <row r="810" spans="1:57" ht="11.25" x14ac:dyDescent="0.2">
      <c r="A810" s="192"/>
      <c r="B810" s="192"/>
      <c r="C810" s="192"/>
      <c r="D810" s="192"/>
      <c r="E810" s="192"/>
      <c r="F810" s="192"/>
      <c r="G810" s="192"/>
      <c r="H810" s="192"/>
      <c r="I810" s="192"/>
      <c r="J810" s="192"/>
      <c r="K810" s="192"/>
      <c r="L810" s="192"/>
      <c r="M810" s="192"/>
      <c r="N810" s="192"/>
      <c r="O810" s="192"/>
      <c r="P810" s="192"/>
      <c r="Q810" s="192"/>
      <c r="R810" s="192"/>
      <c r="S810" s="192"/>
      <c r="T810" s="192"/>
      <c r="U810" s="192"/>
      <c r="V810" s="192"/>
      <c r="W810" s="196"/>
      <c r="X810" s="192"/>
      <c r="Y810" s="192"/>
      <c r="Z810" s="192"/>
      <c r="AA810" s="192"/>
      <c r="AB810" s="192"/>
      <c r="AC810" s="192"/>
      <c r="AD810" s="192"/>
      <c r="AE810" s="192"/>
      <c r="AF810" s="192"/>
      <c r="AG810" s="192"/>
      <c r="AH810" s="192"/>
      <c r="AI810" s="192"/>
      <c r="AJ810" s="192"/>
      <c r="AK810" s="192"/>
      <c r="AL810" s="192"/>
      <c r="AM810" s="192"/>
      <c r="AN810" s="192"/>
      <c r="AO810" s="192"/>
      <c r="AP810" s="192"/>
      <c r="AQ810" s="192"/>
      <c r="AR810" s="192"/>
      <c r="AS810" s="192"/>
      <c r="AT810" s="192"/>
      <c r="AU810" s="192"/>
      <c r="AV810" s="192"/>
      <c r="AW810" s="192"/>
      <c r="AX810" s="192"/>
      <c r="AY810" s="192"/>
      <c r="AZ810" s="192"/>
      <c r="BA810" s="192"/>
      <c r="BB810" s="192"/>
      <c r="BC810" s="192"/>
      <c r="BD810" s="192"/>
      <c r="BE810" s="192"/>
    </row>
    <row r="811" spans="1:57" ht="11.25" x14ac:dyDescent="0.2">
      <c r="A811" s="192"/>
      <c r="B811" s="192"/>
      <c r="C811" s="192"/>
      <c r="D811" s="192"/>
      <c r="E811" s="192"/>
      <c r="F811" s="192"/>
      <c r="G811" s="192"/>
      <c r="H811" s="192"/>
      <c r="I811" s="192"/>
      <c r="J811" s="192"/>
      <c r="K811" s="192"/>
      <c r="L811" s="192"/>
      <c r="M811" s="192"/>
      <c r="N811" s="192"/>
      <c r="O811" s="192"/>
      <c r="P811" s="192"/>
      <c r="Q811" s="192"/>
      <c r="R811" s="192"/>
      <c r="S811" s="192"/>
      <c r="T811" s="192"/>
      <c r="U811" s="192"/>
      <c r="V811" s="192"/>
      <c r="W811" s="196"/>
      <c r="X811" s="192"/>
      <c r="Y811" s="192"/>
      <c r="Z811" s="192"/>
      <c r="AA811" s="192"/>
      <c r="AB811" s="192"/>
      <c r="AC811" s="192"/>
      <c r="AD811" s="192"/>
      <c r="AE811" s="192"/>
      <c r="AF811" s="192"/>
      <c r="AG811" s="192"/>
      <c r="AH811" s="192"/>
      <c r="AI811" s="192"/>
      <c r="AJ811" s="192"/>
      <c r="AK811" s="192"/>
      <c r="AL811" s="192"/>
      <c r="AM811" s="192"/>
      <c r="AN811" s="192"/>
      <c r="AO811" s="192"/>
      <c r="AP811" s="192"/>
      <c r="AQ811" s="192"/>
      <c r="AR811" s="192"/>
      <c r="AS811" s="192"/>
      <c r="AT811" s="192"/>
      <c r="AU811" s="192"/>
      <c r="AV811" s="192"/>
      <c r="AW811" s="192"/>
      <c r="AX811" s="192"/>
      <c r="AY811" s="192"/>
      <c r="AZ811" s="192"/>
      <c r="BA811" s="192"/>
      <c r="BB811" s="192"/>
      <c r="BC811" s="192"/>
      <c r="BD811" s="192"/>
      <c r="BE811" s="192"/>
    </row>
    <row r="812" spans="1:57" ht="11.25" x14ac:dyDescent="0.2">
      <c r="A812" s="192"/>
      <c r="B812" s="192"/>
      <c r="C812" s="192"/>
      <c r="D812" s="192"/>
      <c r="E812" s="192"/>
      <c r="F812" s="192"/>
      <c r="G812" s="192"/>
      <c r="H812" s="192"/>
      <c r="I812" s="192"/>
      <c r="J812" s="192"/>
      <c r="K812" s="192"/>
      <c r="L812" s="192"/>
      <c r="M812" s="192"/>
      <c r="N812" s="192"/>
      <c r="O812" s="192"/>
      <c r="P812" s="192"/>
      <c r="Q812" s="192"/>
      <c r="R812" s="192"/>
      <c r="S812" s="192"/>
      <c r="T812" s="192"/>
      <c r="U812" s="192"/>
      <c r="V812" s="192"/>
      <c r="W812" s="196"/>
      <c r="X812" s="192"/>
      <c r="Y812" s="192"/>
      <c r="Z812" s="192"/>
      <c r="AA812" s="192"/>
      <c r="AB812" s="192"/>
      <c r="AC812" s="192"/>
      <c r="AD812" s="192"/>
      <c r="AE812" s="192"/>
      <c r="AF812" s="192"/>
      <c r="AG812" s="192"/>
      <c r="AH812" s="192"/>
      <c r="AI812" s="192"/>
      <c r="AJ812" s="192"/>
      <c r="AK812" s="192"/>
      <c r="AL812" s="192"/>
      <c r="AM812" s="192"/>
      <c r="AN812" s="192"/>
      <c r="AO812" s="192"/>
      <c r="AP812" s="192"/>
      <c r="AQ812" s="192"/>
      <c r="AR812" s="192"/>
      <c r="AS812" s="192"/>
      <c r="AT812" s="192"/>
      <c r="AU812" s="192"/>
      <c r="AV812" s="192"/>
      <c r="AW812" s="192"/>
      <c r="AX812" s="192"/>
      <c r="AY812" s="192"/>
      <c r="AZ812" s="192"/>
      <c r="BA812" s="192"/>
      <c r="BB812" s="192"/>
      <c r="BC812" s="192"/>
      <c r="BD812" s="192"/>
      <c r="BE812" s="192"/>
    </row>
    <row r="813" spans="1:57" ht="11.25" x14ac:dyDescent="0.2">
      <c r="A813" s="192"/>
      <c r="B813" s="192"/>
      <c r="C813" s="192"/>
      <c r="D813" s="192"/>
      <c r="E813" s="192"/>
      <c r="F813" s="192"/>
      <c r="G813" s="192"/>
      <c r="H813" s="192"/>
      <c r="I813" s="192"/>
      <c r="J813" s="192"/>
      <c r="K813" s="192"/>
      <c r="L813" s="192"/>
      <c r="M813" s="192"/>
      <c r="N813" s="192"/>
      <c r="O813" s="192"/>
      <c r="P813" s="192"/>
      <c r="Q813" s="192"/>
      <c r="R813" s="192"/>
      <c r="S813" s="192"/>
      <c r="T813" s="192"/>
      <c r="U813" s="192"/>
      <c r="V813" s="192"/>
      <c r="W813" s="196"/>
      <c r="X813" s="192"/>
      <c r="Y813" s="192"/>
      <c r="Z813" s="192"/>
      <c r="AA813" s="192"/>
      <c r="AB813" s="192"/>
      <c r="AC813" s="192"/>
      <c r="AD813" s="192"/>
      <c r="AE813" s="192"/>
      <c r="AF813" s="192"/>
      <c r="AG813" s="192"/>
      <c r="AH813" s="192"/>
      <c r="AI813" s="192"/>
      <c r="AJ813" s="192"/>
      <c r="AK813" s="192"/>
      <c r="AL813" s="192"/>
      <c r="AM813" s="192"/>
      <c r="AN813" s="192"/>
      <c r="AO813" s="192"/>
      <c r="AP813" s="192"/>
      <c r="AQ813" s="192"/>
      <c r="AR813" s="192"/>
      <c r="AS813" s="192"/>
      <c r="AT813" s="192"/>
      <c r="AU813" s="192"/>
      <c r="AV813" s="192"/>
      <c r="AW813" s="192"/>
      <c r="AX813" s="192"/>
      <c r="AY813" s="192"/>
      <c r="AZ813" s="192"/>
      <c r="BA813" s="192"/>
      <c r="BB813" s="192"/>
      <c r="BC813" s="192"/>
      <c r="BD813" s="192"/>
      <c r="BE813" s="192"/>
    </row>
    <row r="814" spans="1:57" ht="11.25" x14ac:dyDescent="0.2">
      <c r="A814" s="192"/>
      <c r="B814" s="192"/>
      <c r="C814" s="192"/>
      <c r="D814" s="192"/>
      <c r="E814" s="192"/>
      <c r="F814" s="192"/>
      <c r="G814" s="192"/>
      <c r="H814" s="192"/>
      <c r="I814" s="192"/>
      <c r="J814" s="192"/>
      <c r="K814" s="192"/>
      <c r="L814" s="192"/>
      <c r="M814" s="192"/>
      <c r="N814" s="192"/>
      <c r="O814" s="192"/>
      <c r="P814" s="192"/>
      <c r="Q814" s="192"/>
      <c r="R814" s="192"/>
      <c r="S814" s="192"/>
      <c r="T814" s="192"/>
      <c r="U814" s="192"/>
      <c r="V814" s="192"/>
      <c r="W814" s="196"/>
      <c r="X814" s="192"/>
      <c r="Y814" s="192"/>
      <c r="Z814" s="192"/>
      <c r="AA814" s="192"/>
      <c r="AB814" s="192"/>
      <c r="AC814" s="192"/>
      <c r="AD814" s="192"/>
      <c r="AE814" s="192"/>
      <c r="AF814" s="192"/>
      <c r="AG814" s="192"/>
      <c r="AH814" s="192"/>
      <c r="AI814" s="192"/>
      <c r="AJ814" s="192"/>
      <c r="AK814" s="192"/>
      <c r="AL814" s="192"/>
      <c r="AM814" s="192"/>
      <c r="AN814" s="192"/>
      <c r="AO814" s="192"/>
      <c r="AP814" s="192"/>
      <c r="AQ814" s="192"/>
      <c r="AR814" s="192"/>
      <c r="AS814" s="192"/>
      <c r="AT814" s="192"/>
      <c r="AU814" s="192"/>
      <c r="AV814" s="192"/>
      <c r="AW814" s="192"/>
      <c r="AX814" s="192"/>
      <c r="AY814" s="192"/>
      <c r="AZ814" s="192"/>
      <c r="BA814" s="192"/>
      <c r="BB814" s="192"/>
      <c r="BC814" s="192"/>
      <c r="BD814" s="192"/>
      <c r="BE814" s="192"/>
    </row>
    <row r="815" spans="1:57" ht="11.25" x14ac:dyDescent="0.2">
      <c r="A815" s="192"/>
      <c r="B815" s="192"/>
      <c r="C815" s="192"/>
      <c r="D815" s="192"/>
      <c r="E815" s="192"/>
      <c r="F815" s="192"/>
      <c r="G815" s="192"/>
      <c r="H815" s="192"/>
      <c r="I815" s="192"/>
      <c r="J815" s="192"/>
      <c r="K815" s="192"/>
      <c r="L815" s="192"/>
      <c r="M815" s="192"/>
      <c r="N815" s="192"/>
      <c r="O815" s="192"/>
      <c r="P815" s="192"/>
      <c r="Q815" s="192"/>
      <c r="R815" s="192"/>
      <c r="S815" s="192"/>
      <c r="T815" s="192"/>
      <c r="U815" s="192"/>
      <c r="V815" s="192"/>
      <c r="W815" s="196"/>
      <c r="X815" s="192"/>
      <c r="Y815" s="192"/>
      <c r="Z815" s="192"/>
      <c r="AA815" s="192"/>
      <c r="AB815" s="192"/>
      <c r="AC815" s="192"/>
      <c r="AD815" s="192"/>
      <c r="AE815" s="192"/>
      <c r="AF815" s="192"/>
      <c r="AG815" s="192"/>
      <c r="AH815" s="192"/>
      <c r="AI815" s="192"/>
      <c r="AJ815" s="192"/>
      <c r="AK815" s="192"/>
      <c r="AL815" s="192"/>
      <c r="AM815" s="192"/>
      <c r="AN815" s="192"/>
      <c r="AO815" s="192"/>
      <c r="AP815" s="192"/>
      <c r="AQ815" s="192"/>
      <c r="AR815" s="192"/>
      <c r="AS815" s="192"/>
      <c r="AT815" s="192"/>
      <c r="AU815" s="192"/>
      <c r="AV815" s="192"/>
      <c r="AW815" s="192"/>
      <c r="AX815" s="192"/>
      <c r="AY815" s="192"/>
      <c r="AZ815" s="192"/>
      <c r="BA815" s="192"/>
      <c r="BB815" s="192"/>
      <c r="BC815" s="192"/>
      <c r="BD815" s="192"/>
      <c r="BE815" s="192"/>
    </row>
    <row r="816" spans="1:57" ht="11.25" x14ac:dyDescent="0.2">
      <c r="A816" s="192"/>
      <c r="B816" s="192"/>
      <c r="C816" s="192"/>
      <c r="D816" s="192"/>
      <c r="E816" s="192"/>
      <c r="F816" s="192"/>
      <c r="G816" s="192"/>
      <c r="H816" s="192"/>
      <c r="I816" s="192"/>
      <c r="J816" s="192"/>
      <c r="K816" s="192"/>
      <c r="L816" s="192"/>
      <c r="M816" s="192"/>
      <c r="N816" s="192"/>
      <c r="O816" s="192"/>
      <c r="P816" s="192"/>
      <c r="Q816" s="192"/>
      <c r="R816" s="192"/>
      <c r="S816" s="192"/>
      <c r="T816" s="192"/>
      <c r="U816" s="192"/>
      <c r="V816" s="192"/>
      <c r="W816" s="196"/>
      <c r="X816" s="192"/>
      <c r="Y816" s="192"/>
      <c r="Z816" s="192"/>
      <c r="AA816" s="192"/>
      <c r="AB816" s="192"/>
      <c r="AC816" s="192"/>
      <c r="AD816" s="192"/>
      <c r="AE816" s="192"/>
      <c r="AF816" s="192"/>
      <c r="AG816" s="192"/>
      <c r="AH816" s="192"/>
      <c r="AI816" s="192"/>
      <c r="AJ816" s="192"/>
      <c r="AK816" s="192"/>
      <c r="AL816" s="192"/>
      <c r="AM816" s="192"/>
      <c r="AN816" s="192"/>
      <c r="AO816" s="192"/>
      <c r="AP816" s="192"/>
      <c r="AQ816" s="192"/>
      <c r="AR816" s="192"/>
      <c r="AS816" s="192"/>
      <c r="AT816" s="192"/>
      <c r="AU816" s="192"/>
      <c r="AV816" s="192"/>
      <c r="AW816" s="192"/>
      <c r="AX816" s="192"/>
      <c r="AY816" s="192"/>
      <c r="AZ816" s="192"/>
      <c r="BA816" s="192"/>
      <c r="BB816" s="192"/>
      <c r="BC816" s="192"/>
      <c r="BD816" s="192"/>
      <c r="BE816" s="192"/>
    </row>
    <row r="817" spans="1:57" ht="11.25" x14ac:dyDescent="0.2">
      <c r="A817" s="192"/>
      <c r="B817" s="192"/>
      <c r="C817" s="192"/>
      <c r="D817" s="192"/>
      <c r="E817" s="192"/>
      <c r="F817" s="192"/>
      <c r="G817" s="192"/>
      <c r="H817" s="192"/>
      <c r="I817" s="192"/>
      <c r="J817" s="192"/>
      <c r="K817" s="192"/>
      <c r="L817" s="192"/>
      <c r="M817" s="192"/>
      <c r="N817" s="192"/>
      <c r="O817" s="192"/>
      <c r="P817" s="192"/>
      <c r="Q817" s="192"/>
      <c r="R817" s="192"/>
      <c r="S817" s="192"/>
      <c r="T817" s="192"/>
      <c r="U817" s="192"/>
      <c r="V817" s="192"/>
      <c r="W817" s="196"/>
      <c r="X817" s="192"/>
      <c r="Y817" s="192"/>
      <c r="Z817" s="192"/>
      <c r="AA817" s="192"/>
      <c r="AB817" s="192"/>
      <c r="AC817" s="192"/>
      <c r="AD817" s="192"/>
      <c r="AE817" s="192"/>
      <c r="AF817" s="192"/>
      <c r="AG817" s="192"/>
      <c r="AH817" s="192"/>
      <c r="AI817" s="192"/>
      <c r="AJ817" s="192"/>
      <c r="AK817" s="192"/>
      <c r="AL817" s="192"/>
      <c r="AM817" s="192"/>
      <c r="AN817" s="192"/>
      <c r="AO817" s="192"/>
      <c r="AP817" s="192"/>
      <c r="AQ817" s="192"/>
      <c r="AR817" s="192"/>
      <c r="AS817" s="192"/>
      <c r="AT817" s="192"/>
      <c r="AU817" s="192"/>
      <c r="AV817" s="192"/>
      <c r="AW817" s="192"/>
      <c r="AX817" s="192"/>
      <c r="AY817" s="192"/>
      <c r="AZ817" s="192"/>
      <c r="BA817" s="192"/>
      <c r="BB817" s="192"/>
      <c r="BC817" s="192"/>
      <c r="BD817" s="192"/>
      <c r="BE817" s="192"/>
    </row>
    <row r="818" spans="1:57" ht="11.25" x14ac:dyDescent="0.2">
      <c r="A818" s="192"/>
      <c r="B818" s="192"/>
      <c r="C818" s="192"/>
      <c r="D818" s="192"/>
      <c r="E818" s="192"/>
      <c r="F818" s="192"/>
      <c r="G818" s="192"/>
      <c r="H818" s="192"/>
      <c r="I818" s="192"/>
      <c r="J818" s="192"/>
      <c r="K818" s="192"/>
      <c r="L818" s="192"/>
      <c r="M818" s="192"/>
      <c r="N818" s="192"/>
      <c r="O818" s="192"/>
      <c r="P818" s="192"/>
      <c r="Q818" s="192"/>
      <c r="R818" s="192"/>
      <c r="S818" s="192"/>
      <c r="T818" s="192"/>
      <c r="U818" s="192"/>
      <c r="V818" s="192"/>
      <c r="W818" s="196"/>
      <c r="X818" s="192"/>
      <c r="Y818" s="192"/>
      <c r="Z818" s="192"/>
      <c r="AA818" s="192"/>
      <c r="AB818" s="192"/>
      <c r="AC818" s="192"/>
      <c r="AD818" s="192"/>
      <c r="AE818" s="192"/>
      <c r="AF818" s="192"/>
      <c r="AG818" s="192"/>
      <c r="AH818" s="192"/>
      <c r="AI818" s="192"/>
      <c r="AJ818" s="192"/>
      <c r="AK818" s="192"/>
      <c r="AL818" s="192"/>
      <c r="AM818" s="192"/>
      <c r="AN818" s="192"/>
      <c r="AO818" s="192"/>
      <c r="AP818" s="192"/>
      <c r="AQ818" s="192"/>
      <c r="AR818" s="192"/>
      <c r="AS818" s="192"/>
      <c r="AT818" s="192"/>
      <c r="AU818" s="192"/>
      <c r="AV818" s="192"/>
      <c r="AW818" s="192"/>
      <c r="AX818" s="192"/>
      <c r="AY818" s="192"/>
      <c r="AZ818" s="192"/>
      <c r="BA818" s="192"/>
      <c r="BB818" s="192"/>
      <c r="BC818" s="192"/>
      <c r="BD818" s="192"/>
      <c r="BE818" s="192"/>
    </row>
    <row r="819" spans="1:57" ht="11.25" x14ac:dyDescent="0.2">
      <c r="A819" s="192"/>
      <c r="B819" s="192"/>
      <c r="C819" s="192"/>
      <c r="D819" s="192"/>
      <c r="E819" s="192"/>
      <c r="F819" s="192"/>
      <c r="G819" s="192"/>
      <c r="H819" s="192"/>
      <c r="I819" s="192"/>
      <c r="J819" s="192"/>
      <c r="K819" s="192"/>
      <c r="L819" s="192"/>
      <c r="M819" s="192"/>
      <c r="N819" s="192"/>
      <c r="O819" s="192"/>
      <c r="P819" s="192"/>
      <c r="Q819" s="192"/>
      <c r="R819" s="192"/>
      <c r="S819" s="192"/>
      <c r="T819" s="192"/>
      <c r="U819" s="192"/>
      <c r="V819" s="192"/>
      <c r="W819" s="196"/>
      <c r="X819" s="192"/>
      <c r="Y819" s="192"/>
      <c r="Z819" s="192"/>
      <c r="AA819" s="192"/>
      <c r="AB819" s="192"/>
      <c r="AC819" s="192"/>
      <c r="AD819" s="192"/>
      <c r="AE819" s="192"/>
      <c r="AF819" s="192"/>
      <c r="AG819" s="192"/>
      <c r="AH819" s="192"/>
      <c r="AI819" s="192"/>
      <c r="AJ819" s="192"/>
      <c r="AK819" s="192"/>
      <c r="AL819" s="192"/>
      <c r="AM819" s="192"/>
      <c r="AN819" s="192"/>
      <c r="AO819" s="192"/>
      <c r="AP819" s="192"/>
      <c r="AQ819" s="192"/>
      <c r="AR819" s="192"/>
      <c r="AS819" s="192"/>
      <c r="AT819" s="192"/>
      <c r="AU819" s="192"/>
      <c r="AV819" s="192"/>
      <c r="AW819" s="192"/>
      <c r="AX819" s="192"/>
      <c r="AY819" s="192"/>
      <c r="AZ819" s="192"/>
      <c r="BA819" s="192"/>
      <c r="BB819" s="192"/>
      <c r="BC819" s="192"/>
      <c r="BD819" s="192"/>
      <c r="BE819" s="192"/>
    </row>
    <row r="820" spans="1:57" ht="11.25" x14ac:dyDescent="0.2">
      <c r="A820" s="192"/>
      <c r="B820" s="192"/>
      <c r="C820" s="192"/>
      <c r="D820" s="192"/>
      <c r="E820" s="192"/>
      <c r="F820" s="192"/>
      <c r="G820" s="192"/>
      <c r="H820" s="192"/>
      <c r="I820" s="192"/>
      <c r="J820" s="192"/>
      <c r="K820" s="192"/>
      <c r="L820" s="192"/>
      <c r="M820" s="192"/>
      <c r="N820" s="192"/>
      <c r="O820" s="192"/>
      <c r="P820" s="192"/>
      <c r="Q820" s="192"/>
      <c r="R820" s="192"/>
      <c r="S820" s="192"/>
      <c r="T820" s="192"/>
      <c r="U820" s="192"/>
      <c r="V820" s="192"/>
      <c r="W820" s="196"/>
      <c r="X820" s="192"/>
      <c r="Y820" s="192"/>
      <c r="Z820" s="192"/>
      <c r="AA820" s="192"/>
      <c r="AB820" s="192"/>
      <c r="AC820" s="192"/>
      <c r="AD820" s="192"/>
      <c r="AE820" s="192"/>
      <c r="AF820" s="192"/>
      <c r="AG820" s="192"/>
      <c r="AH820" s="192"/>
      <c r="AI820" s="192"/>
      <c r="AJ820" s="192"/>
      <c r="AK820" s="192"/>
      <c r="AL820" s="192"/>
      <c r="AM820" s="192"/>
      <c r="AN820" s="192"/>
      <c r="AO820" s="192"/>
      <c r="AP820" s="192"/>
      <c r="AQ820" s="192"/>
      <c r="AR820" s="192"/>
      <c r="AS820" s="192"/>
      <c r="AT820" s="192"/>
      <c r="AU820" s="192"/>
      <c r="AV820" s="192"/>
      <c r="AW820" s="192"/>
      <c r="AX820" s="192"/>
      <c r="AY820" s="192"/>
      <c r="AZ820" s="192"/>
      <c r="BA820" s="192"/>
      <c r="BB820" s="192"/>
      <c r="BC820" s="192"/>
      <c r="BD820" s="192"/>
      <c r="BE820" s="192"/>
    </row>
    <row r="821" spans="1:57" ht="11.25" x14ac:dyDescent="0.2">
      <c r="A821" s="192"/>
      <c r="B821" s="192"/>
      <c r="C821" s="192"/>
      <c r="D821" s="192"/>
      <c r="E821" s="192"/>
      <c r="F821" s="192"/>
      <c r="G821" s="192"/>
      <c r="H821" s="192"/>
      <c r="I821" s="192"/>
      <c r="J821" s="192"/>
      <c r="K821" s="192"/>
      <c r="L821" s="192"/>
      <c r="M821" s="192"/>
      <c r="N821" s="192"/>
      <c r="O821" s="192"/>
      <c r="P821" s="192"/>
      <c r="Q821" s="192"/>
      <c r="R821" s="192"/>
      <c r="S821" s="192"/>
      <c r="T821" s="192"/>
      <c r="U821" s="192"/>
      <c r="V821" s="192"/>
      <c r="W821" s="196"/>
      <c r="X821" s="192"/>
      <c r="Y821" s="192"/>
      <c r="Z821" s="192"/>
      <c r="AA821" s="192"/>
      <c r="AB821" s="192"/>
      <c r="AC821" s="192"/>
      <c r="AD821" s="192"/>
      <c r="AE821" s="192"/>
      <c r="AF821" s="192"/>
      <c r="AG821" s="192"/>
      <c r="AH821" s="192"/>
      <c r="AI821" s="192"/>
      <c r="AJ821" s="192"/>
      <c r="AK821" s="192"/>
      <c r="AL821" s="192"/>
      <c r="AM821" s="192"/>
      <c r="AN821" s="192"/>
      <c r="AO821" s="192"/>
      <c r="AP821" s="192"/>
      <c r="AQ821" s="192"/>
      <c r="AR821" s="192"/>
      <c r="AS821" s="192"/>
      <c r="AT821" s="192"/>
      <c r="AU821" s="192"/>
      <c r="AV821" s="192"/>
      <c r="AW821" s="192"/>
      <c r="AX821" s="192"/>
      <c r="AY821" s="192"/>
      <c r="AZ821" s="192"/>
      <c r="BA821" s="192"/>
      <c r="BB821" s="192"/>
      <c r="BC821" s="192"/>
      <c r="BD821" s="192"/>
      <c r="BE821" s="192"/>
    </row>
    <row r="822" spans="1:57" ht="11.25" x14ac:dyDescent="0.2">
      <c r="A822" s="192"/>
      <c r="B822" s="192"/>
      <c r="C822" s="192"/>
      <c r="D822" s="192"/>
      <c r="E822" s="192"/>
      <c r="F822" s="192"/>
      <c r="G822" s="192"/>
      <c r="H822" s="192"/>
      <c r="I822" s="192"/>
      <c r="J822" s="192"/>
      <c r="K822" s="192"/>
      <c r="L822" s="192"/>
      <c r="M822" s="192"/>
      <c r="N822" s="192"/>
      <c r="O822" s="192"/>
      <c r="P822" s="192"/>
      <c r="Q822" s="192"/>
      <c r="R822" s="192"/>
      <c r="S822" s="192"/>
      <c r="T822" s="192"/>
      <c r="U822" s="192"/>
      <c r="V822" s="192"/>
      <c r="W822" s="196"/>
      <c r="X822" s="192"/>
      <c r="Y822" s="192"/>
      <c r="Z822" s="192"/>
      <c r="AA822" s="192"/>
      <c r="AB822" s="192"/>
      <c r="AC822" s="192"/>
      <c r="AD822" s="192"/>
      <c r="AE822" s="192"/>
      <c r="AF822" s="192"/>
      <c r="AG822" s="192"/>
      <c r="AH822" s="192"/>
      <c r="AI822" s="192"/>
      <c r="AJ822" s="192"/>
      <c r="AK822" s="192"/>
      <c r="AL822" s="192"/>
      <c r="AM822" s="192"/>
      <c r="AN822" s="192"/>
      <c r="AO822" s="192"/>
      <c r="AP822" s="192"/>
      <c r="AQ822" s="192"/>
      <c r="AR822" s="192"/>
      <c r="AS822" s="192"/>
      <c r="AT822" s="192"/>
      <c r="AU822" s="192"/>
      <c r="AV822" s="192"/>
      <c r="AW822" s="192"/>
      <c r="AX822" s="192"/>
      <c r="AY822" s="192"/>
      <c r="AZ822" s="192"/>
      <c r="BA822" s="192"/>
      <c r="BB822" s="192"/>
      <c r="BC822" s="192"/>
      <c r="BD822" s="192"/>
      <c r="BE822" s="192"/>
    </row>
    <row r="823" spans="1:57" ht="11.25" x14ac:dyDescent="0.2">
      <c r="A823" s="192"/>
      <c r="B823" s="192"/>
      <c r="C823" s="192"/>
      <c r="D823" s="192"/>
      <c r="E823" s="192"/>
      <c r="F823" s="192"/>
      <c r="G823" s="192"/>
      <c r="H823" s="192"/>
      <c r="I823" s="192"/>
      <c r="J823" s="192"/>
      <c r="K823" s="192"/>
      <c r="L823" s="192"/>
      <c r="M823" s="192"/>
      <c r="N823" s="192"/>
      <c r="O823" s="192"/>
      <c r="P823" s="192"/>
      <c r="Q823" s="192"/>
      <c r="R823" s="192"/>
      <c r="S823" s="192"/>
      <c r="T823" s="192"/>
      <c r="U823" s="192"/>
      <c r="V823" s="192"/>
      <c r="W823" s="196"/>
      <c r="X823" s="192"/>
      <c r="Y823" s="192"/>
      <c r="Z823" s="192"/>
      <c r="AA823" s="192"/>
      <c r="AB823" s="192"/>
      <c r="AC823" s="192"/>
      <c r="AD823" s="192"/>
      <c r="AE823" s="192"/>
      <c r="AF823" s="192"/>
      <c r="AG823" s="192"/>
      <c r="AH823" s="192"/>
      <c r="AI823" s="192"/>
      <c r="AJ823" s="192"/>
      <c r="AK823" s="192"/>
      <c r="AL823" s="192"/>
      <c r="AM823" s="192"/>
      <c r="AN823" s="192"/>
      <c r="AO823" s="192"/>
      <c r="AP823" s="192"/>
      <c r="AQ823" s="192"/>
      <c r="AR823" s="192"/>
      <c r="AS823" s="192"/>
      <c r="AT823" s="192"/>
      <c r="AU823" s="192"/>
      <c r="AV823" s="192"/>
      <c r="AW823" s="192"/>
      <c r="AX823" s="192"/>
      <c r="AY823" s="192"/>
      <c r="AZ823" s="192"/>
      <c r="BA823" s="192"/>
      <c r="BB823" s="192"/>
      <c r="BC823" s="192"/>
      <c r="BD823" s="192"/>
      <c r="BE823" s="192"/>
    </row>
    <row r="824" spans="1:57" ht="11.25" x14ac:dyDescent="0.2">
      <c r="A824" s="192"/>
      <c r="B824" s="192"/>
      <c r="C824" s="192"/>
      <c r="D824" s="192"/>
      <c r="E824" s="192"/>
      <c r="F824" s="192"/>
      <c r="G824" s="192"/>
      <c r="H824" s="192"/>
      <c r="I824" s="192"/>
      <c r="J824" s="192"/>
      <c r="K824" s="192"/>
      <c r="L824" s="192"/>
      <c r="M824" s="192"/>
      <c r="N824" s="192"/>
      <c r="O824" s="192"/>
      <c r="P824" s="192"/>
      <c r="Q824" s="192"/>
      <c r="R824" s="192"/>
      <c r="S824" s="192"/>
      <c r="T824" s="192"/>
      <c r="U824" s="192"/>
      <c r="V824" s="192"/>
      <c r="W824" s="196"/>
      <c r="X824" s="192"/>
      <c r="Y824" s="192"/>
      <c r="Z824" s="192"/>
      <c r="AA824" s="192"/>
      <c r="AB824" s="192"/>
      <c r="AC824" s="192"/>
      <c r="AD824" s="192"/>
      <c r="AE824" s="192"/>
      <c r="AF824" s="192"/>
      <c r="AG824" s="192"/>
      <c r="AH824" s="192"/>
      <c r="AI824" s="192"/>
      <c r="AJ824" s="192"/>
      <c r="AK824" s="192"/>
      <c r="AL824" s="192"/>
      <c r="AM824" s="192"/>
      <c r="AN824" s="192"/>
      <c r="AO824" s="192"/>
      <c r="AP824" s="192"/>
      <c r="AQ824" s="192"/>
      <c r="AR824" s="192"/>
      <c r="AS824" s="192"/>
      <c r="AT824" s="192"/>
      <c r="AU824" s="192"/>
      <c r="AV824" s="192"/>
      <c r="AW824" s="192"/>
      <c r="AX824" s="192"/>
      <c r="AY824" s="192"/>
      <c r="AZ824" s="192"/>
      <c r="BA824" s="192"/>
      <c r="BB824" s="192"/>
      <c r="BC824" s="192"/>
      <c r="BD824" s="192"/>
      <c r="BE824" s="192"/>
    </row>
    <row r="825" spans="1:57" ht="11.25" x14ac:dyDescent="0.2">
      <c r="A825" s="192"/>
      <c r="B825" s="192"/>
      <c r="C825" s="192"/>
      <c r="D825" s="192"/>
      <c r="E825" s="192"/>
      <c r="F825" s="192"/>
      <c r="G825" s="192"/>
      <c r="H825" s="192"/>
      <c r="I825" s="192"/>
      <c r="J825" s="192"/>
      <c r="K825" s="192"/>
      <c r="L825" s="192"/>
      <c r="M825" s="192"/>
      <c r="N825" s="192"/>
      <c r="O825" s="192"/>
      <c r="P825" s="192"/>
      <c r="Q825" s="192"/>
      <c r="R825" s="192"/>
      <c r="S825" s="192"/>
      <c r="T825" s="192"/>
      <c r="U825" s="192"/>
      <c r="V825" s="192"/>
      <c r="W825" s="196"/>
      <c r="X825" s="192"/>
      <c r="Y825" s="192"/>
      <c r="Z825" s="192"/>
      <c r="AA825" s="192"/>
      <c r="AB825" s="192"/>
      <c r="AC825" s="192"/>
      <c r="AD825" s="192"/>
      <c r="AE825" s="192"/>
      <c r="AF825" s="192"/>
      <c r="AG825" s="192"/>
      <c r="AH825" s="192"/>
      <c r="AI825" s="192"/>
      <c r="AJ825" s="192"/>
      <c r="AK825" s="192"/>
      <c r="AL825" s="192"/>
      <c r="AM825" s="192"/>
      <c r="AN825" s="192"/>
      <c r="AO825" s="192"/>
      <c r="AP825" s="192"/>
      <c r="AQ825" s="192"/>
      <c r="AR825" s="192"/>
      <c r="AS825" s="192"/>
      <c r="AT825" s="192"/>
      <c r="AU825" s="192"/>
      <c r="AV825" s="192"/>
      <c r="AW825" s="192"/>
      <c r="AX825" s="192"/>
      <c r="AY825" s="192"/>
      <c r="AZ825" s="192"/>
      <c r="BA825" s="192"/>
      <c r="BB825" s="192"/>
      <c r="BC825" s="192"/>
      <c r="BD825" s="192"/>
      <c r="BE825" s="192"/>
    </row>
    <row r="826" spans="1:57" ht="11.25" x14ac:dyDescent="0.2">
      <c r="A826" s="192"/>
      <c r="B826" s="192"/>
      <c r="C826" s="192"/>
      <c r="D826" s="192"/>
      <c r="E826" s="192"/>
      <c r="F826" s="192"/>
      <c r="G826" s="192"/>
      <c r="H826" s="192"/>
      <c r="I826" s="192"/>
      <c r="J826" s="192"/>
      <c r="K826" s="192"/>
      <c r="L826" s="192"/>
      <c r="M826" s="192"/>
      <c r="N826" s="192"/>
      <c r="O826" s="192"/>
      <c r="P826" s="192"/>
      <c r="Q826" s="192"/>
      <c r="R826" s="192"/>
      <c r="S826" s="192"/>
      <c r="T826" s="192"/>
      <c r="U826" s="192"/>
      <c r="V826" s="192"/>
      <c r="W826" s="196"/>
      <c r="X826" s="192"/>
      <c r="Y826" s="192"/>
      <c r="Z826" s="192"/>
      <c r="AA826" s="192"/>
      <c r="AB826" s="192"/>
      <c r="AC826" s="192"/>
      <c r="AD826" s="192"/>
      <c r="AE826" s="192"/>
      <c r="AF826" s="192"/>
      <c r="AG826" s="192"/>
      <c r="AH826" s="192"/>
      <c r="AI826" s="192"/>
      <c r="AJ826" s="192"/>
      <c r="AK826" s="192"/>
      <c r="AL826" s="192"/>
      <c r="AM826" s="192"/>
      <c r="AN826" s="192"/>
      <c r="AO826" s="192"/>
      <c r="AP826" s="192"/>
      <c r="AQ826" s="192"/>
      <c r="AR826" s="192"/>
      <c r="AS826" s="192"/>
      <c r="AT826" s="192"/>
      <c r="AU826" s="192"/>
      <c r="AV826" s="192"/>
      <c r="AW826" s="192"/>
      <c r="AX826" s="192"/>
      <c r="AY826" s="192"/>
      <c r="AZ826" s="192"/>
      <c r="BA826" s="192"/>
      <c r="BB826" s="192"/>
      <c r="BC826" s="192"/>
      <c r="BD826" s="192"/>
      <c r="BE826" s="192"/>
    </row>
    <row r="827" spans="1:57" ht="11.25" x14ac:dyDescent="0.2">
      <c r="A827" s="192"/>
      <c r="B827" s="192"/>
      <c r="C827" s="192"/>
      <c r="D827" s="192"/>
      <c r="E827" s="192"/>
      <c r="F827" s="192"/>
      <c r="G827" s="192"/>
      <c r="H827" s="192"/>
      <c r="I827" s="192"/>
      <c r="J827" s="192"/>
      <c r="K827" s="192"/>
      <c r="L827" s="192"/>
      <c r="M827" s="192"/>
      <c r="N827" s="192"/>
      <c r="O827" s="192"/>
      <c r="P827" s="192"/>
      <c r="Q827" s="192"/>
      <c r="R827" s="192"/>
      <c r="S827" s="192"/>
      <c r="T827" s="192"/>
      <c r="U827" s="192"/>
      <c r="V827" s="192"/>
      <c r="W827" s="196"/>
      <c r="X827" s="192"/>
      <c r="Y827" s="192"/>
      <c r="Z827" s="192"/>
      <c r="AA827" s="192"/>
      <c r="AB827" s="192"/>
      <c r="AC827" s="192"/>
      <c r="AD827" s="192"/>
      <c r="AE827" s="192"/>
      <c r="AF827" s="192"/>
      <c r="AG827" s="192"/>
      <c r="AH827" s="192"/>
      <c r="AI827" s="192"/>
      <c r="AJ827" s="192"/>
      <c r="AK827" s="192"/>
      <c r="AL827" s="192"/>
      <c r="AM827" s="192"/>
      <c r="AN827" s="192"/>
      <c r="AO827" s="192"/>
      <c r="AP827" s="192"/>
      <c r="AQ827" s="192"/>
      <c r="AR827" s="192"/>
      <c r="AS827" s="192"/>
      <c r="AT827" s="192"/>
      <c r="AU827" s="192"/>
      <c r="AV827" s="192"/>
      <c r="AW827" s="192"/>
      <c r="AX827" s="192"/>
      <c r="AY827" s="192"/>
      <c r="AZ827" s="192"/>
      <c r="BA827" s="192"/>
      <c r="BB827" s="192"/>
      <c r="BC827" s="192"/>
      <c r="BD827" s="192"/>
      <c r="BE827" s="192"/>
    </row>
    <row r="828" spans="1:57" ht="11.25" x14ac:dyDescent="0.2">
      <c r="A828" s="192"/>
      <c r="B828" s="192"/>
      <c r="C828" s="192"/>
      <c r="D828" s="192"/>
      <c r="E828" s="192"/>
      <c r="F828" s="192"/>
      <c r="G828" s="192"/>
      <c r="H828" s="192"/>
      <c r="I828" s="192"/>
      <c r="J828" s="192"/>
      <c r="K828" s="192"/>
      <c r="L828" s="192"/>
      <c r="M828" s="192"/>
      <c r="N828" s="192"/>
      <c r="O828" s="192"/>
      <c r="P828" s="192"/>
      <c r="Q828" s="192"/>
      <c r="R828" s="192"/>
      <c r="S828" s="192"/>
      <c r="T828" s="192"/>
      <c r="U828" s="192"/>
      <c r="V828" s="192"/>
      <c r="W828" s="196"/>
      <c r="X828" s="192"/>
      <c r="Y828" s="192"/>
      <c r="Z828" s="192"/>
      <c r="AA828" s="192"/>
      <c r="AB828" s="192"/>
      <c r="AC828" s="192"/>
      <c r="AD828" s="192"/>
      <c r="AE828" s="192"/>
      <c r="AF828" s="192"/>
      <c r="AG828" s="192"/>
      <c r="AH828" s="192"/>
      <c r="AI828" s="192"/>
      <c r="AJ828" s="192"/>
      <c r="AK828" s="192"/>
      <c r="AL828" s="192"/>
      <c r="AM828" s="192"/>
      <c r="AN828" s="192"/>
      <c r="AO828" s="192"/>
      <c r="AP828" s="192"/>
      <c r="AQ828" s="192"/>
      <c r="AR828" s="192"/>
      <c r="AS828" s="192"/>
      <c r="AT828" s="192"/>
      <c r="AU828" s="192"/>
      <c r="AV828" s="192"/>
      <c r="AW828" s="192"/>
      <c r="AX828" s="192"/>
      <c r="AY828" s="192"/>
      <c r="AZ828" s="192"/>
      <c r="BA828" s="192"/>
      <c r="BB828" s="192"/>
      <c r="BC828" s="192"/>
      <c r="BD828" s="192"/>
      <c r="BE828" s="192"/>
    </row>
    <row r="829" spans="1:57" ht="11.25" x14ac:dyDescent="0.2">
      <c r="A829" s="192"/>
      <c r="B829" s="192"/>
      <c r="C829" s="192"/>
      <c r="D829" s="192"/>
      <c r="E829" s="192"/>
      <c r="F829" s="192"/>
      <c r="G829" s="192"/>
      <c r="H829" s="192"/>
      <c r="I829" s="192"/>
      <c r="J829" s="192"/>
      <c r="K829" s="192"/>
      <c r="L829" s="192"/>
      <c r="M829" s="192"/>
      <c r="N829" s="192"/>
      <c r="O829" s="192"/>
      <c r="P829" s="192"/>
      <c r="Q829" s="192"/>
      <c r="R829" s="192"/>
      <c r="S829" s="192"/>
      <c r="T829" s="192"/>
      <c r="U829" s="192"/>
      <c r="V829" s="192"/>
      <c r="W829" s="196"/>
      <c r="X829" s="192"/>
      <c r="Y829" s="192"/>
      <c r="Z829" s="192"/>
      <c r="AA829" s="192"/>
      <c r="AB829" s="192"/>
      <c r="AC829" s="192"/>
      <c r="AD829" s="192"/>
      <c r="AE829" s="192"/>
      <c r="AF829" s="192"/>
      <c r="AG829" s="192"/>
      <c r="AH829" s="192"/>
      <c r="AI829" s="192"/>
      <c r="AJ829" s="192"/>
      <c r="AK829" s="192"/>
      <c r="AL829" s="192"/>
      <c r="AM829" s="192"/>
      <c r="AN829" s="192"/>
      <c r="AO829" s="192"/>
      <c r="AP829" s="192"/>
      <c r="AQ829" s="192"/>
      <c r="AR829" s="192"/>
      <c r="AS829" s="192"/>
      <c r="AT829" s="192"/>
      <c r="AU829" s="192"/>
      <c r="AV829" s="192"/>
      <c r="AW829" s="192"/>
      <c r="AX829" s="192"/>
      <c r="AY829" s="192"/>
      <c r="AZ829" s="192"/>
      <c r="BA829" s="192"/>
      <c r="BB829" s="192"/>
      <c r="BC829" s="192"/>
      <c r="BD829" s="192"/>
      <c r="BE829" s="192"/>
    </row>
    <row r="830" spans="1:57" ht="11.25" x14ac:dyDescent="0.2">
      <c r="A830" s="192"/>
      <c r="B830" s="192"/>
      <c r="C830" s="192"/>
      <c r="D830" s="192"/>
      <c r="E830" s="192"/>
      <c r="F830" s="192"/>
      <c r="G830" s="192"/>
      <c r="H830" s="192"/>
      <c r="I830" s="192"/>
      <c r="J830" s="192"/>
      <c r="K830" s="192"/>
      <c r="L830" s="192"/>
      <c r="M830" s="192"/>
      <c r="N830" s="192"/>
      <c r="O830" s="192"/>
      <c r="P830" s="192"/>
      <c r="Q830" s="192"/>
      <c r="R830" s="192"/>
      <c r="S830" s="192"/>
      <c r="T830" s="192"/>
      <c r="U830" s="192"/>
      <c r="V830" s="192"/>
      <c r="W830" s="196"/>
      <c r="X830" s="192"/>
      <c r="Y830" s="192"/>
      <c r="Z830" s="192"/>
      <c r="AA830" s="192"/>
      <c r="AB830" s="192"/>
      <c r="AC830" s="192"/>
      <c r="AD830" s="192"/>
      <c r="AE830" s="192"/>
      <c r="AF830" s="192"/>
      <c r="AG830" s="192"/>
      <c r="AH830" s="192"/>
      <c r="AI830" s="192"/>
      <c r="AJ830" s="192"/>
      <c r="AK830" s="192"/>
      <c r="AL830" s="192"/>
      <c r="AM830" s="192"/>
      <c r="AN830" s="192"/>
      <c r="AO830" s="192"/>
      <c r="AP830" s="192"/>
      <c r="AQ830" s="192"/>
      <c r="AR830" s="192"/>
      <c r="AS830" s="192"/>
      <c r="AT830" s="192"/>
      <c r="AU830" s="192"/>
      <c r="AV830" s="192"/>
      <c r="AW830" s="192"/>
      <c r="AX830" s="192"/>
      <c r="AY830" s="192"/>
      <c r="AZ830" s="192"/>
      <c r="BA830" s="192"/>
      <c r="BB830" s="192"/>
      <c r="BC830" s="192"/>
      <c r="BD830" s="192"/>
      <c r="BE830" s="192"/>
    </row>
    <row r="831" spans="1:57" ht="11.25" x14ac:dyDescent="0.2">
      <c r="A831" s="192"/>
      <c r="B831" s="192"/>
      <c r="C831" s="192"/>
      <c r="D831" s="192"/>
      <c r="E831" s="192"/>
      <c r="F831" s="192"/>
      <c r="G831" s="192"/>
      <c r="H831" s="192"/>
      <c r="I831" s="192"/>
      <c r="J831" s="192"/>
      <c r="K831" s="192"/>
      <c r="L831" s="192"/>
      <c r="M831" s="192"/>
      <c r="N831" s="192"/>
      <c r="O831" s="192"/>
      <c r="P831" s="192"/>
      <c r="Q831" s="192"/>
      <c r="R831" s="192"/>
      <c r="S831" s="192"/>
      <c r="T831" s="192"/>
      <c r="U831" s="192"/>
      <c r="V831" s="192"/>
      <c r="W831" s="196"/>
      <c r="X831" s="192"/>
      <c r="Y831" s="192"/>
      <c r="Z831" s="192"/>
      <c r="AA831" s="192"/>
      <c r="AB831" s="192"/>
      <c r="AC831" s="192"/>
      <c r="AD831" s="192"/>
      <c r="AE831" s="192"/>
      <c r="AF831" s="192"/>
      <c r="AG831" s="192"/>
      <c r="AH831" s="192"/>
      <c r="AI831" s="192"/>
      <c r="AJ831" s="192"/>
      <c r="AK831" s="192"/>
      <c r="AL831" s="192"/>
      <c r="AM831" s="192"/>
      <c r="AN831" s="192"/>
      <c r="AO831" s="192"/>
      <c r="AP831" s="192"/>
      <c r="AQ831" s="192"/>
      <c r="AR831" s="192"/>
      <c r="AS831" s="192"/>
      <c r="AT831" s="192"/>
      <c r="AU831" s="192"/>
      <c r="AV831" s="192"/>
      <c r="AW831" s="192"/>
      <c r="AX831" s="192"/>
      <c r="AY831" s="192"/>
      <c r="AZ831" s="192"/>
      <c r="BA831" s="192"/>
      <c r="BB831" s="192"/>
      <c r="BC831" s="192"/>
      <c r="BD831" s="192"/>
      <c r="BE831" s="192"/>
    </row>
    <row r="832" spans="1:57" ht="11.25" x14ac:dyDescent="0.2">
      <c r="A832" s="192"/>
      <c r="B832" s="192"/>
      <c r="C832" s="192"/>
      <c r="D832" s="192"/>
      <c r="E832" s="192"/>
      <c r="F832" s="192"/>
      <c r="G832" s="192"/>
      <c r="H832" s="192"/>
      <c r="I832" s="192"/>
      <c r="J832" s="192"/>
      <c r="K832" s="192"/>
      <c r="L832" s="192"/>
      <c r="M832" s="192"/>
      <c r="N832" s="192"/>
      <c r="O832" s="192"/>
      <c r="P832" s="192"/>
      <c r="Q832" s="192"/>
      <c r="R832" s="192"/>
      <c r="S832" s="192"/>
      <c r="T832" s="192"/>
      <c r="U832" s="192"/>
      <c r="V832" s="192"/>
      <c r="W832" s="196"/>
      <c r="X832" s="192"/>
      <c r="Y832" s="192"/>
      <c r="Z832" s="192"/>
      <c r="AA832" s="192"/>
      <c r="AB832" s="192"/>
      <c r="AC832" s="192"/>
      <c r="AD832" s="192"/>
      <c r="AE832" s="192"/>
      <c r="AF832" s="192"/>
      <c r="AG832" s="192"/>
      <c r="AH832" s="192"/>
      <c r="AI832" s="192"/>
      <c r="AJ832" s="192"/>
      <c r="AK832" s="192"/>
      <c r="AL832" s="192"/>
      <c r="AM832" s="192"/>
      <c r="AN832" s="192"/>
      <c r="AO832" s="192"/>
      <c r="AP832" s="192"/>
      <c r="AQ832" s="192"/>
      <c r="AR832" s="192"/>
      <c r="AS832" s="192"/>
      <c r="AT832" s="192"/>
      <c r="AU832" s="192"/>
      <c r="AV832" s="192"/>
      <c r="AW832" s="192"/>
      <c r="AX832" s="192"/>
      <c r="AY832" s="192"/>
      <c r="AZ832" s="192"/>
      <c r="BA832" s="192"/>
      <c r="BB832" s="192"/>
      <c r="BC832" s="192"/>
      <c r="BD832" s="192"/>
      <c r="BE832" s="192"/>
    </row>
    <row r="833" spans="1:57" ht="11.25" x14ac:dyDescent="0.2">
      <c r="A833" s="192"/>
      <c r="B833" s="192"/>
      <c r="C833" s="192"/>
      <c r="D833" s="192"/>
      <c r="E833" s="192"/>
      <c r="F833" s="192"/>
      <c r="G833" s="192"/>
      <c r="H833" s="192"/>
      <c r="I833" s="192"/>
      <c r="J833" s="192"/>
      <c r="K833" s="192"/>
      <c r="L833" s="192"/>
      <c r="M833" s="192"/>
      <c r="N833" s="192"/>
      <c r="O833" s="192"/>
      <c r="P833" s="192"/>
      <c r="Q833" s="192"/>
      <c r="R833" s="192"/>
      <c r="S833" s="192"/>
      <c r="T833" s="192"/>
      <c r="U833" s="192"/>
      <c r="V833" s="192"/>
      <c r="W833" s="196"/>
      <c r="X833" s="192"/>
      <c r="Y833" s="192"/>
      <c r="Z833" s="192"/>
      <c r="AA833" s="192"/>
      <c r="AB833" s="192"/>
      <c r="AC833" s="192"/>
      <c r="AD833" s="192"/>
      <c r="AE833" s="192"/>
      <c r="AF833" s="192"/>
      <c r="AG833" s="192"/>
      <c r="AH833" s="192"/>
      <c r="AI833" s="192"/>
      <c r="AJ833" s="192"/>
      <c r="AK833" s="192"/>
      <c r="AL833" s="192"/>
      <c r="AM833" s="192"/>
      <c r="AN833" s="192"/>
      <c r="AO833" s="192"/>
      <c r="AP833" s="192"/>
      <c r="AQ833" s="192"/>
      <c r="AR833" s="192"/>
      <c r="AS833" s="192"/>
      <c r="AT833" s="192"/>
      <c r="AU833" s="192"/>
      <c r="AV833" s="192"/>
      <c r="AW833" s="192"/>
      <c r="AX833" s="192"/>
      <c r="AY833" s="192"/>
      <c r="AZ833" s="192"/>
      <c r="BA833" s="192"/>
      <c r="BB833" s="192"/>
      <c r="BC833" s="192"/>
      <c r="BD833" s="192"/>
      <c r="BE833" s="192"/>
    </row>
    <row r="834" spans="1:57" ht="11.25" x14ac:dyDescent="0.2">
      <c r="A834" s="192"/>
      <c r="B834" s="192"/>
      <c r="C834" s="192"/>
      <c r="D834" s="192"/>
      <c r="E834" s="192"/>
      <c r="F834" s="192"/>
      <c r="G834" s="192"/>
      <c r="H834" s="192"/>
      <c r="I834" s="192"/>
      <c r="J834" s="192"/>
      <c r="K834" s="192"/>
      <c r="L834" s="192"/>
      <c r="M834" s="192"/>
      <c r="N834" s="192"/>
      <c r="O834" s="192"/>
      <c r="P834" s="192"/>
      <c r="Q834" s="192"/>
      <c r="R834" s="192"/>
      <c r="S834" s="192"/>
      <c r="T834" s="192"/>
      <c r="U834" s="192"/>
      <c r="V834" s="192"/>
      <c r="W834" s="196"/>
      <c r="X834" s="192"/>
      <c r="Y834" s="192"/>
      <c r="Z834" s="192"/>
      <c r="AA834" s="192"/>
      <c r="AB834" s="192"/>
      <c r="AC834" s="192"/>
      <c r="AD834" s="192"/>
      <c r="AE834" s="192"/>
      <c r="AF834" s="192"/>
      <c r="AG834" s="192"/>
      <c r="AH834" s="192"/>
      <c r="AI834" s="192"/>
      <c r="AJ834" s="192"/>
      <c r="AK834" s="192"/>
      <c r="AL834" s="192"/>
      <c r="AM834" s="192"/>
      <c r="AN834" s="192"/>
      <c r="AO834" s="192"/>
      <c r="AP834" s="192"/>
      <c r="AQ834" s="192"/>
      <c r="AR834" s="192"/>
      <c r="AS834" s="192"/>
      <c r="AT834" s="192"/>
      <c r="AU834" s="192"/>
      <c r="AV834" s="192"/>
      <c r="AW834" s="192"/>
      <c r="AX834" s="192"/>
      <c r="AY834" s="192"/>
      <c r="AZ834" s="192"/>
      <c r="BA834" s="192"/>
      <c r="BB834" s="192"/>
      <c r="BC834" s="192"/>
      <c r="BD834" s="192"/>
      <c r="BE834" s="192"/>
    </row>
    <row r="835" spans="1:57" ht="11.25" x14ac:dyDescent="0.2">
      <c r="A835" s="192"/>
      <c r="B835" s="192"/>
      <c r="C835" s="192"/>
      <c r="D835" s="192"/>
      <c r="E835" s="192"/>
      <c r="F835" s="192"/>
      <c r="G835" s="192"/>
      <c r="H835" s="192"/>
      <c r="I835" s="192"/>
      <c r="J835" s="192"/>
      <c r="K835" s="192"/>
      <c r="L835" s="192"/>
      <c r="M835" s="192"/>
      <c r="N835" s="192"/>
      <c r="O835" s="192"/>
      <c r="P835" s="192"/>
      <c r="Q835" s="192"/>
      <c r="R835" s="192"/>
      <c r="S835" s="192"/>
      <c r="T835" s="192"/>
      <c r="U835" s="192"/>
      <c r="V835" s="192"/>
      <c r="W835" s="196"/>
      <c r="X835" s="192"/>
      <c r="Y835" s="192"/>
      <c r="Z835" s="192"/>
      <c r="AA835" s="192"/>
      <c r="AB835" s="192"/>
      <c r="AC835" s="192"/>
      <c r="AD835" s="192"/>
      <c r="AE835" s="192"/>
      <c r="AF835" s="192"/>
      <c r="AG835" s="192"/>
      <c r="AH835" s="192"/>
      <c r="AI835" s="192"/>
      <c r="AJ835" s="192"/>
      <c r="AK835" s="192"/>
      <c r="AL835" s="192"/>
      <c r="AM835" s="192"/>
      <c r="AN835" s="192"/>
      <c r="AO835" s="192"/>
      <c r="AP835" s="192"/>
      <c r="AQ835" s="192"/>
      <c r="AR835" s="192"/>
      <c r="AS835" s="192"/>
      <c r="AT835" s="192"/>
      <c r="AU835" s="192"/>
      <c r="AV835" s="192"/>
      <c r="AW835" s="192"/>
      <c r="AX835" s="192"/>
      <c r="AY835" s="192"/>
      <c r="AZ835" s="192"/>
      <c r="BA835" s="192"/>
      <c r="BB835" s="192"/>
      <c r="BC835" s="192"/>
      <c r="BD835" s="192"/>
      <c r="BE835" s="192"/>
    </row>
    <row r="836" spans="1:57" ht="11.25" x14ac:dyDescent="0.2">
      <c r="A836" s="192"/>
      <c r="B836" s="192"/>
      <c r="C836" s="192"/>
      <c r="D836" s="192"/>
      <c r="E836" s="192"/>
      <c r="F836" s="192"/>
      <c r="G836" s="192"/>
      <c r="H836" s="192"/>
      <c r="I836" s="192"/>
      <c r="J836" s="192"/>
      <c r="K836" s="192"/>
      <c r="L836" s="192"/>
      <c r="M836" s="192"/>
      <c r="N836" s="192"/>
      <c r="O836" s="192"/>
      <c r="P836" s="192"/>
      <c r="Q836" s="192"/>
      <c r="R836" s="192"/>
      <c r="S836" s="192"/>
      <c r="T836" s="192"/>
      <c r="U836" s="192"/>
      <c r="V836" s="192"/>
      <c r="W836" s="196"/>
      <c r="X836" s="192"/>
      <c r="Y836" s="192"/>
      <c r="Z836" s="192"/>
      <c r="AA836" s="192"/>
      <c r="AB836" s="192"/>
      <c r="AC836" s="192"/>
      <c r="AD836" s="192"/>
      <c r="AE836" s="192"/>
      <c r="AF836" s="192"/>
      <c r="AG836" s="192"/>
      <c r="AH836" s="192"/>
      <c r="AI836" s="192"/>
      <c r="AJ836" s="192"/>
      <c r="AK836" s="192"/>
      <c r="AL836" s="192"/>
      <c r="AM836" s="192"/>
      <c r="AN836" s="192"/>
      <c r="AO836" s="192"/>
      <c r="AP836" s="192"/>
      <c r="AQ836" s="192"/>
      <c r="AR836" s="192"/>
      <c r="AS836" s="192"/>
      <c r="AT836" s="192"/>
      <c r="AU836" s="192"/>
      <c r="AV836" s="192"/>
      <c r="AW836" s="192"/>
      <c r="AX836" s="192"/>
      <c r="AY836" s="192"/>
      <c r="AZ836" s="192"/>
      <c r="BA836" s="192"/>
      <c r="BB836" s="192"/>
      <c r="BC836" s="192"/>
      <c r="BD836" s="192"/>
      <c r="BE836" s="192"/>
    </row>
    <row r="837" spans="1:57" ht="11.25" x14ac:dyDescent="0.2">
      <c r="A837" s="192"/>
      <c r="B837" s="192"/>
      <c r="C837" s="192"/>
      <c r="D837" s="192"/>
      <c r="E837" s="192"/>
      <c r="F837" s="192"/>
      <c r="G837" s="192"/>
      <c r="H837" s="192"/>
      <c r="I837" s="192"/>
      <c r="J837" s="192"/>
      <c r="K837" s="192"/>
      <c r="L837" s="192"/>
      <c r="M837" s="192"/>
      <c r="N837" s="192"/>
      <c r="O837" s="192"/>
      <c r="P837" s="192"/>
      <c r="Q837" s="192"/>
      <c r="R837" s="192"/>
      <c r="S837" s="192"/>
      <c r="T837" s="192"/>
      <c r="U837" s="192"/>
      <c r="V837" s="192"/>
      <c r="W837" s="196"/>
      <c r="X837" s="192"/>
      <c r="Y837" s="192"/>
      <c r="Z837" s="192"/>
      <c r="AA837" s="192"/>
      <c r="AB837" s="192"/>
      <c r="AC837" s="192"/>
      <c r="AD837" s="192"/>
      <c r="AE837" s="192"/>
      <c r="AF837" s="192"/>
      <c r="AG837" s="192"/>
      <c r="AH837" s="192"/>
      <c r="AI837" s="192"/>
      <c r="AJ837" s="192"/>
      <c r="AK837" s="192"/>
      <c r="AL837" s="192"/>
      <c r="AM837" s="192"/>
      <c r="AN837" s="192"/>
      <c r="AO837" s="192"/>
      <c r="AP837" s="192"/>
      <c r="AQ837" s="192"/>
      <c r="AR837" s="192"/>
      <c r="AS837" s="192"/>
      <c r="AT837" s="192"/>
      <c r="AU837" s="192"/>
      <c r="AV837" s="192"/>
      <c r="AW837" s="192"/>
      <c r="AX837" s="192"/>
      <c r="AY837" s="192"/>
      <c r="AZ837" s="192"/>
      <c r="BA837" s="192"/>
      <c r="BB837" s="192"/>
      <c r="BC837" s="192"/>
      <c r="BD837" s="192"/>
      <c r="BE837" s="192"/>
    </row>
    <row r="838" spans="1:57" ht="11.25" x14ac:dyDescent="0.2">
      <c r="A838" s="192"/>
      <c r="B838" s="192"/>
      <c r="C838" s="192"/>
      <c r="D838" s="192"/>
      <c r="E838" s="192"/>
      <c r="F838" s="192"/>
      <c r="G838" s="192"/>
      <c r="H838" s="192"/>
      <c r="I838" s="192"/>
      <c r="J838" s="192"/>
      <c r="K838" s="192"/>
      <c r="L838" s="192"/>
      <c r="M838" s="192"/>
      <c r="N838" s="192"/>
      <c r="O838" s="192"/>
      <c r="P838" s="192"/>
      <c r="Q838" s="192"/>
      <c r="R838" s="192"/>
      <c r="S838" s="192"/>
      <c r="T838" s="192"/>
      <c r="U838" s="192"/>
      <c r="V838" s="192"/>
      <c r="W838" s="196"/>
      <c r="X838" s="192"/>
      <c r="Y838" s="192"/>
      <c r="Z838" s="192"/>
      <c r="AA838" s="192"/>
      <c r="AB838" s="192"/>
      <c r="AC838" s="192"/>
      <c r="AD838" s="192"/>
      <c r="AE838" s="192"/>
      <c r="AF838" s="192"/>
      <c r="AG838" s="192"/>
      <c r="AH838" s="192"/>
      <c r="AI838" s="192"/>
      <c r="AJ838" s="192"/>
      <c r="AK838" s="192"/>
      <c r="AL838" s="192"/>
      <c r="AM838" s="192"/>
      <c r="AN838" s="192"/>
      <c r="AO838" s="192"/>
      <c r="AP838" s="192"/>
      <c r="AQ838" s="192"/>
      <c r="AR838" s="192"/>
      <c r="AS838" s="192"/>
      <c r="AT838" s="192"/>
      <c r="AU838" s="192"/>
      <c r="AV838" s="192"/>
      <c r="AW838" s="192"/>
      <c r="AX838" s="192"/>
      <c r="AY838" s="192"/>
      <c r="AZ838" s="192"/>
      <c r="BA838" s="192"/>
      <c r="BB838" s="192"/>
      <c r="BC838" s="192"/>
      <c r="BD838" s="192"/>
      <c r="BE838" s="192"/>
    </row>
    <row r="839" spans="1:57" ht="11.25" x14ac:dyDescent="0.2">
      <c r="A839" s="192"/>
      <c r="B839" s="192"/>
      <c r="C839" s="192"/>
      <c r="D839" s="192"/>
      <c r="E839" s="192"/>
      <c r="F839" s="192"/>
      <c r="G839" s="192"/>
      <c r="H839" s="192"/>
      <c r="I839" s="192"/>
      <c r="J839" s="192"/>
      <c r="K839" s="192"/>
      <c r="L839" s="192"/>
      <c r="M839" s="192"/>
      <c r="N839" s="192"/>
      <c r="O839" s="192"/>
      <c r="P839" s="192"/>
      <c r="Q839" s="192"/>
      <c r="R839" s="192"/>
      <c r="S839" s="192"/>
      <c r="T839" s="192"/>
      <c r="U839" s="192"/>
      <c r="V839" s="192"/>
      <c r="W839" s="196"/>
      <c r="X839" s="192"/>
      <c r="Y839" s="192"/>
      <c r="Z839" s="192"/>
      <c r="AA839" s="192"/>
      <c r="AB839" s="192"/>
      <c r="AC839" s="192"/>
      <c r="AD839" s="192"/>
      <c r="AE839" s="192"/>
      <c r="AF839" s="192"/>
      <c r="AG839" s="192"/>
      <c r="AH839" s="192"/>
      <c r="AI839" s="192"/>
      <c r="AJ839" s="192"/>
      <c r="AK839" s="192"/>
      <c r="AL839" s="192"/>
      <c r="AM839" s="192"/>
      <c r="AN839" s="192"/>
      <c r="AO839" s="192"/>
      <c r="AP839" s="192"/>
      <c r="AQ839" s="192"/>
      <c r="AR839" s="192"/>
      <c r="AS839" s="192"/>
      <c r="AT839" s="192"/>
      <c r="AU839" s="192"/>
      <c r="AV839" s="192"/>
      <c r="AW839" s="192"/>
      <c r="AX839" s="192"/>
      <c r="AY839" s="192"/>
      <c r="AZ839" s="192"/>
      <c r="BA839" s="192"/>
      <c r="BB839" s="192"/>
      <c r="BC839" s="192"/>
      <c r="BD839" s="192"/>
      <c r="BE839" s="192"/>
    </row>
    <row r="840" spans="1:57" ht="11.25" x14ac:dyDescent="0.2">
      <c r="A840" s="192"/>
      <c r="B840" s="192"/>
      <c r="C840" s="192"/>
      <c r="D840" s="192"/>
      <c r="E840" s="192"/>
      <c r="F840" s="192"/>
      <c r="G840" s="192"/>
      <c r="H840" s="192"/>
      <c r="I840" s="192"/>
      <c r="J840" s="192"/>
      <c r="K840" s="192"/>
      <c r="L840" s="192"/>
      <c r="M840" s="192"/>
      <c r="N840" s="192"/>
      <c r="O840" s="192"/>
      <c r="P840" s="192"/>
      <c r="Q840" s="192"/>
      <c r="R840" s="192"/>
      <c r="S840" s="192"/>
      <c r="T840" s="192"/>
      <c r="U840" s="192"/>
      <c r="V840" s="192"/>
      <c r="W840" s="196"/>
      <c r="X840" s="192"/>
      <c r="Y840" s="192"/>
      <c r="Z840" s="192"/>
      <c r="AA840" s="192"/>
      <c r="AB840" s="192"/>
      <c r="AC840" s="192"/>
      <c r="AD840" s="192"/>
      <c r="AE840" s="192"/>
      <c r="AF840" s="192"/>
      <c r="AG840" s="192"/>
      <c r="AH840" s="192"/>
      <c r="AI840" s="192"/>
      <c r="AJ840" s="192"/>
      <c r="AK840" s="192"/>
      <c r="AL840" s="192"/>
      <c r="AM840" s="192"/>
      <c r="AN840" s="192"/>
      <c r="AO840" s="192"/>
      <c r="AP840" s="192"/>
      <c r="AQ840" s="192"/>
      <c r="AR840" s="192"/>
      <c r="AS840" s="192"/>
      <c r="AT840" s="192"/>
      <c r="AU840" s="192"/>
      <c r="AV840" s="192"/>
      <c r="AW840" s="192"/>
      <c r="AX840" s="192"/>
      <c r="AY840" s="192"/>
      <c r="AZ840" s="192"/>
      <c r="BA840" s="192"/>
      <c r="BB840" s="192"/>
      <c r="BC840" s="192"/>
      <c r="BD840" s="192"/>
      <c r="BE840" s="192"/>
    </row>
    <row r="841" spans="1:57" ht="11.25" x14ac:dyDescent="0.2">
      <c r="A841" s="192"/>
      <c r="B841" s="192"/>
      <c r="C841" s="192"/>
      <c r="D841" s="192"/>
      <c r="E841" s="192"/>
      <c r="F841" s="192"/>
      <c r="G841" s="192"/>
      <c r="H841" s="192"/>
      <c r="I841" s="192"/>
      <c r="J841" s="192"/>
      <c r="K841" s="192"/>
      <c r="L841" s="192"/>
      <c r="M841" s="192"/>
      <c r="N841" s="192"/>
      <c r="O841" s="192"/>
      <c r="P841" s="192"/>
      <c r="Q841" s="192"/>
      <c r="R841" s="192"/>
      <c r="S841" s="192"/>
      <c r="T841" s="192"/>
      <c r="U841" s="192"/>
      <c r="V841" s="192"/>
      <c r="W841" s="196"/>
      <c r="X841" s="192"/>
      <c r="Y841" s="192"/>
      <c r="Z841" s="192"/>
      <c r="AA841" s="192"/>
      <c r="AB841" s="192"/>
      <c r="AC841" s="192"/>
      <c r="AD841" s="192"/>
      <c r="AE841" s="192"/>
      <c r="AF841" s="192"/>
      <c r="AG841" s="192"/>
      <c r="AH841" s="192"/>
      <c r="AI841" s="192"/>
      <c r="AJ841" s="192"/>
      <c r="AK841" s="192"/>
      <c r="AL841" s="192"/>
      <c r="AM841" s="192"/>
      <c r="AN841" s="192"/>
      <c r="AO841" s="192"/>
      <c r="AP841" s="192"/>
      <c r="AQ841" s="192"/>
      <c r="AR841" s="192"/>
      <c r="AS841" s="192"/>
      <c r="AT841" s="192"/>
      <c r="AU841" s="192"/>
      <c r="AV841" s="192"/>
      <c r="AW841" s="192"/>
      <c r="AX841" s="192"/>
      <c r="AY841" s="192"/>
      <c r="AZ841" s="192"/>
      <c r="BA841" s="192"/>
      <c r="BB841" s="192"/>
      <c r="BC841" s="192"/>
      <c r="BD841" s="192"/>
      <c r="BE841" s="192"/>
    </row>
    <row r="842" spans="1:57" ht="11.25" x14ac:dyDescent="0.2">
      <c r="A842" s="192"/>
      <c r="B842" s="192"/>
      <c r="C842" s="192"/>
      <c r="D842" s="192"/>
      <c r="E842" s="192"/>
      <c r="F842" s="192"/>
      <c r="G842" s="192"/>
      <c r="H842" s="192"/>
      <c r="I842" s="192"/>
      <c r="J842" s="192"/>
      <c r="K842" s="192"/>
      <c r="L842" s="192"/>
      <c r="M842" s="192"/>
      <c r="N842" s="192"/>
      <c r="O842" s="192"/>
      <c r="P842" s="192"/>
      <c r="Q842" s="192"/>
      <c r="R842" s="192"/>
      <c r="S842" s="192"/>
      <c r="T842" s="192"/>
      <c r="U842" s="192"/>
      <c r="V842" s="192"/>
      <c r="W842" s="196"/>
      <c r="X842" s="192"/>
      <c r="Y842" s="192"/>
      <c r="Z842" s="192"/>
      <c r="AA842" s="192"/>
      <c r="AB842" s="192"/>
      <c r="AC842" s="192"/>
      <c r="AD842" s="192"/>
      <c r="AE842" s="192"/>
      <c r="AF842" s="192"/>
      <c r="AG842" s="192"/>
      <c r="AH842" s="192"/>
      <c r="AI842" s="192"/>
      <c r="AJ842" s="192"/>
      <c r="AK842" s="192"/>
      <c r="AL842" s="192"/>
      <c r="AM842" s="192"/>
      <c r="AN842" s="192"/>
      <c r="AO842" s="192"/>
      <c r="AP842" s="192"/>
      <c r="AQ842" s="192"/>
      <c r="AR842" s="192"/>
      <c r="AS842" s="192"/>
      <c r="AT842" s="192"/>
      <c r="AU842" s="192"/>
      <c r="AV842" s="192"/>
      <c r="AW842" s="192"/>
      <c r="AX842" s="192"/>
      <c r="AY842" s="192"/>
      <c r="AZ842" s="192"/>
      <c r="BA842" s="192"/>
      <c r="BB842" s="192"/>
      <c r="BC842" s="192"/>
      <c r="BD842" s="192"/>
      <c r="BE842" s="192"/>
    </row>
    <row r="843" spans="1:57" ht="11.25" x14ac:dyDescent="0.2">
      <c r="A843" s="192"/>
      <c r="B843" s="192"/>
      <c r="C843" s="192"/>
      <c r="D843" s="192"/>
      <c r="E843" s="192"/>
      <c r="F843" s="192"/>
      <c r="G843" s="192"/>
      <c r="H843" s="192"/>
      <c r="I843" s="192"/>
      <c r="J843" s="192"/>
      <c r="K843" s="192"/>
      <c r="L843" s="192"/>
      <c r="M843" s="192"/>
      <c r="N843" s="192"/>
      <c r="O843" s="192"/>
      <c r="P843" s="192"/>
      <c r="Q843" s="192"/>
      <c r="R843" s="192"/>
      <c r="S843" s="192"/>
      <c r="T843" s="192"/>
      <c r="U843" s="192"/>
      <c r="V843" s="192"/>
      <c r="W843" s="196"/>
      <c r="X843" s="192"/>
      <c r="Y843" s="192"/>
      <c r="Z843" s="192"/>
      <c r="AA843" s="192"/>
      <c r="AB843" s="192"/>
      <c r="AC843" s="192"/>
      <c r="AD843" s="192"/>
      <c r="AE843" s="192"/>
      <c r="AF843" s="192"/>
      <c r="AG843" s="192"/>
      <c r="AH843" s="192"/>
      <c r="AI843" s="192"/>
      <c r="AJ843" s="192"/>
      <c r="AK843" s="192"/>
      <c r="AL843" s="192"/>
      <c r="AM843" s="192"/>
      <c r="AN843" s="192"/>
      <c r="AO843" s="192"/>
      <c r="AP843" s="192"/>
      <c r="AQ843" s="192"/>
      <c r="AR843" s="192"/>
      <c r="AS843" s="192"/>
      <c r="AT843" s="192"/>
      <c r="AU843" s="192"/>
      <c r="AV843" s="192"/>
      <c r="AW843" s="192"/>
      <c r="AX843" s="192"/>
      <c r="AY843" s="192"/>
      <c r="AZ843" s="192"/>
      <c r="BA843" s="192"/>
      <c r="BB843" s="192"/>
      <c r="BC843" s="192"/>
      <c r="BD843" s="192"/>
      <c r="BE843" s="192"/>
    </row>
    <row r="844" spans="1:57" ht="11.25" x14ac:dyDescent="0.2">
      <c r="A844" s="192"/>
      <c r="B844" s="192"/>
      <c r="C844" s="192"/>
      <c r="D844" s="192"/>
      <c r="E844" s="192"/>
      <c r="F844" s="192"/>
      <c r="G844" s="192"/>
      <c r="H844" s="192"/>
      <c r="I844" s="192"/>
      <c r="J844" s="192"/>
      <c r="K844" s="192"/>
      <c r="L844" s="192"/>
      <c r="M844" s="192"/>
      <c r="N844" s="192"/>
      <c r="O844" s="192"/>
      <c r="P844" s="192"/>
      <c r="Q844" s="192"/>
      <c r="R844" s="192"/>
      <c r="S844" s="192"/>
      <c r="T844" s="192"/>
      <c r="U844" s="192"/>
      <c r="V844" s="192"/>
      <c r="W844" s="196"/>
      <c r="X844" s="192"/>
      <c r="Y844" s="192"/>
      <c r="Z844" s="192"/>
      <c r="AA844" s="192"/>
      <c r="AB844" s="192"/>
      <c r="AC844" s="192"/>
      <c r="AD844" s="192"/>
      <c r="AE844" s="192"/>
      <c r="AF844" s="192"/>
      <c r="AG844" s="192"/>
      <c r="AH844" s="192"/>
      <c r="AI844" s="192"/>
      <c r="AJ844" s="192"/>
      <c r="AK844" s="192"/>
      <c r="AL844" s="192"/>
      <c r="AM844" s="192"/>
      <c r="AN844" s="192"/>
      <c r="AO844" s="192"/>
      <c r="AP844" s="192"/>
      <c r="AQ844" s="192"/>
      <c r="AR844" s="192"/>
      <c r="AS844" s="192"/>
      <c r="AT844" s="192"/>
      <c r="AU844" s="192"/>
      <c r="AV844" s="192"/>
      <c r="AW844" s="192"/>
      <c r="AX844" s="192"/>
      <c r="AY844" s="192"/>
      <c r="AZ844" s="192"/>
      <c r="BA844" s="192"/>
      <c r="BB844" s="192"/>
      <c r="BC844" s="192"/>
      <c r="BD844" s="192"/>
      <c r="BE844" s="192"/>
    </row>
    <row r="845" spans="1:57" ht="11.25" x14ac:dyDescent="0.2">
      <c r="A845" s="192"/>
      <c r="B845" s="192"/>
      <c r="C845" s="192"/>
      <c r="D845" s="192"/>
      <c r="E845" s="192"/>
      <c r="F845" s="192"/>
      <c r="G845" s="192"/>
      <c r="H845" s="192"/>
      <c r="I845" s="192"/>
      <c r="J845" s="192"/>
      <c r="K845" s="192"/>
      <c r="L845" s="192"/>
      <c r="M845" s="192"/>
      <c r="N845" s="192"/>
      <c r="O845" s="192"/>
      <c r="P845" s="192"/>
      <c r="Q845" s="192"/>
      <c r="R845" s="192"/>
      <c r="S845" s="192"/>
      <c r="T845" s="192"/>
      <c r="U845" s="192"/>
      <c r="V845" s="192"/>
      <c r="W845" s="196"/>
      <c r="X845" s="192"/>
      <c r="Y845" s="192"/>
      <c r="Z845" s="192"/>
      <c r="AA845" s="192"/>
      <c r="AB845" s="192"/>
      <c r="AC845" s="192"/>
      <c r="AD845" s="192"/>
      <c r="AE845" s="192"/>
      <c r="AF845" s="192"/>
      <c r="AG845" s="192"/>
      <c r="AH845" s="192"/>
      <c r="AI845" s="192"/>
      <c r="AJ845" s="192"/>
      <c r="AK845" s="192"/>
      <c r="AL845" s="192"/>
      <c r="AM845" s="192"/>
      <c r="AN845" s="192"/>
      <c r="AO845" s="192"/>
      <c r="AP845" s="192"/>
      <c r="AQ845" s="192"/>
      <c r="AR845" s="192"/>
      <c r="AS845" s="192"/>
      <c r="AT845" s="192"/>
      <c r="AU845" s="192"/>
      <c r="AV845" s="192"/>
      <c r="AW845" s="192"/>
      <c r="AX845" s="192"/>
      <c r="AY845" s="192"/>
      <c r="AZ845" s="192"/>
      <c r="BA845" s="192"/>
      <c r="BB845" s="192"/>
      <c r="BC845" s="192"/>
      <c r="BD845" s="192"/>
      <c r="BE845" s="192"/>
    </row>
    <row r="846" spans="1:57" ht="11.25" x14ac:dyDescent="0.2">
      <c r="A846" s="192"/>
      <c r="B846" s="192"/>
      <c r="C846" s="192"/>
      <c r="D846" s="192"/>
      <c r="E846" s="192"/>
      <c r="F846" s="192"/>
      <c r="G846" s="192"/>
      <c r="H846" s="192"/>
      <c r="I846" s="192"/>
      <c r="J846" s="192"/>
      <c r="K846" s="192"/>
      <c r="L846" s="192"/>
      <c r="M846" s="192"/>
      <c r="N846" s="192"/>
      <c r="O846" s="192"/>
      <c r="P846" s="192"/>
      <c r="Q846" s="192"/>
      <c r="R846" s="192"/>
      <c r="S846" s="192"/>
      <c r="T846" s="192"/>
      <c r="U846" s="192"/>
      <c r="V846" s="192"/>
      <c r="W846" s="196"/>
      <c r="X846" s="192"/>
      <c r="Y846" s="192"/>
      <c r="Z846" s="192"/>
      <c r="AA846" s="192"/>
      <c r="AB846" s="192"/>
      <c r="AC846" s="192"/>
      <c r="AD846" s="192"/>
      <c r="AE846" s="192"/>
      <c r="AF846" s="192"/>
      <c r="AG846" s="192"/>
      <c r="AH846" s="192"/>
      <c r="AI846" s="192"/>
      <c r="AJ846" s="192"/>
      <c r="AK846" s="192"/>
      <c r="AL846" s="192"/>
      <c r="AM846" s="192"/>
      <c r="AN846" s="192"/>
      <c r="AO846" s="192"/>
      <c r="AP846" s="192"/>
      <c r="AQ846" s="192"/>
      <c r="AR846" s="192"/>
      <c r="AS846" s="192"/>
      <c r="AT846" s="192"/>
      <c r="AU846" s="192"/>
      <c r="AV846" s="192"/>
      <c r="AW846" s="192"/>
      <c r="AX846" s="192"/>
      <c r="AY846" s="192"/>
      <c r="AZ846" s="192"/>
      <c r="BA846" s="192"/>
      <c r="BB846" s="192"/>
      <c r="BC846" s="192"/>
      <c r="BD846" s="192"/>
      <c r="BE846" s="192"/>
    </row>
    <row r="847" spans="1:57" ht="11.25" x14ac:dyDescent="0.2">
      <c r="A847" s="192"/>
      <c r="B847" s="192"/>
      <c r="C847" s="192"/>
      <c r="D847" s="192"/>
      <c r="E847" s="192"/>
      <c r="F847" s="192"/>
      <c r="G847" s="192"/>
      <c r="H847" s="192"/>
      <c r="I847" s="192"/>
      <c r="J847" s="192"/>
      <c r="K847" s="192"/>
      <c r="L847" s="192"/>
      <c r="M847" s="192"/>
      <c r="N847" s="192"/>
      <c r="O847" s="192"/>
      <c r="P847" s="192"/>
      <c r="Q847" s="192"/>
      <c r="R847" s="192"/>
      <c r="S847" s="192"/>
      <c r="T847" s="192"/>
      <c r="U847" s="192"/>
      <c r="V847" s="192"/>
      <c r="W847" s="196"/>
      <c r="X847" s="192"/>
      <c r="Y847" s="192"/>
      <c r="Z847" s="192"/>
      <c r="AA847" s="192"/>
      <c r="AB847" s="192"/>
      <c r="AC847" s="192"/>
      <c r="AD847" s="192"/>
      <c r="AE847" s="192"/>
      <c r="AF847" s="192"/>
      <c r="AG847" s="192"/>
      <c r="AH847" s="192"/>
      <c r="AI847" s="192"/>
      <c r="AJ847" s="192"/>
      <c r="AK847" s="192"/>
      <c r="AL847" s="192"/>
      <c r="AM847" s="192"/>
      <c r="AN847" s="192"/>
      <c r="AO847" s="192"/>
      <c r="AP847" s="192"/>
      <c r="AQ847" s="192"/>
      <c r="AR847" s="192"/>
      <c r="AS847" s="192"/>
      <c r="AT847" s="192"/>
      <c r="AU847" s="192"/>
      <c r="AV847" s="192"/>
      <c r="AW847" s="192"/>
      <c r="AX847" s="192"/>
      <c r="AY847" s="192"/>
      <c r="AZ847" s="192"/>
      <c r="BA847" s="192"/>
      <c r="BB847" s="192"/>
      <c r="BC847" s="192"/>
      <c r="BD847" s="192"/>
      <c r="BE847" s="192"/>
    </row>
    <row r="848" spans="1:57" ht="11.25" x14ac:dyDescent="0.2">
      <c r="A848" s="192"/>
      <c r="B848" s="192"/>
      <c r="C848" s="192"/>
      <c r="D848" s="192"/>
      <c r="E848" s="192"/>
      <c r="F848" s="192"/>
      <c r="G848" s="192"/>
      <c r="H848" s="192"/>
      <c r="I848" s="192"/>
      <c r="J848" s="192"/>
      <c r="K848" s="192"/>
      <c r="L848" s="192"/>
      <c r="M848" s="192"/>
      <c r="N848" s="192"/>
      <c r="O848" s="192"/>
      <c r="P848" s="192"/>
      <c r="Q848" s="192"/>
      <c r="R848" s="192"/>
      <c r="S848" s="192"/>
      <c r="T848" s="192"/>
      <c r="U848" s="192"/>
      <c r="V848" s="192"/>
      <c r="W848" s="196"/>
      <c r="X848" s="192"/>
      <c r="Y848" s="192"/>
      <c r="Z848" s="192"/>
      <c r="AA848" s="192"/>
      <c r="AB848" s="192"/>
      <c r="AC848" s="192"/>
      <c r="AD848" s="192"/>
      <c r="AE848" s="192"/>
      <c r="AF848" s="192"/>
      <c r="AG848" s="192"/>
      <c r="AH848" s="192"/>
      <c r="AI848" s="192"/>
      <c r="AJ848" s="192"/>
      <c r="AK848" s="192"/>
      <c r="AL848" s="192"/>
      <c r="AM848" s="192"/>
      <c r="AN848" s="192"/>
      <c r="AO848" s="192"/>
      <c r="AP848" s="192"/>
      <c r="AQ848" s="192"/>
      <c r="AR848" s="192"/>
      <c r="AS848" s="192"/>
      <c r="AT848" s="192"/>
      <c r="AU848" s="192"/>
      <c r="AV848" s="192"/>
      <c r="AW848" s="192"/>
      <c r="AX848" s="192"/>
      <c r="AY848" s="192"/>
      <c r="AZ848" s="192"/>
      <c r="BA848" s="192"/>
      <c r="BB848" s="192"/>
      <c r="BC848" s="192"/>
      <c r="BD848" s="192"/>
      <c r="BE848" s="192"/>
    </row>
    <row r="849" spans="1:57" ht="11.25" x14ac:dyDescent="0.2">
      <c r="A849" s="192"/>
      <c r="B849" s="192"/>
      <c r="C849" s="192"/>
      <c r="D849" s="192"/>
      <c r="E849" s="192"/>
      <c r="F849" s="192"/>
      <c r="G849" s="192"/>
      <c r="H849" s="192"/>
      <c r="I849" s="192"/>
      <c r="J849" s="192"/>
      <c r="K849" s="192"/>
      <c r="L849" s="192"/>
      <c r="M849" s="192"/>
      <c r="N849" s="192"/>
      <c r="O849" s="192"/>
      <c r="P849" s="192"/>
      <c r="Q849" s="192"/>
      <c r="R849" s="192"/>
      <c r="S849" s="192"/>
      <c r="T849" s="192"/>
      <c r="U849" s="192"/>
      <c r="V849" s="192"/>
      <c r="W849" s="196"/>
      <c r="X849" s="192"/>
      <c r="Y849" s="192"/>
      <c r="Z849" s="192"/>
      <c r="AA849" s="192"/>
      <c r="AB849" s="192"/>
      <c r="AC849" s="192"/>
      <c r="AD849" s="192"/>
      <c r="AE849" s="192"/>
      <c r="AF849" s="192"/>
      <c r="AG849" s="192"/>
      <c r="AH849" s="192"/>
      <c r="AI849" s="192"/>
      <c r="AJ849" s="192"/>
      <c r="AK849" s="192"/>
      <c r="AL849" s="192"/>
      <c r="AM849" s="192"/>
      <c r="AN849" s="192"/>
      <c r="AO849" s="192"/>
      <c r="AP849" s="192"/>
      <c r="AQ849" s="192"/>
      <c r="AR849" s="192"/>
      <c r="AS849" s="192"/>
      <c r="AT849" s="192"/>
      <c r="AU849" s="192"/>
      <c r="AV849" s="192"/>
      <c r="AW849" s="192"/>
      <c r="AX849" s="192"/>
      <c r="AY849" s="192"/>
      <c r="AZ849" s="192"/>
      <c r="BA849" s="192"/>
      <c r="BB849" s="192"/>
      <c r="BC849" s="192"/>
      <c r="BD849" s="192"/>
      <c r="BE849" s="192"/>
    </row>
    <row r="850" spans="1:57" ht="11.25" x14ac:dyDescent="0.2">
      <c r="A850" s="192"/>
      <c r="B850" s="192"/>
      <c r="C850" s="192"/>
      <c r="D850" s="192"/>
      <c r="E850" s="192"/>
      <c r="F850" s="192"/>
      <c r="G850" s="192"/>
      <c r="H850" s="192"/>
      <c r="I850" s="192"/>
      <c r="J850" s="192"/>
      <c r="K850" s="192"/>
      <c r="L850" s="192"/>
      <c r="M850" s="192"/>
      <c r="N850" s="192"/>
      <c r="O850" s="192"/>
      <c r="P850" s="192"/>
      <c r="Q850" s="192"/>
      <c r="R850" s="192"/>
      <c r="S850" s="192"/>
      <c r="T850" s="192"/>
      <c r="U850" s="192"/>
      <c r="V850" s="192"/>
      <c r="W850" s="196"/>
      <c r="X850" s="192"/>
      <c r="Y850" s="192"/>
      <c r="Z850" s="192"/>
      <c r="AA850" s="192"/>
      <c r="AB850" s="192"/>
      <c r="AC850" s="192"/>
      <c r="AD850" s="192"/>
      <c r="AE850" s="192"/>
      <c r="AF850" s="192"/>
      <c r="AG850" s="192"/>
      <c r="AH850" s="192"/>
      <c r="AI850" s="192"/>
      <c r="AJ850" s="192"/>
      <c r="AK850" s="192"/>
      <c r="AL850" s="192"/>
      <c r="AM850" s="192"/>
      <c r="AN850" s="192"/>
      <c r="AO850" s="192"/>
      <c r="AP850" s="192"/>
      <c r="AQ850" s="192"/>
      <c r="AR850" s="192"/>
      <c r="AS850" s="192"/>
      <c r="AT850" s="192"/>
      <c r="AU850" s="192"/>
      <c r="AV850" s="192"/>
      <c r="AW850" s="192"/>
      <c r="AX850" s="192"/>
      <c r="AY850" s="192"/>
      <c r="AZ850" s="192"/>
      <c r="BA850" s="192"/>
      <c r="BB850" s="192"/>
      <c r="BC850" s="192"/>
      <c r="BD850" s="192"/>
      <c r="BE850" s="192"/>
    </row>
    <row r="851" spans="1:57" ht="11.25" x14ac:dyDescent="0.2">
      <c r="A851" s="192"/>
      <c r="B851" s="192"/>
      <c r="C851" s="192"/>
      <c r="D851" s="192"/>
      <c r="E851" s="192"/>
      <c r="F851" s="192"/>
      <c r="G851" s="192"/>
      <c r="H851" s="192"/>
      <c r="I851" s="192"/>
      <c r="J851" s="192"/>
      <c r="K851" s="192"/>
      <c r="L851" s="192"/>
      <c r="M851" s="192"/>
      <c r="N851" s="192"/>
      <c r="O851" s="192"/>
      <c r="P851" s="192"/>
      <c r="Q851" s="192"/>
      <c r="R851" s="192"/>
      <c r="S851" s="192"/>
      <c r="T851" s="192"/>
      <c r="U851" s="192"/>
      <c r="V851" s="192"/>
      <c r="W851" s="196"/>
      <c r="X851" s="192"/>
      <c r="Y851" s="192"/>
      <c r="Z851" s="192"/>
      <c r="AA851" s="192"/>
      <c r="AB851" s="192"/>
      <c r="AC851" s="192"/>
      <c r="AD851" s="192"/>
      <c r="AE851" s="192"/>
      <c r="AF851" s="192"/>
      <c r="AG851" s="192"/>
      <c r="AH851" s="192"/>
      <c r="AI851" s="192"/>
      <c r="AJ851" s="192"/>
      <c r="AK851" s="192"/>
      <c r="AL851" s="192"/>
      <c r="AM851" s="192"/>
      <c r="AN851" s="192"/>
      <c r="AO851" s="192"/>
      <c r="AP851" s="192"/>
      <c r="AQ851" s="192"/>
      <c r="AR851" s="192"/>
      <c r="AS851" s="192"/>
      <c r="AT851" s="192"/>
      <c r="AU851" s="192"/>
      <c r="AV851" s="192"/>
      <c r="AW851" s="192"/>
      <c r="AX851" s="192"/>
      <c r="AY851" s="192"/>
      <c r="AZ851" s="192"/>
      <c r="BA851" s="192"/>
      <c r="BB851" s="192"/>
      <c r="BC851" s="192"/>
      <c r="BD851" s="192"/>
      <c r="BE851" s="192"/>
    </row>
    <row r="852" spans="1:57" ht="11.25" x14ac:dyDescent="0.2">
      <c r="A852" s="192"/>
      <c r="B852" s="192"/>
      <c r="C852" s="192"/>
      <c r="D852" s="192"/>
      <c r="E852" s="192"/>
      <c r="F852" s="192"/>
      <c r="G852" s="192"/>
      <c r="H852" s="192"/>
      <c r="I852" s="192"/>
      <c r="J852" s="192"/>
      <c r="K852" s="192"/>
      <c r="L852" s="192"/>
      <c r="M852" s="192"/>
      <c r="N852" s="192"/>
      <c r="O852" s="192"/>
      <c r="P852" s="192"/>
      <c r="Q852" s="192"/>
      <c r="R852" s="192"/>
      <c r="S852" s="192"/>
      <c r="T852" s="192"/>
      <c r="U852" s="192"/>
      <c r="V852" s="192"/>
      <c r="W852" s="196"/>
      <c r="X852" s="192"/>
      <c r="Y852" s="192"/>
      <c r="Z852" s="192"/>
      <c r="AA852" s="192"/>
      <c r="AB852" s="192"/>
      <c r="AC852" s="192"/>
      <c r="AD852" s="192"/>
      <c r="AE852" s="192"/>
      <c r="AF852" s="192"/>
      <c r="AG852" s="192"/>
      <c r="AH852" s="192"/>
      <c r="AI852" s="192"/>
      <c r="AJ852" s="192"/>
      <c r="AK852" s="192"/>
      <c r="AL852" s="192"/>
      <c r="AM852" s="192"/>
      <c r="AN852" s="192"/>
      <c r="AO852" s="192"/>
      <c r="AP852" s="192"/>
      <c r="AQ852" s="192"/>
      <c r="AR852" s="192"/>
      <c r="AS852" s="192"/>
      <c r="AT852" s="192"/>
      <c r="AU852" s="192"/>
      <c r="AV852" s="192"/>
      <c r="AW852" s="192"/>
      <c r="AX852" s="192"/>
      <c r="AY852" s="192"/>
      <c r="AZ852" s="192"/>
      <c r="BA852" s="192"/>
      <c r="BB852" s="192"/>
      <c r="BC852" s="192"/>
      <c r="BD852" s="192"/>
      <c r="BE852" s="192"/>
    </row>
    <row r="853" spans="1:57" ht="11.25" x14ac:dyDescent="0.2">
      <c r="A853" s="192"/>
      <c r="B853" s="192"/>
      <c r="C853" s="192"/>
      <c r="D853" s="192"/>
      <c r="E853" s="192"/>
      <c r="F853" s="192"/>
      <c r="G853" s="192"/>
      <c r="H853" s="192"/>
      <c r="I853" s="192"/>
      <c r="J853" s="192"/>
      <c r="K853" s="192"/>
      <c r="L853" s="192"/>
      <c r="M853" s="192"/>
      <c r="N853" s="192"/>
      <c r="O853" s="192"/>
      <c r="P853" s="192"/>
      <c r="Q853" s="192"/>
      <c r="R853" s="192"/>
      <c r="S853" s="192"/>
      <c r="T853" s="192"/>
      <c r="U853" s="192"/>
      <c r="V853" s="192"/>
      <c r="W853" s="196"/>
      <c r="X853" s="192"/>
      <c r="Y853" s="192"/>
      <c r="Z853" s="192"/>
      <c r="AA853" s="192"/>
      <c r="AB853" s="192"/>
      <c r="AC853" s="192"/>
      <c r="AD853" s="192"/>
      <c r="AE853" s="192"/>
      <c r="AF853" s="192"/>
      <c r="AG853" s="192"/>
      <c r="AH853" s="192"/>
      <c r="AI853" s="192"/>
      <c r="AJ853" s="192"/>
      <c r="AK853" s="192"/>
      <c r="AL853" s="192"/>
      <c r="AM853" s="192"/>
      <c r="AN853" s="192"/>
      <c r="AO853" s="192"/>
      <c r="AP853" s="192"/>
      <c r="AQ853" s="192"/>
      <c r="AR853" s="192"/>
      <c r="AS853" s="192"/>
      <c r="AT853" s="192"/>
      <c r="AU853" s="192"/>
      <c r="AV853" s="192"/>
      <c r="AW853" s="192"/>
      <c r="AX853" s="192"/>
      <c r="AY853" s="192"/>
      <c r="AZ853" s="192"/>
      <c r="BA853" s="192"/>
      <c r="BB853" s="192"/>
      <c r="BC853" s="192"/>
      <c r="BD853" s="192"/>
      <c r="BE853" s="192"/>
    </row>
    <row r="854" spans="1:57" ht="11.25" x14ac:dyDescent="0.2">
      <c r="A854" s="192"/>
      <c r="B854" s="192"/>
      <c r="C854" s="192"/>
      <c r="D854" s="192"/>
      <c r="E854" s="192"/>
      <c r="F854" s="192"/>
      <c r="G854" s="192"/>
      <c r="H854" s="192"/>
      <c r="I854" s="192"/>
      <c r="J854" s="192"/>
      <c r="K854" s="192"/>
      <c r="L854" s="192"/>
      <c r="M854" s="192"/>
      <c r="N854" s="192"/>
      <c r="O854" s="192"/>
      <c r="P854" s="192"/>
      <c r="Q854" s="192"/>
      <c r="R854" s="192"/>
      <c r="S854" s="192"/>
      <c r="T854" s="192"/>
      <c r="U854" s="192"/>
      <c r="V854" s="192"/>
      <c r="W854" s="196"/>
      <c r="X854" s="192"/>
      <c r="Y854" s="192"/>
      <c r="Z854" s="192"/>
      <c r="AA854" s="192"/>
      <c r="AB854" s="192"/>
      <c r="AC854" s="192"/>
      <c r="AD854" s="192"/>
      <c r="AE854" s="192"/>
      <c r="AF854" s="192"/>
      <c r="AG854" s="192"/>
      <c r="AH854" s="192"/>
      <c r="AI854" s="192"/>
      <c r="AJ854" s="192"/>
      <c r="AK854" s="192"/>
      <c r="AL854" s="192"/>
      <c r="AM854" s="192"/>
      <c r="AN854" s="192"/>
      <c r="AO854" s="192"/>
      <c r="AP854" s="192"/>
      <c r="AQ854" s="192"/>
      <c r="AR854" s="192"/>
      <c r="AS854" s="192"/>
      <c r="AT854" s="192"/>
      <c r="AU854" s="192"/>
      <c r="AV854" s="192"/>
      <c r="AW854" s="192"/>
      <c r="AX854" s="192"/>
      <c r="AY854" s="192"/>
      <c r="AZ854" s="192"/>
      <c r="BA854" s="192"/>
      <c r="BB854" s="192"/>
      <c r="BC854" s="192"/>
      <c r="BD854" s="192"/>
      <c r="BE854" s="192"/>
    </row>
    <row r="855" spans="1:57" ht="11.25" x14ac:dyDescent="0.2">
      <c r="A855" s="192"/>
      <c r="B855" s="192"/>
      <c r="C855" s="192"/>
      <c r="D855" s="192"/>
      <c r="E855" s="192"/>
      <c r="F855" s="192"/>
      <c r="G855" s="192"/>
      <c r="H855" s="192"/>
      <c r="I855" s="192"/>
      <c r="J855" s="192"/>
      <c r="K855" s="192"/>
      <c r="L855" s="192"/>
      <c r="M855" s="192"/>
      <c r="N855" s="192"/>
      <c r="O855" s="192"/>
      <c r="P855" s="192"/>
      <c r="Q855" s="192"/>
      <c r="R855" s="192"/>
      <c r="S855" s="192"/>
      <c r="T855" s="192"/>
      <c r="U855" s="192"/>
      <c r="V855" s="192"/>
      <c r="W855" s="196"/>
      <c r="X855" s="192"/>
      <c r="Y855" s="192"/>
      <c r="Z855" s="192"/>
      <c r="AA855" s="192"/>
      <c r="AB855" s="192"/>
      <c r="AC855" s="192"/>
      <c r="AD855" s="192"/>
      <c r="AE855" s="192"/>
      <c r="AF855" s="192"/>
      <c r="AG855" s="192"/>
      <c r="AH855" s="192"/>
      <c r="AI855" s="192"/>
      <c r="AJ855" s="192"/>
      <c r="AK855" s="192"/>
      <c r="AL855" s="192"/>
      <c r="AM855" s="192"/>
      <c r="AN855" s="192"/>
      <c r="AO855" s="192"/>
      <c r="AP855" s="192"/>
      <c r="AQ855" s="192"/>
      <c r="AR855" s="192"/>
      <c r="AS855" s="192"/>
      <c r="AT855" s="192"/>
      <c r="AU855" s="192"/>
      <c r="AV855" s="192"/>
      <c r="AW855" s="192"/>
      <c r="AX855" s="192"/>
      <c r="AY855" s="192"/>
      <c r="AZ855" s="192"/>
      <c r="BA855" s="192"/>
      <c r="BB855" s="192"/>
      <c r="BC855" s="192"/>
      <c r="BD855" s="192"/>
      <c r="BE855" s="192"/>
    </row>
    <row r="856" spans="1:57" ht="11.25" x14ac:dyDescent="0.2">
      <c r="A856" s="192"/>
      <c r="B856" s="192"/>
      <c r="C856" s="192"/>
      <c r="D856" s="192"/>
      <c r="E856" s="192"/>
      <c r="F856" s="192"/>
      <c r="G856" s="192"/>
      <c r="H856" s="192"/>
      <c r="I856" s="192"/>
      <c r="J856" s="192"/>
      <c r="K856" s="192"/>
      <c r="L856" s="192"/>
      <c r="M856" s="192"/>
      <c r="N856" s="192"/>
      <c r="O856" s="192"/>
      <c r="P856" s="192"/>
      <c r="Q856" s="192"/>
      <c r="R856" s="192"/>
      <c r="S856" s="192"/>
      <c r="T856" s="192"/>
      <c r="U856" s="192"/>
      <c r="V856" s="192"/>
      <c r="W856" s="196"/>
      <c r="X856" s="192"/>
      <c r="Y856" s="192"/>
      <c r="Z856" s="192"/>
      <c r="AA856" s="192"/>
      <c r="AB856" s="192"/>
      <c r="AC856" s="192"/>
      <c r="AD856" s="192"/>
      <c r="AE856" s="192"/>
      <c r="AF856" s="192"/>
      <c r="AG856" s="192"/>
      <c r="AH856" s="192"/>
      <c r="AI856" s="192"/>
      <c r="AJ856" s="192"/>
      <c r="AK856" s="192"/>
      <c r="AL856" s="192"/>
      <c r="AM856" s="192"/>
      <c r="AN856" s="192"/>
      <c r="AO856" s="192"/>
      <c r="AP856" s="192"/>
      <c r="AQ856" s="192"/>
      <c r="AR856" s="192"/>
      <c r="AS856" s="192"/>
      <c r="AT856" s="192"/>
      <c r="AU856" s="192"/>
      <c r="AV856" s="192"/>
      <c r="AW856" s="192"/>
      <c r="AX856" s="192"/>
      <c r="AY856" s="192"/>
      <c r="AZ856" s="192"/>
      <c r="BA856" s="192"/>
      <c r="BB856" s="192"/>
      <c r="BC856" s="192"/>
      <c r="BD856" s="192"/>
      <c r="BE856" s="192"/>
    </row>
    <row r="857" spans="1:57" ht="11.25" x14ac:dyDescent="0.2">
      <c r="A857" s="192"/>
      <c r="B857" s="192"/>
      <c r="C857" s="192"/>
      <c r="D857" s="192"/>
      <c r="E857" s="192"/>
      <c r="F857" s="192"/>
      <c r="G857" s="192"/>
      <c r="H857" s="192"/>
      <c r="I857" s="192"/>
      <c r="J857" s="192"/>
      <c r="K857" s="192"/>
      <c r="L857" s="192"/>
      <c r="M857" s="192"/>
      <c r="N857" s="192"/>
      <c r="O857" s="192"/>
      <c r="P857" s="192"/>
      <c r="Q857" s="192"/>
      <c r="R857" s="192"/>
      <c r="S857" s="192"/>
      <c r="T857" s="192"/>
      <c r="U857" s="192"/>
      <c r="V857" s="192"/>
      <c r="W857" s="196"/>
      <c r="X857" s="192"/>
      <c r="Y857" s="192"/>
      <c r="Z857" s="192"/>
      <c r="AA857" s="192"/>
      <c r="AB857" s="192"/>
      <c r="AC857" s="192"/>
      <c r="AD857" s="192"/>
      <c r="AE857" s="192"/>
      <c r="AF857" s="192"/>
      <c r="AG857" s="192"/>
      <c r="AH857" s="192"/>
      <c r="AI857" s="192"/>
      <c r="AJ857" s="192"/>
      <c r="AK857" s="192"/>
      <c r="AL857" s="192"/>
      <c r="AM857" s="192"/>
      <c r="AN857" s="192"/>
      <c r="AO857" s="192"/>
      <c r="AP857" s="192"/>
      <c r="AQ857" s="192"/>
      <c r="AR857" s="192"/>
      <c r="AS857" s="192"/>
      <c r="AT857" s="192"/>
      <c r="AU857" s="192"/>
      <c r="AV857" s="192"/>
      <c r="AW857" s="192"/>
      <c r="AX857" s="192"/>
      <c r="AY857" s="192"/>
      <c r="AZ857" s="192"/>
      <c r="BA857" s="192"/>
      <c r="BB857" s="192"/>
      <c r="BC857" s="192"/>
      <c r="BD857" s="192"/>
      <c r="BE857" s="192"/>
    </row>
    <row r="858" spans="1:57" ht="11.25" x14ac:dyDescent="0.2">
      <c r="A858" s="192"/>
      <c r="B858" s="192"/>
      <c r="C858" s="192"/>
      <c r="D858" s="192"/>
      <c r="E858" s="192"/>
      <c r="F858" s="192"/>
      <c r="G858" s="192"/>
      <c r="H858" s="192"/>
      <c r="I858" s="192"/>
      <c r="J858" s="192"/>
      <c r="K858" s="192"/>
      <c r="L858" s="192"/>
      <c r="M858" s="192"/>
      <c r="N858" s="192"/>
      <c r="O858" s="192"/>
      <c r="P858" s="192"/>
      <c r="Q858" s="192"/>
      <c r="R858" s="192"/>
      <c r="S858" s="192"/>
      <c r="T858" s="192"/>
      <c r="U858" s="192"/>
      <c r="V858" s="192"/>
      <c r="W858" s="196"/>
      <c r="X858" s="192"/>
      <c r="Y858" s="192"/>
      <c r="Z858" s="192"/>
      <c r="AA858" s="192"/>
      <c r="AB858" s="192"/>
      <c r="AC858" s="192"/>
      <c r="AD858" s="192"/>
      <c r="AE858" s="192"/>
      <c r="AF858" s="192"/>
      <c r="AG858" s="192"/>
      <c r="AH858" s="192"/>
      <c r="AI858" s="192"/>
      <c r="AJ858" s="192"/>
      <c r="AK858" s="192"/>
      <c r="AL858" s="192"/>
      <c r="AM858" s="192"/>
      <c r="AN858" s="192"/>
      <c r="AO858" s="192"/>
      <c r="AP858" s="192"/>
      <c r="AQ858" s="192"/>
      <c r="AR858" s="192"/>
      <c r="AS858" s="192"/>
      <c r="AT858" s="192"/>
      <c r="AU858" s="192"/>
      <c r="AV858" s="192"/>
      <c r="AW858" s="192"/>
      <c r="AX858" s="192"/>
      <c r="AY858" s="192"/>
      <c r="AZ858" s="192"/>
      <c r="BA858" s="192"/>
      <c r="BB858" s="192"/>
      <c r="BC858" s="192"/>
      <c r="BD858" s="192"/>
      <c r="BE858" s="192"/>
    </row>
    <row r="859" spans="1:57" ht="11.25" x14ac:dyDescent="0.2">
      <c r="A859" s="192"/>
      <c r="B859" s="192"/>
      <c r="C859" s="192"/>
      <c r="D859" s="192"/>
      <c r="E859" s="192"/>
      <c r="F859" s="192"/>
      <c r="G859" s="192"/>
      <c r="H859" s="192"/>
      <c r="I859" s="192"/>
      <c r="J859" s="192"/>
      <c r="K859" s="192"/>
      <c r="L859" s="192"/>
      <c r="M859" s="192"/>
      <c r="N859" s="192"/>
      <c r="O859" s="192"/>
      <c r="P859" s="192"/>
      <c r="Q859" s="192"/>
      <c r="R859" s="192"/>
      <c r="S859" s="192"/>
      <c r="T859" s="192"/>
      <c r="U859" s="192"/>
      <c r="V859" s="192"/>
      <c r="W859" s="196"/>
      <c r="X859" s="192"/>
      <c r="Y859" s="192"/>
      <c r="Z859" s="192"/>
      <c r="AA859" s="192"/>
      <c r="AB859" s="192"/>
      <c r="AC859" s="192"/>
      <c r="AD859" s="192"/>
      <c r="AE859" s="192"/>
      <c r="AF859" s="192"/>
      <c r="AG859" s="192"/>
      <c r="AH859" s="192"/>
      <c r="AI859" s="192"/>
      <c r="AJ859" s="192"/>
      <c r="AK859" s="192"/>
      <c r="AL859" s="192"/>
      <c r="AM859" s="192"/>
      <c r="AN859" s="192"/>
      <c r="AO859" s="192"/>
      <c r="AP859" s="192"/>
      <c r="AQ859" s="192"/>
      <c r="AR859" s="192"/>
      <c r="AS859" s="192"/>
      <c r="AT859" s="192"/>
      <c r="AU859" s="192"/>
      <c r="AV859" s="192"/>
      <c r="AW859" s="192"/>
      <c r="AX859" s="192"/>
      <c r="AY859" s="192"/>
      <c r="AZ859" s="192"/>
      <c r="BA859" s="192"/>
      <c r="BB859" s="192"/>
      <c r="BC859" s="192"/>
      <c r="BD859" s="192"/>
      <c r="BE859" s="192"/>
    </row>
    <row r="860" spans="1:57" ht="11.25" x14ac:dyDescent="0.2">
      <c r="A860" s="192"/>
      <c r="B860" s="192"/>
      <c r="C860" s="192"/>
      <c r="D860" s="192"/>
      <c r="E860" s="192"/>
      <c r="F860" s="192"/>
      <c r="G860" s="192"/>
      <c r="H860" s="192"/>
      <c r="I860" s="192"/>
      <c r="J860" s="192"/>
      <c r="K860" s="192"/>
      <c r="L860" s="192"/>
      <c r="M860" s="192"/>
      <c r="N860" s="192"/>
      <c r="O860" s="192"/>
      <c r="P860" s="192"/>
      <c r="Q860" s="192"/>
      <c r="R860" s="192"/>
      <c r="S860" s="192"/>
      <c r="T860" s="192"/>
      <c r="U860" s="192"/>
      <c r="V860" s="192"/>
      <c r="W860" s="196"/>
      <c r="X860" s="192"/>
      <c r="Y860" s="192"/>
      <c r="Z860" s="192"/>
      <c r="AA860" s="192"/>
      <c r="AB860" s="192"/>
      <c r="AC860" s="192"/>
      <c r="AD860" s="192"/>
      <c r="AE860" s="192"/>
      <c r="AF860" s="192"/>
      <c r="AG860" s="192"/>
      <c r="AH860" s="192"/>
      <c r="AI860" s="192"/>
      <c r="AJ860" s="192"/>
      <c r="AK860" s="192"/>
      <c r="AL860" s="192"/>
      <c r="AM860" s="192"/>
      <c r="AN860" s="192"/>
      <c r="AO860" s="192"/>
      <c r="AP860" s="192"/>
      <c r="AQ860" s="192"/>
      <c r="AR860" s="192"/>
      <c r="AS860" s="192"/>
      <c r="AT860" s="192"/>
      <c r="AU860" s="192"/>
      <c r="AV860" s="192"/>
      <c r="AW860" s="192"/>
      <c r="AX860" s="192"/>
      <c r="AY860" s="192"/>
      <c r="AZ860" s="192"/>
      <c r="BA860" s="192"/>
      <c r="BB860" s="192"/>
      <c r="BC860" s="192"/>
      <c r="BD860" s="192"/>
      <c r="BE860" s="192"/>
    </row>
    <row r="861" spans="1:57" ht="11.25" x14ac:dyDescent="0.2">
      <c r="A861" s="192"/>
      <c r="B861" s="192"/>
      <c r="C861" s="192"/>
      <c r="D861" s="192"/>
      <c r="E861" s="192"/>
      <c r="F861" s="192"/>
      <c r="G861" s="192"/>
      <c r="H861" s="192"/>
      <c r="I861" s="192"/>
      <c r="J861" s="192"/>
      <c r="K861" s="192"/>
      <c r="L861" s="192"/>
      <c r="M861" s="192"/>
      <c r="N861" s="192"/>
      <c r="O861" s="192"/>
      <c r="P861" s="192"/>
      <c r="Q861" s="192"/>
      <c r="R861" s="192"/>
      <c r="S861" s="192"/>
      <c r="T861" s="192"/>
      <c r="U861" s="192"/>
      <c r="V861" s="192"/>
      <c r="W861" s="196"/>
      <c r="X861" s="192"/>
      <c r="Y861" s="192"/>
      <c r="Z861" s="192"/>
      <c r="AA861" s="192"/>
      <c r="AB861" s="192"/>
      <c r="AC861" s="192"/>
      <c r="AD861" s="192"/>
      <c r="AE861" s="192"/>
      <c r="AF861" s="192"/>
      <c r="AG861" s="192"/>
      <c r="AH861" s="192"/>
      <c r="AI861" s="192"/>
      <c r="AJ861" s="192"/>
      <c r="AK861" s="192"/>
      <c r="AL861" s="192"/>
      <c r="AM861" s="192"/>
      <c r="AN861" s="192"/>
      <c r="AO861" s="192"/>
      <c r="AP861" s="192"/>
      <c r="AQ861" s="192"/>
      <c r="AR861" s="192"/>
      <c r="AS861" s="192"/>
      <c r="AT861" s="192"/>
      <c r="AU861" s="192"/>
      <c r="AV861" s="192"/>
      <c r="AW861" s="192"/>
      <c r="AX861" s="192"/>
      <c r="AY861" s="192"/>
      <c r="AZ861" s="192"/>
      <c r="BA861" s="192"/>
      <c r="BB861" s="192"/>
      <c r="BC861" s="192"/>
      <c r="BD861" s="192"/>
      <c r="BE861" s="192"/>
    </row>
    <row r="862" spans="1:57" ht="11.25" x14ac:dyDescent="0.2">
      <c r="A862" s="192"/>
      <c r="B862" s="192"/>
      <c r="C862" s="192"/>
      <c r="D862" s="192"/>
      <c r="E862" s="192"/>
      <c r="F862" s="192"/>
      <c r="G862" s="192"/>
      <c r="H862" s="192"/>
      <c r="I862" s="192"/>
      <c r="J862" s="192"/>
      <c r="K862" s="192"/>
      <c r="L862" s="192"/>
      <c r="M862" s="192"/>
      <c r="N862" s="192"/>
      <c r="O862" s="192"/>
      <c r="P862" s="192"/>
      <c r="Q862" s="192"/>
      <c r="R862" s="192"/>
      <c r="S862" s="192"/>
      <c r="T862" s="192"/>
      <c r="U862" s="192"/>
      <c r="V862" s="192"/>
      <c r="W862" s="196"/>
      <c r="X862" s="192"/>
      <c r="Y862" s="192"/>
      <c r="Z862" s="192"/>
      <c r="AA862" s="192"/>
      <c r="AB862" s="192"/>
      <c r="AC862" s="192"/>
      <c r="AD862" s="192"/>
      <c r="AE862" s="192"/>
      <c r="AF862" s="192"/>
      <c r="AG862" s="192"/>
      <c r="AH862" s="192"/>
      <c r="AI862" s="192"/>
      <c r="AJ862" s="192"/>
      <c r="AK862" s="192"/>
      <c r="AL862" s="192"/>
      <c r="AM862" s="192"/>
      <c r="AN862" s="192"/>
      <c r="AO862" s="192"/>
      <c r="AP862" s="192"/>
      <c r="AQ862" s="192"/>
      <c r="AR862" s="192"/>
      <c r="AS862" s="192"/>
      <c r="AT862" s="192"/>
      <c r="AU862" s="192"/>
      <c r="AV862" s="192"/>
      <c r="AW862" s="192"/>
      <c r="AX862" s="192"/>
      <c r="AY862" s="192"/>
      <c r="AZ862" s="192"/>
      <c r="BA862" s="192"/>
      <c r="BB862" s="192"/>
      <c r="BC862" s="192"/>
      <c r="BD862" s="192"/>
      <c r="BE862" s="192"/>
    </row>
    <row r="863" spans="1:57" ht="11.25" x14ac:dyDescent="0.2">
      <c r="A863" s="192"/>
      <c r="B863" s="192"/>
      <c r="C863" s="192"/>
      <c r="D863" s="192"/>
      <c r="E863" s="192"/>
      <c r="F863" s="192"/>
      <c r="G863" s="192"/>
      <c r="H863" s="192"/>
      <c r="I863" s="192"/>
      <c r="J863" s="192"/>
      <c r="K863" s="192"/>
      <c r="L863" s="192"/>
      <c r="M863" s="192"/>
      <c r="N863" s="192"/>
      <c r="O863" s="192"/>
      <c r="P863" s="192"/>
      <c r="Q863" s="192"/>
      <c r="R863" s="192"/>
      <c r="S863" s="192"/>
      <c r="T863" s="192"/>
      <c r="U863" s="192"/>
      <c r="V863" s="192"/>
      <c r="W863" s="196"/>
      <c r="X863" s="192"/>
      <c r="Y863" s="192"/>
      <c r="Z863" s="192"/>
      <c r="AA863" s="192"/>
      <c r="AB863" s="192"/>
      <c r="AC863" s="192"/>
      <c r="AD863" s="192"/>
      <c r="AE863" s="192"/>
      <c r="AF863" s="192"/>
      <c r="AG863" s="192"/>
      <c r="AH863" s="192"/>
      <c r="AI863" s="192"/>
      <c r="AJ863" s="192"/>
      <c r="AK863" s="192"/>
      <c r="AL863" s="192"/>
      <c r="AM863" s="192"/>
      <c r="AN863" s="192"/>
      <c r="AO863" s="192"/>
      <c r="AP863" s="192"/>
      <c r="AQ863" s="192"/>
      <c r="AR863" s="192"/>
      <c r="AS863" s="192"/>
      <c r="AT863" s="192"/>
      <c r="AU863" s="192"/>
      <c r="AV863" s="192"/>
      <c r="AW863" s="192"/>
      <c r="AX863" s="192"/>
      <c r="AY863" s="192"/>
      <c r="AZ863" s="192"/>
      <c r="BA863" s="192"/>
      <c r="BB863" s="192"/>
      <c r="BC863" s="192"/>
      <c r="BD863" s="192"/>
      <c r="BE863" s="192"/>
    </row>
    <row r="864" spans="1:57" ht="11.25" x14ac:dyDescent="0.2">
      <c r="A864" s="192"/>
      <c r="B864" s="192"/>
      <c r="C864" s="192"/>
      <c r="D864" s="192"/>
      <c r="E864" s="192"/>
      <c r="F864" s="192"/>
      <c r="G864" s="192"/>
      <c r="H864" s="192"/>
      <c r="I864" s="192"/>
      <c r="J864" s="192"/>
      <c r="K864" s="192"/>
      <c r="L864" s="192"/>
      <c r="M864" s="192"/>
      <c r="N864" s="192"/>
      <c r="O864" s="192"/>
      <c r="P864" s="192"/>
      <c r="Q864" s="192"/>
      <c r="R864" s="192"/>
      <c r="S864" s="192"/>
      <c r="T864" s="192"/>
      <c r="U864" s="192"/>
      <c r="V864" s="192"/>
      <c r="W864" s="196"/>
      <c r="X864" s="192"/>
      <c r="Y864" s="192"/>
      <c r="Z864" s="192"/>
      <c r="AA864" s="192"/>
      <c r="AB864" s="192"/>
      <c r="AC864" s="192"/>
      <c r="AD864" s="192"/>
      <c r="AE864" s="192"/>
      <c r="AF864" s="192"/>
      <c r="AG864" s="192"/>
      <c r="AH864" s="192"/>
      <c r="AI864" s="192"/>
      <c r="AJ864" s="192"/>
      <c r="AK864" s="192"/>
      <c r="AL864" s="192"/>
      <c r="AM864" s="192"/>
      <c r="AN864" s="192"/>
      <c r="AO864" s="192"/>
      <c r="AP864" s="192"/>
      <c r="AQ864" s="192"/>
      <c r="AR864" s="192"/>
      <c r="AS864" s="192"/>
      <c r="AT864" s="192"/>
      <c r="AU864" s="192"/>
      <c r="AV864" s="192"/>
      <c r="AW864" s="192"/>
      <c r="AX864" s="192"/>
      <c r="AY864" s="192"/>
      <c r="AZ864" s="192"/>
      <c r="BA864" s="192"/>
      <c r="BB864" s="192"/>
      <c r="BC864" s="192"/>
      <c r="BD864" s="192"/>
      <c r="BE864" s="192"/>
    </row>
    <row r="865" spans="1:57" ht="11.25" x14ac:dyDescent="0.2">
      <c r="A865" s="192"/>
      <c r="B865" s="192"/>
      <c r="C865" s="192"/>
      <c r="D865" s="192"/>
      <c r="E865" s="192"/>
      <c r="F865" s="192"/>
      <c r="G865" s="192"/>
      <c r="H865" s="192"/>
      <c r="I865" s="192"/>
      <c r="J865" s="192"/>
      <c r="K865" s="192"/>
      <c r="L865" s="192"/>
      <c r="M865" s="192"/>
      <c r="N865" s="192"/>
      <c r="O865" s="192"/>
      <c r="P865" s="192"/>
      <c r="Q865" s="192"/>
      <c r="R865" s="192"/>
      <c r="S865" s="192"/>
      <c r="T865" s="192"/>
      <c r="U865" s="192"/>
      <c r="V865" s="192"/>
      <c r="W865" s="196"/>
      <c r="X865" s="192"/>
      <c r="Y865" s="192"/>
      <c r="Z865" s="192"/>
      <c r="AA865" s="192"/>
      <c r="AB865" s="192"/>
      <c r="AC865" s="192"/>
      <c r="AD865" s="192"/>
      <c r="AE865" s="192"/>
      <c r="AF865" s="192"/>
      <c r="AG865" s="192"/>
      <c r="AH865" s="192"/>
      <c r="AI865" s="192"/>
      <c r="AJ865" s="192"/>
      <c r="AK865" s="192"/>
      <c r="AL865" s="192"/>
      <c r="AM865" s="192"/>
      <c r="AN865" s="192"/>
      <c r="AO865" s="192"/>
      <c r="AP865" s="192"/>
      <c r="AQ865" s="192"/>
      <c r="AR865" s="192"/>
      <c r="AS865" s="192"/>
      <c r="AT865" s="192"/>
      <c r="AU865" s="192"/>
      <c r="AV865" s="192"/>
      <c r="AW865" s="192"/>
      <c r="AX865" s="192"/>
      <c r="AY865" s="192"/>
      <c r="AZ865" s="192"/>
      <c r="BA865" s="192"/>
      <c r="BB865" s="192"/>
      <c r="BC865" s="192"/>
      <c r="BD865" s="192"/>
      <c r="BE865" s="192"/>
    </row>
    <row r="866" spans="1:57" ht="11.25" x14ac:dyDescent="0.2">
      <c r="A866" s="192"/>
      <c r="B866" s="192"/>
      <c r="C866" s="192"/>
      <c r="D866" s="192"/>
      <c r="E866" s="192"/>
      <c r="F866" s="192"/>
      <c r="G866" s="192"/>
      <c r="H866" s="192"/>
      <c r="I866" s="192"/>
      <c r="J866" s="192"/>
      <c r="K866" s="192"/>
      <c r="L866" s="192"/>
      <c r="M866" s="192"/>
      <c r="N866" s="192"/>
      <c r="O866" s="192"/>
      <c r="P866" s="192"/>
      <c r="Q866" s="192"/>
      <c r="R866" s="192"/>
      <c r="S866" s="192"/>
      <c r="T866" s="192"/>
      <c r="U866" s="192"/>
      <c r="V866" s="192"/>
      <c r="W866" s="196"/>
      <c r="X866" s="192"/>
      <c r="Y866" s="192"/>
      <c r="Z866" s="192"/>
      <c r="AA866" s="192"/>
      <c r="AB866" s="192"/>
      <c r="AC866" s="192"/>
      <c r="AD866" s="192"/>
      <c r="AE866" s="192"/>
      <c r="AF866" s="192"/>
      <c r="AG866" s="192"/>
      <c r="AH866" s="192"/>
      <c r="AI866" s="192"/>
      <c r="AJ866" s="192"/>
      <c r="AK866" s="192"/>
      <c r="AL866" s="192"/>
      <c r="AM866" s="192"/>
      <c r="AN866" s="192"/>
      <c r="AO866" s="192"/>
      <c r="AP866" s="192"/>
      <c r="AQ866" s="192"/>
      <c r="AR866" s="192"/>
      <c r="AS866" s="192"/>
      <c r="AT866" s="192"/>
      <c r="AU866" s="192"/>
      <c r="AV866" s="192"/>
      <c r="AW866" s="192"/>
      <c r="AX866" s="192"/>
      <c r="AY866" s="192"/>
      <c r="AZ866" s="192"/>
      <c r="BA866" s="192"/>
      <c r="BB866" s="192"/>
      <c r="BC866" s="192"/>
      <c r="BD866" s="192"/>
      <c r="BE866" s="192"/>
    </row>
    <row r="867" spans="1:57" ht="11.25" x14ac:dyDescent="0.2">
      <c r="A867" s="192"/>
      <c r="B867" s="192"/>
      <c r="C867" s="192"/>
      <c r="D867" s="192"/>
      <c r="E867" s="192"/>
      <c r="F867" s="192"/>
      <c r="G867" s="192"/>
      <c r="H867" s="192"/>
      <c r="I867" s="192"/>
      <c r="J867" s="192"/>
      <c r="K867" s="192"/>
      <c r="L867" s="192"/>
      <c r="M867" s="192"/>
      <c r="N867" s="192"/>
      <c r="O867" s="192"/>
      <c r="P867" s="192"/>
      <c r="Q867" s="192"/>
      <c r="R867" s="192"/>
      <c r="S867" s="192"/>
      <c r="T867" s="192"/>
      <c r="U867" s="192"/>
      <c r="V867" s="192"/>
      <c r="W867" s="196"/>
      <c r="X867" s="192"/>
      <c r="Y867" s="192"/>
      <c r="Z867" s="192"/>
      <c r="AA867" s="192"/>
      <c r="AB867" s="192"/>
      <c r="AC867" s="192"/>
      <c r="AD867" s="192"/>
      <c r="AE867" s="192"/>
      <c r="AF867" s="192"/>
      <c r="AG867" s="192"/>
      <c r="AH867" s="192"/>
      <c r="AI867" s="192"/>
      <c r="AJ867" s="192"/>
      <c r="AK867" s="192"/>
      <c r="AL867" s="192"/>
      <c r="AM867" s="192"/>
      <c r="AN867" s="192"/>
      <c r="AO867" s="192"/>
      <c r="AP867" s="192"/>
      <c r="AQ867" s="192"/>
      <c r="AR867" s="192"/>
      <c r="AS867" s="192"/>
      <c r="AT867" s="192"/>
      <c r="AU867" s="192"/>
      <c r="AV867" s="192"/>
      <c r="AW867" s="192"/>
      <c r="AX867" s="192"/>
      <c r="AY867" s="192"/>
      <c r="AZ867" s="192"/>
      <c r="BA867" s="192"/>
      <c r="BB867" s="192"/>
      <c r="BC867" s="192"/>
      <c r="BD867" s="192"/>
      <c r="BE867" s="192"/>
    </row>
    <row r="868" spans="1:57" ht="11.25" x14ac:dyDescent="0.2">
      <c r="A868" s="192"/>
      <c r="B868" s="192"/>
      <c r="C868" s="192"/>
      <c r="D868" s="192"/>
      <c r="E868" s="192"/>
      <c r="F868" s="192"/>
      <c r="G868" s="192"/>
      <c r="H868" s="192"/>
      <c r="I868" s="192"/>
      <c r="J868" s="192"/>
      <c r="K868" s="192"/>
      <c r="L868" s="192"/>
      <c r="M868" s="192"/>
      <c r="N868" s="192"/>
      <c r="O868" s="192"/>
      <c r="P868" s="192"/>
      <c r="Q868" s="192"/>
      <c r="R868" s="192"/>
      <c r="S868" s="192"/>
      <c r="T868" s="192"/>
      <c r="U868" s="192"/>
      <c r="V868" s="192"/>
      <c r="W868" s="196"/>
      <c r="X868" s="192"/>
      <c r="Y868" s="192"/>
      <c r="Z868" s="192"/>
      <c r="AA868" s="192"/>
      <c r="AB868" s="192"/>
      <c r="AC868" s="192"/>
      <c r="AD868" s="192"/>
      <c r="AE868" s="192"/>
      <c r="AF868" s="192"/>
      <c r="AG868" s="192"/>
      <c r="AH868" s="192"/>
      <c r="AI868" s="192"/>
      <c r="AJ868" s="192"/>
      <c r="AK868" s="192"/>
      <c r="AL868" s="192"/>
      <c r="AM868" s="192"/>
      <c r="AN868" s="192"/>
      <c r="AO868" s="192"/>
      <c r="AP868" s="192"/>
      <c r="AQ868" s="192"/>
      <c r="AR868" s="192"/>
      <c r="AS868" s="192"/>
      <c r="AT868" s="192"/>
      <c r="AU868" s="192"/>
      <c r="AV868" s="192"/>
      <c r="AW868" s="192"/>
      <c r="AX868" s="192"/>
      <c r="AY868" s="192"/>
      <c r="AZ868" s="192"/>
      <c r="BA868" s="192"/>
      <c r="BB868" s="192"/>
      <c r="BC868" s="192"/>
      <c r="BD868" s="192"/>
      <c r="BE868" s="192"/>
    </row>
    <row r="869" spans="1:57" ht="11.25" x14ac:dyDescent="0.2">
      <c r="A869" s="192"/>
      <c r="B869" s="192"/>
      <c r="C869" s="192"/>
      <c r="D869" s="192"/>
      <c r="E869" s="192"/>
      <c r="F869" s="192"/>
      <c r="G869" s="192"/>
      <c r="H869" s="192"/>
      <c r="I869" s="192"/>
      <c r="J869" s="192"/>
      <c r="K869" s="192"/>
      <c r="L869" s="192"/>
      <c r="M869" s="192"/>
      <c r="N869" s="192"/>
      <c r="O869" s="192"/>
      <c r="P869" s="192"/>
      <c r="Q869" s="192"/>
      <c r="R869" s="192"/>
      <c r="S869" s="192"/>
      <c r="T869" s="192"/>
      <c r="U869" s="192"/>
      <c r="V869" s="192"/>
      <c r="W869" s="196"/>
      <c r="X869" s="192"/>
      <c r="Y869" s="192"/>
      <c r="Z869" s="192"/>
      <c r="AA869" s="192"/>
      <c r="AB869" s="192"/>
      <c r="AC869" s="192"/>
      <c r="AD869" s="192"/>
      <c r="AE869" s="192"/>
      <c r="AF869" s="192"/>
      <c r="AG869" s="192"/>
      <c r="AH869" s="192"/>
      <c r="AI869" s="192"/>
      <c r="AJ869" s="192"/>
      <c r="AK869" s="192"/>
      <c r="AL869" s="192"/>
      <c r="AM869" s="192"/>
      <c r="AN869" s="192"/>
      <c r="AO869" s="192"/>
      <c r="AP869" s="192"/>
      <c r="AQ869" s="192"/>
      <c r="AR869" s="192"/>
      <c r="AS869" s="192"/>
      <c r="AT869" s="192"/>
      <c r="AU869" s="192"/>
      <c r="AV869" s="192"/>
      <c r="AW869" s="192"/>
      <c r="AX869" s="192"/>
      <c r="AY869" s="192"/>
      <c r="AZ869" s="192"/>
      <c r="BA869" s="192"/>
      <c r="BB869" s="192"/>
      <c r="BC869" s="192"/>
      <c r="BD869" s="192"/>
      <c r="BE869" s="192"/>
    </row>
    <row r="870" spans="1:57" ht="11.25" x14ac:dyDescent="0.2">
      <c r="A870" s="192"/>
      <c r="B870" s="192"/>
      <c r="C870" s="192"/>
      <c r="D870" s="192"/>
      <c r="E870" s="192"/>
      <c r="F870" s="192"/>
      <c r="G870" s="192"/>
      <c r="H870" s="192"/>
      <c r="I870" s="192"/>
      <c r="J870" s="192"/>
      <c r="K870" s="192"/>
      <c r="L870" s="192"/>
      <c r="M870" s="192"/>
      <c r="N870" s="192"/>
      <c r="O870" s="192"/>
      <c r="P870" s="192"/>
      <c r="Q870" s="192"/>
      <c r="R870" s="192"/>
      <c r="S870" s="192"/>
      <c r="T870" s="192"/>
      <c r="U870" s="192"/>
      <c r="V870" s="192"/>
      <c r="W870" s="196"/>
      <c r="X870" s="192"/>
      <c r="Y870" s="192"/>
      <c r="Z870" s="192"/>
      <c r="AA870" s="192"/>
      <c r="AB870" s="192"/>
      <c r="AC870" s="192"/>
      <c r="AD870" s="192"/>
      <c r="AE870" s="192"/>
      <c r="AF870" s="192"/>
      <c r="AG870" s="192"/>
      <c r="AH870" s="192"/>
      <c r="AI870" s="192"/>
      <c r="AJ870" s="192"/>
      <c r="AK870" s="192"/>
      <c r="AL870" s="192"/>
      <c r="AM870" s="192"/>
      <c r="AN870" s="192"/>
      <c r="AO870" s="192"/>
      <c r="AP870" s="192"/>
      <c r="AQ870" s="192"/>
      <c r="AR870" s="192"/>
      <c r="AS870" s="192"/>
      <c r="AT870" s="192"/>
      <c r="AU870" s="192"/>
      <c r="AV870" s="192"/>
      <c r="AW870" s="192"/>
      <c r="AX870" s="192"/>
      <c r="AY870" s="192"/>
      <c r="AZ870" s="192"/>
      <c r="BA870" s="192"/>
      <c r="BB870" s="192"/>
      <c r="BC870" s="192"/>
      <c r="BD870" s="192"/>
      <c r="BE870" s="192"/>
    </row>
    <row r="871" spans="1:57" ht="11.25" x14ac:dyDescent="0.2">
      <c r="A871" s="192"/>
      <c r="B871" s="192"/>
      <c r="C871" s="192"/>
      <c r="D871" s="192"/>
      <c r="E871" s="192"/>
      <c r="F871" s="192"/>
      <c r="G871" s="192"/>
      <c r="H871" s="192"/>
      <c r="I871" s="192"/>
      <c r="J871" s="192"/>
      <c r="K871" s="192"/>
      <c r="L871" s="192"/>
      <c r="M871" s="192"/>
      <c r="N871" s="192"/>
      <c r="O871" s="192"/>
      <c r="P871" s="192"/>
      <c r="Q871" s="192"/>
      <c r="R871" s="192"/>
      <c r="S871" s="192"/>
      <c r="T871" s="192"/>
      <c r="U871" s="192"/>
      <c r="V871" s="192"/>
      <c r="W871" s="196"/>
      <c r="X871" s="192"/>
      <c r="Y871" s="192"/>
      <c r="Z871" s="192"/>
      <c r="AA871" s="192"/>
      <c r="AB871" s="192"/>
      <c r="AC871" s="192"/>
      <c r="AD871" s="192"/>
      <c r="AE871" s="192"/>
      <c r="AF871" s="192"/>
      <c r="AG871" s="192"/>
      <c r="AH871" s="192"/>
      <c r="AI871" s="192"/>
      <c r="AJ871" s="192"/>
      <c r="AK871" s="192"/>
      <c r="AL871" s="192"/>
      <c r="AM871" s="192"/>
      <c r="AN871" s="192"/>
      <c r="AO871" s="192"/>
      <c r="AP871" s="192"/>
      <c r="AQ871" s="192"/>
      <c r="AR871" s="192"/>
      <c r="AS871" s="192"/>
      <c r="AT871" s="192"/>
      <c r="AU871" s="192"/>
      <c r="AV871" s="192"/>
      <c r="AW871" s="192"/>
      <c r="AX871" s="192"/>
      <c r="AY871" s="192"/>
      <c r="AZ871" s="192"/>
      <c r="BA871" s="192"/>
      <c r="BB871" s="192"/>
      <c r="BC871" s="192"/>
      <c r="BD871" s="192"/>
      <c r="BE871" s="192"/>
    </row>
    <row r="872" spans="1:57" ht="11.25" x14ac:dyDescent="0.2">
      <c r="A872" s="192"/>
      <c r="B872" s="192"/>
      <c r="C872" s="192"/>
      <c r="D872" s="192"/>
      <c r="E872" s="192"/>
      <c r="F872" s="192"/>
      <c r="G872" s="192"/>
      <c r="H872" s="192"/>
      <c r="I872" s="192"/>
      <c r="J872" s="192"/>
      <c r="K872" s="192"/>
      <c r="L872" s="192"/>
      <c r="M872" s="192"/>
      <c r="N872" s="192"/>
      <c r="O872" s="192"/>
      <c r="P872" s="192"/>
      <c r="Q872" s="192"/>
      <c r="R872" s="192"/>
      <c r="S872" s="192"/>
      <c r="T872" s="192"/>
      <c r="U872" s="192"/>
      <c r="V872" s="192"/>
      <c r="W872" s="196"/>
      <c r="X872" s="192"/>
      <c r="Y872" s="192"/>
      <c r="Z872" s="192"/>
      <c r="AA872" s="192"/>
      <c r="AB872" s="192"/>
      <c r="AC872" s="192"/>
      <c r="AD872" s="192"/>
      <c r="AE872" s="192"/>
      <c r="AF872" s="192"/>
      <c r="AG872" s="192"/>
      <c r="AH872" s="192"/>
      <c r="AI872" s="192"/>
      <c r="AJ872" s="192"/>
      <c r="AK872" s="192"/>
      <c r="AL872" s="192"/>
      <c r="AM872" s="192"/>
      <c r="AN872" s="192"/>
      <c r="AO872" s="192"/>
      <c r="AP872" s="192"/>
      <c r="AQ872" s="192"/>
      <c r="AR872" s="192"/>
      <c r="AS872" s="192"/>
      <c r="AT872" s="192"/>
      <c r="AU872" s="192"/>
      <c r="AV872" s="192"/>
      <c r="AW872" s="192"/>
      <c r="AX872" s="192"/>
      <c r="AY872" s="192"/>
      <c r="AZ872" s="192"/>
      <c r="BA872" s="192"/>
      <c r="BB872" s="192"/>
      <c r="BC872" s="192"/>
      <c r="BD872" s="192"/>
      <c r="BE872" s="192"/>
    </row>
    <row r="873" spans="1:57" ht="11.25" x14ac:dyDescent="0.2">
      <c r="A873" s="192"/>
      <c r="B873" s="192"/>
      <c r="C873" s="192"/>
      <c r="D873" s="192"/>
      <c r="E873" s="192"/>
      <c r="F873" s="192"/>
      <c r="G873" s="192"/>
      <c r="H873" s="192"/>
      <c r="I873" s="192"/>
      <c r="J873" s="192"/>
      <c r="K873" s="192"/>
      <c r="L873" s="192"/>
      <c r="M873" s="192"/>
      <c r="N873" s="192"/>
      <c r="O873" s="192"/>
      <c r="P873" s="192"/>
      <c r="Q873" s="192"/>
      <c r="R873" s="192"/>
      <c r="S873" s="192"/>
      <c r="T873" s="192"/>
      <c r="U873" s="192"/>
      <c r="V873" s="192"/>
      <c r="W873" s="196"/>
      <c r="X873" s="192"/>
      <c r="Y873" s="192"/>
      <c r="Z873" s="192"/>
      <c r="AA873" s="192"/>
      <c r="AB873" s="192"/>
      <c r="AC873" s="192"/>
      <c r="AD873" s="192"/>
      <c r="AE873" s="192"/>
      <c r="AF873" s="192"/>
      <c r="AG873" s="192"/>
      <c r="AH873" s="192"/>
      <c r="AI873" s="192"/>
      <c r="AJ873" s="192"/>
      <c r="AK873" s="192"/>
      <c r="AL873" s="192"/>
      <c r="AM873" s="192"/>
      <c r="AN873" s="192"/>
      <c r="AO873" s="192"/>
      <c r="AP873" s="192"/>
      <c r="AQ873" s="192"/>
      <c r="AR873" s="192"/>
      <c r="AS873" s="192"/>
      <c r="AT873" s="192"/>
      <c r="AU873" s="192"/>
      <c r="AV873" s="192"/>
      <c r="AW873" s="192"/>
      <c r="AX873" s="192"/>
      <c r="AY873" s="192"/>
      <c r="AZ873" s="192"/>
      <c r="BA873" s="192"/>
      <c r="BB873" s="192"/>
      <c r="BC873" s="192"/>
      <c r="BD873" s="192"/>
      <c r="BE873" s="192"/>
    </row>
    <row r="874" spans="1:57" ht="11.25" x14ac:dyDescent="0.2">
      <c r="A874" s="192"/>
      <c r="B874" s="192"/>
      <c r="C874" s="192"/>
      <c r="D874" s="192"/>
      <c r="E874" s="192"/>
      <c r="F874" s="192"/>
      <c r="G874" s="192"/>
      <c r="H874" s="192"/>
      <c r="I874" s="192"/>
      <c r="J874" s="192"/>
      <c r="K874" s="192"/>
      <c r="L874" s="192"/>
      <c r="M874" s="192"/>
      <c r="N874" s="192"/>
      <c r="O874" s="192"/>
      <c r="P874" s="192"/>
      <c r="Q874" s="192"/>
      <c r="R874" s="192"/>
      <c r="S874" s="192"/>
      <c r="T874" s="192"/>
      <c r="U874" s="192"/>
      <c r="V874" s="192"/>
      <c r="W874" s="196"/>
      <c r="X874" s="192"/>
      <c r="Y874" s="192"/>
      <c r="Z874" s="192"/>
      <c r="AA874" s="192"/>
      <c r="AB874" s="192"/>
      <c r="AC874" s="192"/>
      <c r="AD874" s="192"/>
      <c r="AE874" s="192"/>
      <c r="AF874" s="192"/>
      <c r="AG874" s="192"/>
      <c r="AH874" s="192"/>
      <c r="AI874" s="192"/>
      <c r="AJ874" s="192"/>
      <c r="AK874" s="192"/>
      <c r="AL874" s="192"/>
      <c r="AM874" s="192"/>
      <c r="AN874" s="192"/>
      <c r="AO874" s="192"/>
      <c r="AP874" s="192"/>
      <c r="AQ874" s="192"/>
      <c r="AR874" s="192"/>
      <c r="AS874" s="192"/>
      <c r="AT874" s="192"/>
      <c r="AU874" s="192"/>
      <c r="AV874" s="192"/>
      <c r="AW874" s="192"/>
      <c r="AX874" s="192"/>
      <c r="AY874" s="192"/>
      <c r="AZ874" s="192"/>
      <c r="BA874" s="192"/>
      <c r="BB874" s="192"/>
      <c r="BC874" s="192"/>
      <c r="BD874" s="192"/>
      <c r="BE874" s="192"/>
    </row>
    <row r="875" spans="1:57" ht="11.25" x14ac:dyDescent="0.2">
      <c r="A875" s="192"/>
      <c r="B875" s="192"/>
      <c r="C875" s="192"/>
      <c r="D875" s="192"/>
      <c r="E875" s="192"/>
      <c r="F875" s="192"/>
      <c r="G875" s="192"/>
      <c r="H875" s="192"/>
      <c r="I875" s="192"/>
      <c r="J875" s="192"/>
      <c r="K875" s="192"/>
      <c r="L875" s="192"/>
      <c r="M875" s="192"/>
      <c r="N875" s="192"/>
      <c r="O875" s="192"/>
      <c r="P875" s="192"/>
      <c r="Q875" s="192"/>
      <c r="R875" s="192"/>
      <c r="S875" s="192"/>
      <c r="T875" s="192"/>
      <c r="U875" s="192"/>
      <c r="V875" s="192"/>
      <c r="W875" s="196"/>
      <c r="X875" s="192"/>
      <c r="Y875" s="192"/>
      <c r="Z875" s="192"/>
      <c r="AA875" s="192"/>
      <c r="AB875" s="192"/>
      <c r="AC875" s="192"/>
      <c r="AD875" s="192"/>
      <c r="AE875" s="192"/>
      <c r="AF875" s="192"/>
      <c r="AG875" s="192"/>
      <c r="AH875" s="192"/>
      <c r="AI875" s="192"/>
      <c r="AJ875" s="192"/>
      <c r="AK875" s="192"/>
      <c r="AL875" s="192"/>
      <c r="AM875" s="192"/>
      <c r="AN875" s="192"/>
      <c r="AO875" s="192"/>
      <c r="AP875" s="192"/>
      <c r="AQ875" s="192"/>
      <c r="AR875" s="192"/>
      <c r="AS875" s="192"/>
      <c r="AT875" s="192"/>
      <c r="AU875" s="192"/>
      <c r="AV875" s="192"/>
      <c r="AW875" s="192"/>
      <c r="AX875" s="192"/>
      <c r="AY875" s="192"/>
      <c r="AZ875" s="192"/>
      <c r="BA875" s="192"/>
      <c r="BB875" s="192"/>
      <c r="BC875" s="192"/>
      <c r="BD875" s="192"/>
      <c r="BE875" s="192"/>
    </row>
    <row r="876" spans="1:57" ht="11.25" x14ac:dyDescent="0.2">
      <c r="A876" s="192"/>
      <c r="B876" s="192"/>
      <c r="C876" s="192"/>
      <c r="D876" s="192"/>
      <c r="E876" s="192"/>
      <c r="F876" s="192"/>
      <c r="G876" s="192"/>
      <c r="H876" s="192"/>
      <c r="I876" s="192"/>
      <c r="J876" s="192"/>
      <c r="K876" s="192"/>
      <c r="L876" s="192"/>
      <c r="M876" s="192"/>
      <c r="N876" s="192"/>
      <c r="O876" s="192"/>
      <c r="P876" s="192"/>
      <c r="Q876" s="192"/>
      <c r="R876" s="192"/>
      <c r="S876" s="192"/>
      <c r="T876" s="192"/>
      <c r="U876" s="192"/>
      <c r="V876" s="192"/>
      <c r="W876" s="196"/>
      <c r="X876" s="192"/>
      <c r="Y876" s="192"/>
      <c r="Z876" s="192"/>
      <c r="AA876" s="192"/>
      <c r="AB876" s="192"/>
      <c r="AC876" s="192"/>
      <c r="AD876" s="192"/>
      <c r="AE876" s="192"/>
      <c r="AF876" s="192"/>
      <c r="AG876" s="192"/>
      <c r="AH876" s="192"/>
      <c r="AI876" s="192"/>
      <c r="AJ876" s="192"/>
      <c r="AK876" s="192"/>
      <c r="AL876" s="192"/>
      <c r="AM876" s="192"/>
      <c r="AN876" s="192"/>
      <c r="AO876" s="192"/>
      <c r="AP876" s="192"/>
      <c r="AQ876" s="192"/>
      <c r="AR876" s="192"/>
      <c r="AS876" s="192"/>
      <c r="AT876" s="192"/>
      <c r="AU876" s="192"/>
      <c r="AV876" s="192"/>
      <c r="AW876" s="192"/>
      <c r="AX876" s="192"/>
      <c r="AY876" s="192"/>
      <c r="AZ876" s="192"/>
      <c r="BA876" s="192"/>
      <c r="BB876" s="192"/>
      <c r="BC876" s="192"/>
      <c r="BD876" s="192"/>
      <c r="BE876" s="192"/>
    </row>
    <row r="877" spans="1:57" ht="11.25" x14ac:dyDescent="0.2">
      <c r="A877" s="192"/>
      <c r="B877" s="192"/>
      <c r="C877" s="192"/>
      <c r="D877" s="192"/>
      <c r="E877" s="192"/>
      <c r="F877" s="192"/>
      <c r="G877" s="192"/>
      <c r="H877" s="192"/>
      <c r="I877" s="192"/>
      <c r="J877" s="192"/>
      <c r="K877" s="192"/>
      <c r="L877" s="192"/>
      <c r="M877" s="192"/>
      <c r="N877" s="192"/>
      <c r="O877" s="192"/>
      <c r="P877" s="192"/>
      <c r="Q877" s="192"/>
      <c r="R877" s="192"/>
      <c r="S877" s="192"/>
      <c r="T877" s="192"/>
      <c r="U877" s="192"/>
      <c r="V877" s="192"/>
      <c r="W877" s="196"/>
      <c r="X877" s="192"/>
      <c r="Y877" s="192"/>
      <c r="Z877" s="192"/>
      <c r="AA877" s="192"/>
      <c r="AB877" s="192"/>
      <c r="AC877" s="192"/>
      <c r="AD877" s="192"/>
      <c r="AE877" s="192"/>
      <c r="AF877" s="192"/>
      <c r="AG877" s="192"/>
      <c r="AH877" s="192"/>
      <c r="AI877" s="192"/>
      <c r="AJ877" s="192"/>
      <c r="AK877" s="192"/>
      <c r="AL877" s="192"/>
      <c r="AM877" s="192"/>
      <c r="AN877" s="192"/>
      <c r="AO877" s="192"/>
      <c r="AP877" s="192"/>
      <c r="AQ877" s="192"/>
      <c r="AR877" s="192"/>
      <c r="AS877" s="192"/>
      <c r="AT877" s="192"/>
      <c r="AU877" s="192"/>
      <c r="AV877" s="192"/>
      <c r="AW877" s="192"/>
      <c r="AX877" s="192"/>
      <c r="AY877" s="192"/>
      <c r="AZ877" s="192"/>
      <c r="BA877" s="192"/>
      <c r="BB877" s="192"/>
      <c r="BC877" s="192"/>
      <c r="BD877" s="192"/>
      <c r="BE877" s="192"/>
    </row>
  </sheetData>
  <autoFilter ref="A6:AY62" xr:uid="{00000000-0009-0000-0000-000001000000}"/>
  <customSheetViews>
    <customSheetView guid="{197B0559-03AF-4739-9A15-350CBD1D717A}" filter="1" showAutoFilter="1">
      <pageMargins left="0.7" right="0.7" top="0.75" bottom="0.75" header="0.3" footer="0.3"/>
      <autoFilter ref="A6:BE113" xr:uid="{00000000-0000-0000-0000-000000000000}">
        <filterColumn colId="43">
          <filters>
            <filter val="Adriana Estupiñán - Subgerente de Planeación y Proyectos_x000a_Maryuri Zabala - Profesional III"/>
            <filter val="Ana Lucía Gómez Nieto / Jefe de Oficina de Auditoría Interna _x000a_Maryuri Zabala / Profesional 3 Subgerencia de Planeación y Proyectos"/>
            <filter val="Ana Lucía Nieto Gómez - Jefe de Oficina de Auditoría Interna_x000a__x000a_Adriana Estupiñán - Subgerente de Planeación y Proyectos"/>
            <filter val="Blanca Cecilia Lievano - Lider TIC ZPP"/>
            <filter val="Directivos"/>
            <filter val="Maryuri Zabala / Profesional 3 Subgerencia de Planeación y Proyectos"/>
            <filter val="Nicolas Franco - Director de Seguridad Operacional"/>
            <filter val="Rafael Camargo - Director de Recursos Físicos y Negocios"/>
            <filter val="Supervisores de Contratos_x000a_Apoyo a la Supervisión"/>
            <filter val="Supervisores de Contratos_x000a_Subgerencia Jurídica_x000a_Subgerencia Corporativa"/>
            <filter val="Técnico 3"/>
          </filters>
        </filterColumn>
      </autoFilter>
      <extLst>
        <ext uri="GoogleSheetsCustomDataVersion1">
          <go:sheetsCustomData xmlns:go="http://customooxmlschemas.google.com/" filterViewId="1460549315"/>
        </ext>
      </extLst>
    </customSheetView>
    <customSheetView guid="{C18AF076-10AC-4B53-851E-76B43C1A4B21}" filter="1" showAutoFilter="1">
      <pageMargins left="0.7" right="0.7" top="0.75" bottom="0.75" header="0.3" footer="0.3"/>
      <autoFilter ref="N118" xr:uid="{00000000-0000-0000-0000-000000000000}"/>
      <extLst>
        <ext uri="GoogleSheetsCustomDataVersion1">
          <go:sheetsCustomData xmlns:go="http://customooxmlschemas.google.com/" filterViewId="1748460300"/>
        </ext>
      </extLst>
    </customSheetView>
    <customSheetView guid="{BF88D70A-1B05-4B4C-807D-1973A78673CE}" filter="1" showAutoFilter="1">
      <pageMargins left="0.7" right="0.7" top="0.75" bottom="0.75" header="0.3" footer="0.3"/>
      <autoFilter ref="A6:BE113" xr:uid="{00000000-0000-0000-0000-000000000000}">
        <filterColumn colId="43">
          <filters>
            <filter val="Ana Lucía Gómez Nieto / Jefe de Oficina de Auditoría Interna _x000a_Maryuri Zabala / Profesional 3 Subgerencia de Planeación y Proyectos"/>
            <filter val="Ana Lucía Nieto Gómez - Jefe de Oficina de Auditoría Interna_x000a__x000a_Adriana Estupiñán - Subgerente de Planeación y Proyectos"/>
            <filter val="Blanca Cecilia Lievano - Lider TIC ZPP"/>
            <filter val="Directivos"/>
            <filter val="Maryuri Zabala / Profesional 3 Subgerencia de Planeación y Proyectos"/>
            <filter val="Nicolas Franco - Director de Seguridad Operacional"/>
            <filter val="Rafael Camargo - Director de Recursos Físicos y Negocios"/>
            <filter val="Supervisores de Contratos_x000a_Apoyo a la Supervisión"/>
            <filter val="Supervisores de Contratos_x000a_Subgerencia Jurídica_x000a_Subgerencia Corporativa"/>
            <filter val="Técnico 3"/>
          </filters>
        </filterColumn>
      </autoFilter>
      <extLst>
        <ext uri="GoogleSheetsCustomDataVersion1">
          <go:sheetsCustomData xmlns:go="http://customooxmlschemas.google.com/" filterViewId="400272902"/>
        </ext>
      </extLst>
    </customSheetView>
    <customSheetView guid="{3C45A51F-96E5-4E5B-AA0E-762A342D792A}" filter="1" showAutoFilter="1">
      <pageMargins left="0.7" right="0.7" top="0.75" bottom="0.75" header="0.3" footer="0.3"/>
      <autoFilter ref="A6:BE113" xr:uid="{00000000-0000-0000-0000-000000000000}">
        <filterColumn colId="1">
          <filters>
            <filter val="Control Disciplinario"/>
            <filter val="Servicio al Ciudadano"/>
            <filter val="Transversal a todos los Procesos"/>
          </filters>
        </filterColumn>
      </autoFilter>
      <extLst>
        <ext uri="GoogleSheetsCustomDataVersion1">
          <go:sheetsCustomData xmlns:go="http://customooxmlschemas.google.com/" filterViewId="537215437"/>
        </ext>
      </extLst>
    </customSheetView>
    <customSheetView guid="{30784CA7-ACF3-4F02-A7E5-7B87B78831DE}" filter="1" showAutoFilter="1">
      <pageMargins left="0.7" right="0.7" top="0.75" bottom="0.75" header="0.3" footer="0.3"/>
      <autoFilter ref="A6:BE113" xr:uid="{00000000-0000-0000-0000-000000000000}">
        <filterColumn colId="43">
          <filters>
            <filter val="Adriana Estupiñán - Subgerente de Planeación y Proyectos_x000a_Maryuri Zabala - Profesional III"/>
            <filter val="Ana Lucía Gómez Nieto / Jefe de Oficina de Auditoría Interna _x000a_Maryuri Zabala / Profesional 3 Subgerencia de Planeación y Proyectos"/>
            <filter val="Ana Lucía Nieto Gómez - Jefe de Oficina de Auditoría Interna_x000a__x000a_Adriana Estupiñán - Subgerente de Planeación y Proyectos"/>
            <filter val="Blanca Cecilia Lievano - Lider TIC ZPP"/>
            <filter val="Directivos"/>
            <filter val="Maryuri Zabala / Profesional 3 Subgerencia de Planeación y Proyectos"/>
            <filter val="Nicolas Franco - Director de Seguridad Operacional"/>
            <filter val="Rafael Camargo - Director de Recursos Físicos y Negocios"/>
            <filter val="Supervisores de Contratos_x000a_Apoyo a la Supervisión"/>
            <filter val="Supervisores de Contratos_x000a_Subgerencia Jurídica_x000a_Subgerencia Corporativa"/>
            <filter val="Técnico 3"/>
          </filters>
        </filterColumn>
      </autoFilter>
      <extLst>
        <ext uri="GoogleSheetsCustomDataVersion1">
          <go:sheetsCustomData xmlns:go="http://customooxmlschemas.google.com/" filterViewId="893858865"/>
        </ext>
      </extLst>
    </customSheetView>
    <customSheetView guid="{B810719B-0D3E-4DAE-8082-8072F8BE86DF}" filter="1" showAutoFilter="1">
      <pageMargins left="0.7" right="0.7" top="0.75" bottom="0.75" header="0.3" footer="0.3"/>
      <autoFilter ref="A6:BE113" xr:uid="{00000000-0000-0000-0000-000000000000}"/>
      <extLst>
        <ext uri="GoogleSheetsCustomDataVersion1">
          <go:sheetsCustomData xmlns:go="http://customooxmlschemas.google.com/" filterViewId="987670075"/>
        </ext>
      </extLst>
    </customSheetView>
  </customSheetViews>
  <mergeCells count="14">
    <mergeCell ref="AT2:BE3"/>
    <mergeCell ref="AM3:AS3"/>
    <mergeCell ref="V4:AF5"/>
    <mergeCell ref="AG4:AL5"/>
    <mergeCell ref="AM4:AP5"/>
    <mergeCell ref="AQ4:AS5"/>
    <mergeCell ref="AT4:BE4"/>
    <mergeCell ref="AT5:AY5"/>
    <mergeCell ref="AZ5:BE5"/>
    <mergeCell ref="A4:N5"/>
    <mergeCell ref="O4:U5"/>
    <mergeCell ref="AM1:AS1"/>
    <mergeCell ref="A2:AL3"/>
    <mergeCell ref="AM2:AS2"/>
  </mergeCells>
  <conditionalFormatting sqref="P7:P59 AG7:AG61 S7:S59">
    <cfRule type="cellIs" dxfId="386" priority="1" operator="equal">
      <formula>"Muy Alta"</formula>
    </cfRule>
  </conditionalFormatting>
  <conditionalFormatting sqref="P7:P59 AG7:AG61 S7:S59">
    <cfRule type="cellIs" dxfId="385" priority="2" operator="equal">
      <formula>"Alta"</formula>
    </cfRule>
  </conditionalFormatting>
  <conditionalFormatting sqref="P7:P59 AG7:AG61 S7:S59">
    <cfRule type="cellIs" dxfId="384" priority="3" operator="equal">
      <formula>"Media"</formula>
    </cfRule>
  </conditionalFormatting>
  <conditionalFormatting sqref="P7:P59 AG7:AG61 S7:S59">
    <cfRule type="cellIs" dxfId="383" priority="4" operator="equal">
      <formula>"Baja"</formula>
    </cfRule>
  </conditionalFormatting>
  <conditionalFormatting sqref="P7:P59 AG7:AG61 S7:S59">
    <cfRule type="cellIs" dxfId="382" priority="5" operator="equal">
      <formula>"Muy Baja"</formula>
    </cfRule>
  </conditionalFormatting>
  <conditionalFormatting sqref="S7:S59">
    <cfRule type="containsText" dxfId="381" priority="6" operator="containsText" text="Catastrófico">
      <formula>NOT(ISERROR(SEARCH(("Catastrófico"),(S7))))</formula>
    </cfRule>
  </conditionalFormatting>
  <conditionalFormatting sqref="S7:S59">
    <cfRule type="containsText" dxfId="380" priority="7" operator="containsText" text="Mayor">
      <formula>NOT(ISERROR(SEARCH(("Mayor"),(S7))))</formula>
    </cfRule>
  </conditionalFormatting>
  <conditionalFormatting sqref="S7:S59">
    <cfRule type="containsText" dxfId="379" priority="8" operator="containsText" text="Moderado">
      <formula>NOT(ISERROR(SEARCH(("Moderado"),(S7))))</formula>
    </cfRule>
  </conditionalFormatting>
  <conditionalFormatting sqref="S7:S59">
    <cfRule type="containsText" dxfId="378" priority="9" operator="containsText" text="Menor">
      <formula>NOT(ISERROR(SEARCH(("Menor"),(S7))))</formula>
    </cfRule>
  </conditionalFormatting>
  <conditionalFormatting sqref="S7:S59">
    <cfRule type="containsText" dxfId="377" priority="10" operator="containsText" text="Leve">
      <formula>NOT(ISERROR(SEARCH(("Leve"),(S7))))</formula>
    </cfRule>
  </conditionalFormatting>
  <conditionalFormatting sqref="AG12">
    <cfRule type="cellIs" dxfId="376" priority="16" operator="equal">
      <formula>"Muy Alta"</formula>
    </cfRule>
  </conditionalFormatting>
  <conditionalFormatting sqref="AG12">
    <cfRule type="cellIs" dxfId="375" priority="17" operator="equal">
      <formula>"Alta"</formula>
    </cfRule>
  </conditionalFormatting>
  <conditionalFormatting sqref="AG12">
    <cfRule type="cellIs" dxfId="374" priority="18" operator="equal">
      <formula>"Media"</formula>
    </cfRule>
  </conditionalFormatting>
  <conditionalFormatting sqref="AG12">
    <cfRule type="cellIs" dxfId="373" priority="19" operator="equal">
      <formula>"Baja"</formula>
    </cfRule>
  </conditionalFormatting>
  <conditionalFormatting sqref="AG12">
    <cfRule type="cellIs" dxfId="372" priority="20" operator="equal">
      <formula>"Muy Baja"</formula>
    </cfRule>
  </conditionalFormatting>
  <conditionalFormatting sqref="AI7:AI61">
    <cfRule type="cellIs" dxfId="371" priority="21" operator="equal">
      <formula>"Catastrófico"</formula>
    </cfRule>
  </conditionalFormatting>
  <conditionalFormatting sqref="AI7:AI61">
    <cfRule type="cellIs" dxfId="370" priority="22" operator="equal">
      <formula>"Mayor"</formula>
    </cfRule>
  </conditionalFormatting>
  <conditionalFormatting sqref="AI7:AI61">
    <cfRule type="cellIs" dxfId="369" priority="23" operator="equal">
      <formula>"Moderado"</formula>
    </cfRule>
  </conditionalFormatting>
  <conditionalFormatting sqref="AI7:AI61">
    <cfRule type="cellIs" dxfId="368" priority="24" operator="equal">
      <formula>"Menor"</formula>
    </cfRule>
  </conditionalFormatting>
  <conditionalFormatting sqref="AI7:AI61">
    <cfRule type="cellIs" dxfId="367" priority="25" operator="equal">
      <formula>"Leve"</formula>
    </cfRule>
  </conditionalFormatting>
  <conditionalFormatting sqref="U7:U59 AK7:AK61">
    <cfRule type="cellIs" dxfId="366" priority="26" operator="equal">
      <formula>"Extremo"</formula>
    </cfRule>
  </conditionalFormatting>
  <conditionalFormatting sqref="U7:U59 AK7:AK61">
    <cfRule type="cellIs" dxfId="365" priority="27" operator="equal">
      <formula>"Alto"</formula>
    </cfRule>
  </conditionalFormatting>
  <conditionalFormatting sqref="U7:U59 AK7:AK61">
    <cfRule type="cellIs" dxfId="364" priority="28" operator="equal">
      <formula>"Moderado"</formula>
    </cfRule>
  </conditionalFormatting>
  <conditionalFormatting sqref="U7:U59 AK7:AK61">
    <cfRule type="cellIs" dxfId="363" priority="29" operator="equal">
      <formula>"Bajo"</formula>
    </cfRule>
  </conditionalFormatting>
  <conditionalFormatting sqref="F16:F20 F22:F26 F32:F39 F42 F54:F58 F8:F14">
    <cfRule type="containsText" dxfId="362" priority="30" operator="containsText" text="Oportunidad">
      <formula>NOT(ISERROR(SEARCH(("Oportunidad"),(F8))))</formula>
    </cfRule>
  </conditionalFormatting>
  <conditionalFormatting sqref="F16:F20 F22:F26 F32:F39 F42 F54:F58 F8:F14">
    <cfRule type="containsText" dxfId="361" priority="31" operator="containsText" text="Oportunidad">
      <formula>NOT(ISERROR(SEARCH(("Oportunidad"),(F8))))</formula>
    </cfRule>
  </conditionalFormatting>
  <conditionalFormatting sqref="F16:F20 F22:F26 F32:F39 F42 F54:F58 F8:F14">
    <cfRule type="containsText" dxfId="360" priority="32" operator="containsText" text="Riesgo">
      <formula>NOT(ISERROR(SEARCH(("Riesgo"),(F8))))</formula>
    </cfRule>
  </conditionalFormatting>
  <conditionalFormatting sqref="U12">
    <cfRule type="cellIs" dxfId="359" priority="33" operator="equal">
      <formula>"Extremo"</formula>
    </cfRule>
  </conditionalFormatting>
  <conditionalFormatting sqref="U12">
    <cfRule type="cellIs" dxfId="358" priority="34" operator="equal">
      <formula>"Alto"</formula>
    </cfRule>
  </conditionalFormatting>
  <conditionalFormatting sqref="U12">
    <cfRule type="cellIs" dxfId="357" priority="35" operator="equal">
      <formula>"Moderado"</formula>
    </cfRule>
  </conditionalFormatting>
  <conditionalFormatting sqref="U12">
    <cfRule type="cellIs" dxfId="356" priority="36" operator="equal">
      <formula>"Bajo"</formula>
    </cfRule>
  </conditionalFormatting>
  <conditionalFormatting sqref="AK43:AK58">
    <cfRule type="cellIs" dxfId="355" priority="67" operator="equal">
      <formula>"Alto"</formula>
    </cfRule>
  </conditionalFormatting>
  <conditionalFormatting sqref="F41 F59">
    <cfRule type="containsText" dxfId="354" priority="79" operator="containsText" text="Oportunidad">
      <formula>NOT(ISERROR(SEARCH(("Oportunidad"),(F41))))</formula>
    </cfRule>
  </conditionalFormatting>
  <conditionalFormatting sqref="F41 F59">
    <cfRule type="containsText" dxfId="353" priority="80" operator="containsText" text="Oportunidad">
      <formula>NOT(ISERROR(SEARCH(("Oportunidad"),(F41))))</formula>
    </cfRule>
  </conditionalFormatting>
  <conditionalFormatting sqref="F41 F59">
    <cfRule type="containsText" dxfId="352" priority="81" operator="containsText" text="Riesgo">
      <formula>NOT(ISERROR(SEARCH(("Riesgo"),(F41))))</formula>
    </cfRule>
  </conditionalFormatting>
  <conditionalFormatting sqref="F43 F60:F61">
    <cfRule type="containsText" dxfId="351" priority="114" operator="containsText" text="Oportunidad">
      <formula>NOT(ISERROR(SEARCH(("Oportunidad"),(F43))))</formula>
    </cfRule>
  </conditionalFormatting>
  <conditionalFormatting sqref="F43 F60:F61">
    <cfRule type="containsText" dxfId="350" priority="115" operator="containsText" text="Oportunidad">
      <formula>NOT(ISERROR(SEARCH(("Oportunidad"),(F43))))</formula>
    </cfRule>
  </conditionalFormatting>
  <conditionalFormatting sqref="F43 F60:F61">
    <cfRule type="containsText" dxfId="349" priority="116" operator="containsText" text="Riesgo">
      <formula>NOT(ISERROR(SEARCH(("Riesgo"),(F43))))</formula>
    </cfRule>
  </conditionalFormatting>
  <conditionalFormatting sqref="P7">
    <cfRule type="cellIs" dxfId="348" priority="140" operator="equal">
      <formula>"Muy Alta"</formula>
    </cfRule>
  </conditionalFormatting>
  <conditionalFormatting sqref="P7">
    <cfRule type="cellIs" dxfId="347" priority="141" operator="equal">
      <formula>"Alta"</formula>
    </cfRule>
  </conditionalFormatting>
  <conditionalFormatting sqref="P7">
    <cfRule type="cellIs" dxfId="346" priority="142" operator="equal">
      <formula>"Media"</formula>
    </cfRule>
  </conditionalFormatting>
  <conditionalFormatting sqref="P7">
    <cfRule type="cellIs" dxfId="345" priority="143" operator="equal">
      <formula>"Baja"</formula>
    </cfRule>
  </conditionalFormatting>
  <conditionalFormatting sqref="P7">
    <cfRule type="cellIs" dxfId="344" priority="144" operator="equal">
      <formula>"Muy Baja"</formula>
    </cfRule>
  </conditionalFormatting>
  <conditionalFormatting sqref="S7">
    <cfRule type="containsText" dxfId="343" priority="145" operator="containsText" text="Catastrófico">
      <formula>NOT(ISERROR(SEARCH(("Catastrófico"),(S7))))</formula>
    </cfRule>
  </conditionalFormatting>
  <conditionalFormatting sqref="S7">
    <cfRule type="containsText" dxfId="342" priority="146" operator="containsText" text="Mayor">
      <formula>NOT(ISERROR(SEARCH(("Mayor"),(S7))))</formula>
    </cfRule>
  </conditionalFormatting>
  <conditionalFormatting sqref="S7">
    <cfRule type="containsText" dxfId="341" priority="147" operator="containsText" text="Moderado">
      <formula>NOT(ISERROR(SEARCH(("Moderado"),(S7))))</formula>
    </cfRule>
  </conditionalFormatting>
  <conditionalFormatting sqref="S7">
    <cfRule type="containsText" dxfId="340" priority="148" operator="containsText" text="Menor">
      <formula>NOT(ISERROR(SEARCH(("Menor"),(S7))))</formula>
    </cfRule>
  </conditionalFormatting>
  <conditionalFormatting sqref="S7">
    <cfRule type="containsText" dxfId="339" priority="149" operator="containsText" text="Leve">
      <formula>NOT(ISERROR(SEARCH(("Leve"),(S7))))</formula>
    </cfRule>
  </conditionalFormatting>
  <conditionalFormatting sqref="S7">
    <cfRule type="cellIs" dxfId="338" priority="150" operator="equal">
      <formula>"Muy Alta"</formula>
    </cfRule>
  </conditionalFormatting>
  <conditionalFormatting sqref="S7">
    <cfRule type="cellIs" dxfId="337" priority="151" operator="equal">
      <formula>"Alta"</formula>
    </cfRule>
  </conditionalFormatting>
  <conditionalFormatting sqref="S7">
    <cfRule type="cellIs" dxfId="336" priority="152" operator="equal">
      <formula>"Media"</formula>
    </cfRule>
  </conditionalFormatting>
  <conditionalFormatting sqref="S7">
    <cfRule type="cellIs" dxfId="335" priority="153" operator="equal">
      <formula>"Baja"</formula>
    </cfRule>
  </conditionalFormatting>
  <conditionalFormatting sqref="S7">
    <cfRule type="cellIs" dxfId="334" priority="154" operator="equal">
      <formula>"Muy Baja"</formula>
    </cfRule>
  </conditionalFormatting>
  <conditionalFormatting sqref="F7">
    <cfRule type="containsText" dxfId="333" priority="155" operator="containsText" text="Oportunidad">
      <formula>NOT(ISERROR(SEARCH(("Oportunidad"),(F7))))</formula>
    </cfRule>
  </conditionalFormatting>
  <conditionalFormatting sqref="F7">
    <cfRule type="containsText" dxfId="332" priority="156" operator="containsText" text="Oportunidad">
      <formula>NOT(ISERROR(SEARCH(("Oportunidad"),(F7))))</formula>
    </cfRule>
  </conditionalFormatting>
  <conditionalFormatting sqref="F7">
    <cfRule type="containsText" dxfId="331" priority="157" operator="containsText" text="Riesgo">
      <formula>NOT(ISERROR(SEARCH(("Riesgo"),(F7))))</formula>
    </cfRule>
  </conditionalFormatting>
  <conditionalFormatting sqref="U7">
    <cfRule type="cellIs" dxfId="330" priority="158" operator="equal">
      <formula>"Extremo"</formula>
    </cfRule>
  </conditionalFormatting>
  <conditionalFormatting sqref="U7">
    <cfRule type="cellIs" dxfId="329" priority="159" operator="equal">
      <formula>"Alto"</formula>
    </cfRule>
  </conditionalFormatting>
  <conditionalFormatting sqref="U7">
    <cfRule type="cellIs" dxfId="328" priority="160" operator="equal">
      <formula>"Moderado"</formula>
    </cfRule>
  </conditionalFormatting>
  <conditionalFormatting sqref="U7">
    <cfRule type="cellIs" dxfId="327" priority="161" operator="equal">
      <formula>"Bajo"</formula>
    </cfRule>
  </conditionalFormatting>
  <conditionalFormatting sqref="AG7">
    <cfRule type="cellIs" dxfId="326" priority="162" operator="equal">
      <formula>"Muy Alta"</formula>
    </cfRule>
  </conditionalFormatting>
  <conditionalFormatting sqref="AG7">
    <cfRule type="cellIs" dxfId="325" priority="163" operator="equal">
      <formula>"Alta"</formula>
    </cfRule>
  </conditionalFormatting>
  <conditionalFormatting sqref="AG7">
    <cfRule type="cellIs" dxfId="324" priority="164" operator="equal">
      <formula>"Media"</formula>
    </cfRule>
  </conditionalFormatting>
  <conditionalFormatting sqref="AG7">
    <cfRule type="cellIs" dxfId="323" priority="165" operator="equal">
      <formula>"Baja"</formula>
    </cfRule>
  </conditionalFormatting>
  <conditionalFormatting sqref="AG7">
    <cfRule type="cellIs" dxfId="322" priority="166" operator="equal">
      <formula>"Muy Baja"</formula>
    </cfRule>
  </conditionalFormatting>
  <conditionalFormatting sqref="AI7">
    <cfRule type="cellIs" dxfId="321" priority="167" operator="equal">
      <formula>"Catastrófico"</formula>
    </cfRule>
  </conditionalFormatting>
  <conditionalFormatting sqref="AI7">
    <cfRule type="cellIs" dxfId="320" priority="168" operator="equal">
      <formula>"Mayor"</formula>
    </cfRule>
  </conditionalFormatting>
  <conditionalFormatting sqref="AI7">
    <cfRule type="cellIs" dxfId="319" priority="169" operator="equal">
      <formula>"Moderado"</formula>
    </cfRule>
  </conditionalFormatting>
  <conditionalFormatting sqref="AI7">
    <cfRule type="cellIs" dxfId="318" priority="170" operator="equal">
      <formula>"Menor"</formula>
    </cfRule>
  </conditionalFormatting>
  <conditionalFormatting sqref="AI7">
    <cfRule type="cellIs" dxfId="317" priority="171" operator="equal">
      <formula>"Leve"</formula>
    </cfRule>
  </conditionalFormatting>
  <conditionalFormatting sqref="AK7">
    <cfRule type="cellIs" dxfId="316" priority="172" operator="equal">
      <formula>"Extremo"</formula>
    </cfRule>
  </conditionalFormatting>
  <conditionalFormatting sqref="AK7">
    <cfRule type="cellIs" dxfId="315" priority="173" operator="equal">
      <formula>"Alto"</formula>
    </cfRule>
  </conditionalFormatting>
  <conditionalFormatting sqref="AK7">
    <cfRule type="cellIs" dxfId="314" priority="174" operator="equal">
      <formula>"Moderado"</formula>
    </cfRule>
  </conditionalFormatting>
  <conditionalFormatting sqref="AK7">
    <cfRule type="cellIs" dxfId="313" priority="175" operator="equal">
      <formula>"Bajo"</formula>
    </cfRule>
  </conditionalFormatting>
  <conditionalFormatting sqref="P21">
    <cfRule type="cellIs" dxfId="312" priority="248" operator="equal">
      <formula>"Muy Alta"</formula>
    </cfRule>
  </conditionalFormatting>
  <conditionalFormatting sqref="P21">
    <cfRule type="cellIs" dxfId="311" priority="249" operator="equal">
      <formula>"Alta"</formula>
    </cfRule>
  </conditionalFormatting>
  <conditionalFormatting sqref="P21">
    <cfRule type="cellIs" dxfId="310" priority="250" operator="equal">
      <formula>"Media"</formula>
    </cfRule>
  </conditionalFormatting>
  <conditionalFormatting sqref="P21">
    <cfRule type="cellIs" dxfId="309" priority="251" operator="equal">
      <formula>"Baja"</formula>
    </cfRule>
  </conditionalFormatting>
  <conditionalFormatting sqref="P21">
    <cfRule type="cellIs" dxfId="308" priority="252" operator="equal">
      <formula>"Muy Baja"</formula>
    </cfRule>
  </conditionalFormatting>
  <conditionalFormatting sqref="S21">
    <cfRule type="containsText" dxfId="307" priority="253" operator="containsText" text="Catastrófico">
      <formula>NOT(ISERROR(SEARCH(("Catastrófico"),(S21))))</formula>
    </cfRule>
  </conditionalFormatting>
  <conditionalFormatting sqref="S21">
    <cfRule type="containsText" dxfId="306" priority="254" operator="containsText" text="Mayor">
      <formula>NOT(ISERROR(SEARCH(("Mayor"),(S21))))</formula>
    </cfRule>
  </conditionalFormatting>
  <conditionalFormatting sqref="S21">
    <cfRule type="containsText" dxfId="305" priority="255" operator="containsText" text="Moderado">
      <formula>NOT(ISERROR(SEARCH(("Moderado"),(S21))))</formula>
    </cfRule>
  </conditionalFormatting>
  <conditionalFormatting sqref="S21">
    <cfRule type="containsText" dxfId="304" priority="256" operator="containsText" text="Menor">
      <formula>NOT(ISERROR(SEARCH(("Menor"),(S21))))</formula>
    </cfRule>
  </conditionalFormatting>
  <conditionalFormatting sqref="S21">
    <cfRule type="containsText" dxfId="303" priority="257" operator="containsText" text="Leve">
      <formula>NOT(ISERROR(SEARCH(("Leve"),(S21))))</formula>
    </cfRule>
  </conditionalFormatting>
  <conditionalFormatting sqref="S21">
    <cfRule type="cellIs" dxfId="302" priority="258" operator="equal">
      <formula>"Muy Alta"</formula>
    </cfRule>
  </conditionalFormatting>
  <conditionalFormatting sqref="S21">
    <cfRule type="cellIs" dxfId="301" priority="259" operator="equal">
      <formula>"Alta"</formula>
    </cfRule>
  </conditionalFormatting>
  <conditionalFormatting sqref="S21">
    <cfRule type="cellIs" dxfId="300" priority="260" operator="equal">
      <formula>"Media"</formula>
    </cfRule>
  </conditionalFormatting>
  <conditionalFormatting sqref="S21">
    <cfRule type="cellIs" dxfId="299" priority="261" operator="equal">
      <formula>"Baja"</formula>
    </cfRule>
  </conditionalFormatting>
  <conditionalFormatting sqref="S21">
    <cfRule type="cellIs" dxfId="298" priority="262" operator="equal">
      <formula>"Muy Baja"</formula>
    </cfRule>
  </conditionalFormatting>
  <conditionalFormatting sqref="U21">
    <cfRule type="cellIs" dxfId="297" priority="263" operator="equal">
      <formula>"Extremo"</formula>
    </cfRule>
  </conditionalFormatting>
  <conditionalFormatting sqref="U21">
    <cfRule type="cellIs" dxfId="296" priority="264" operator="equal">
      <formula>"Alto"</formula>
    </cfRule>
  </conditionalFormatting>
  <conditionalFormatting sqref="U21">
    <cfRule type="cellIs" dxfId="295" priority="265" operator="equal">
      <formula>"Moderado"</formula>
    </cfRule>
  </conditionalFormatting>
  <conditionalFormatting sqref="U21">
    <cfRule type="cellIs" dxfId="294" priority="266" operator="equal">
      <formula>"Bajo"</formula>
    </cfRule>
  </conditionalFormatting>
  <conditionalFormatting sqref="AG21">
    <cfRule type="cellIs" dxfId="293" priority="267" operator="equal">
      <formula>"Muy Alta"</formula>
    </cfRule>
  </conditionalFormatting>
  <conditionalFormatting sqref="AG21">
    <cfRule type="cellIs" dxfId="292" priority="268" operator="equal">
      <formula>"Alta"</formula>
    </cfRule>
  </conditionalFormatting>
  <conditionalFormatting sqref="AG21">
    <cfRule type="cellIs" dxfId="291" priority="269" operator="equal">
      <formula>"Media"</formula>
    </cfRule>
  </conditionalFormatting>
  <conditionalFormatting sqref="AG21">
    <cfRule type="cellIs" dxfId="290" priority="270" operator="equal">
      <formula>"Baja"</formula>
    </cfRule>
  </conditionalFormatting>
  <conditionalFormatting sqref="AG21">
    <cfRule type="cellIs" dxfId="289" priority="271" operator="equal">
      <formula>"Muy Baja"</formula>
    </cfRule>
  </conditionalFormatting>
  <conditionalFormatting sqref="AI21">
    <cfRule type="cellIs" dxfId="288" priority="272" operator="equal">
      <formula>"Catastrófico"</formula>
    </cfRule>
  </conditionalFormatting>
  <conditionalFormatting sqref="AI21">
    <cfRule type="cellIs" dxfId="287" priority="273" operator="equal">
      <formula>"Mayor"</formula>
    </cfRule>
  </conditionalFormatting>
  <conditionalFormatting sqref="AI21">
    <cfRule type="cellIs" dxfId="286" priority="274" operator="equal">
      <formula>"Moderado"</formula>
    </cfRule>
  </conditionalFormatting>
  <conditionalFormatting sqref="AI21">
    <cfRule type="cellIs" dxfId="285" priority="275" operator="equal">
      <formula>"Menor"</formula>
    </cfRule>
  </conditionalFormatting>
  <conditionalFormatting sqref="AI21">
    <cfRule type="cellIs" dxfId="284" priority="276" operator="equal">
      <formula>"Leve"</formula>
    </cfRule>
  </conditionalFormatting>
  <conditionalFormatting sqref="AK21">
    <cfRule type="cellIs" dxfId="283" priority="277" operator="equal">
      <formula>"Extremo"</formula>
    </cfRule>
  </conditionalFormatting>
  <conditionalFormatting sqref="AK21">
    <cfRule type="cellIs" dxfId="282" priority="278" operator="equal">
      <formula>"Alto"</formula>
    </cfRule>
  </conditionalFormatting>
  <conditionalFormatting sqref="AK21">
    <cfRule type="cellIs" dxfId="281" priority="279" operator="equal">
      <formula>"Moderado"</formula>
    </cfRule>
  </conditionalFormatting>
  <conditionalFormatting sqref="AK21">
    <cfRule type="cellIs" dxfId="280" priority="280" operator="equal">
      <formula>"Bajo"</formula>
    </cfRule>
  </conditionalFormatting>
  <conditionalFormatting sqref="F21">
    <cfRule type="containsText" dxfId="279" priority="281" operator="containsText" text="Oportunidad">
      <formula>NOT(ISERROR(SEARCH(("Oportunidad"),(F21))))</formula>
    </cfRule>
  </conditionalFormatting>
  <conditionalFormatting sqref="F21">
    <cfRule type="containsText" dxfId="278" priority="282" operator="containsText" text="Oportunidad">
      <formula>NOT(ISERROR(SEARCH(("Oportunidad"),(F21))))</formula>
    </cfRule>
  </conditionalFormatting>
  <conditionalFormatting sqref="F21">
    <cfRule type="containsText" dxfId="277" priority="283" operator="containsText" text="Riesgo">
      <formula>NOT(ISERROR(SEARCH(("Riesgo"),(F21))))</formula>
    </cfRule>
  </conditionalFormatting>
  <conditionalFormatting sqref="AG60:AG61">
    <cfRule type="cellIs" dxfId="276" priority="416" operator="equal">
      <formula>"Muy Alta"</formula>
    </cfRule>
  </conditionalFormatting>
  <conditionalFormatting sqref="AG60:AG61">
    <cfRule type="cellIs" dxfId="275" priority="417" operator="equal">
      <formula>"Alta"</formula>
    </cfRule>
  </conditionalFormatting>
  <conditionalFormatting sqref="AG60:AG61">
    <cfRule type="cellIs" dxfId="274" priority="418" operator="equal">
      <formula>"Media"</formula>
    </cfRule>
  </conditionalFormatting>
  <conditionalFormatting sqref="AG60:AG61">
    <cfRule type="cellIs" dxfId="273" priority="419" operator="equal">
      <formula>"Baja"</formula>
    </cfRule>
  </conditionalFormatting>
  <conditionalFormatting sqref="AG60:AG61">
    <cfRule type="cellIs" dxfId="272" priority="420" operator="equal">
      <formula>"Muy Baja"</formula>
    </cfRule>
  </conditionalFormatting>
  <conditionalFormatting sqref="AI60:AI61">
    <cfRule type="cellIs" dxfId="271" priority="421" operator="equal">
      <formula>"Catastrófico"</formula>
    </cfRule>
  </conditionalFormatting>
  <conditionalFormatting sqref="AI60:AI61">
    <cfRule type="cellIs" dxfId="270" priority="422" operator="equal">
      <formula>"Mayor"</formula>
    </cfRule>
  </conditionalFormatting>
  <conditionalFormatting sqref="AI60:AI61">
    <cfRule type="cellIs" dxfId="269" priority="423" operator="equal">
      <formula>"Moderado"</formula>
    </cfRule>
  </conditionalFormatting>
  <conditionalFormatting sqref="AI60:AI61">
    <cfRule type="cellIs" dxfId="268" priority="424" operator="equal">
      <formula>"Menor"</formula>
    </cfRule>
  </conditionalFormatting>
  <conditionalFormatting sqref="AI60:AI61">
    <cfRule type="cellIs" dxfId="267" priority="425" operator="equal">
      <formula>"Leve"</formula>
    </cfRule>
  </conditionalFormatting>
  <conditionalFormatting sqref="AK60:AK61">
    <cfRule type="cellIs" dxfId="266" priority="426" operator="equal">
      <formula>"Extremo"</formula>
    </cfRule>
  </conditionalFormatting>
  <conditionalFormatting sqref="AK60:AK61">
    <cfRule type="cellIs" dxfId="265" priority="427" operator="equal">
      <formula>"Alto"</formula>
    </cfRule>
  </conditionalFormatting>
  <conditionalFormatting sqref="AK60:AK61">
    <cfRule type="cellIs" dxfId="264" priority="428" operator="equal">
      <formula>"Moderado"</formula>
    </cfRule>
  </conditionalFormatting>
  <conditionalFormatting sqref="AK60:AK61">
    <cfRule type="cellIs" dxfId="263" priority="429" operator="equal">
      <formula>"Bajo"</formula>
    </cfRule>
  </conditionalFormatting>
  <conditionalFormatting sqref="S11">
    <cfRule type="containsText" dxfId="262" priority="433" operator="containsText" text="Catastrófico">
      <formula>NOT(ISERROR(SEARCH(("Catastrófico"),(S11))))</formula>
    </cfRule>
  </conditionalFormatting>
  <conditionalFormatting sqref="S11">
    <cfRule type="containsText" dxfId="261" priority="434" operator="containsText" text="Mayor">
      <formula>NOT(ISERROR(SEARCH(("Mayor"),(S11))))</formula>
    </cfRule>
  </conditionalFormatting>
  <conditionalFormatting sqref="S11">
    <cfRule type="containsText" dxfId="260" priority="435" operator="containsText" text="Moderado">
      <formula>NOT(ISERROR(SEARCH(("Moderado"),(S11))))</formula>
    </cfRule>
  </conditionalFormatting>
  <conditionalFormatting sqref="S11">
    <cfRule type="containsText" dxfId="259" priority="436" operator="containsText" text="Menor">
      <formula>NOT(ISERROR(SEARCH(("Menor"),(S11))))</formula>
    </cfRule>
  </conditionalFormatting>
  <conditionalFormatting sqref="S11">
    <cfRule type="containsText" dxfId="258" priority="437" operator="containsText" text="Leve">
      <formula>NOT(ISERROR(SEARCH(("Leve"),(S11))))</formula>
    </cfRule>
  </conditionalFormatting>
  <conditionalFormatting sqref="S11">
    <cfRule type="cellIs" dxfId="257" priority="438" operator="equal">
      <formula>"Muy Alta"</formula>
    </cfRule>
  </conditionalFormatting>
  <conditionalFormatting sqref="S11">
    <cfRule type="cellIs" dxfId="256" priority="439" operator="equal">
      <formula>"Alta"</formula>
    </cfRule>
  </conditionalFormatting>
  <conditionalFormatting sqref="S11">
    <cfRule type="cellIs" dxfId="255" priority="440" operator="equal">
      <formula>"Media"</formula>
    </cfRule>
  </conditionalFormatting>
  <conditionalFormatting sqref="S11">
    <cfRule type="cellIs" dxfId="254" priority="441" operator="equal">
      <formula>"Baja"</formula>
    </cfRule>
  </conditionalFormatting>
  <conditionalFormatting sqref="S11">
    <cfRule type="cellIs" dxfId="253" priority="442" operator="equal">
      <formula>"Muy Baja"</formula>
    </cfRule>
  </conditionalFormatting>
  <conditionalFormatting sqref="U11">
    <cfRule type="cellIs" dxfId="252" priority="443" operator="equal">
      <formula>"Extremo"</formula>
    </cfRule>
  </conditionalFormatting>
  <conditionalFormatting sqref="U11">
    <cfRule type="cellIs" dxfId="251" priority="444" operator="equal">
      <formula>"Alto"</formula>
    </cfRule>
  </conditionalFormatting>
  <conditionalFormatting sqref="U11">
    <cfRule type="cellIs" dxfId="250" priority="445" operator="equal">
      <formula>"Moderado"</formula>
    </cfRule>
  </conditionalFormatting>
  <conditionalFormatting sqref="U11">
    <cfRule type="cellIs" dxfId="249" priority="446" operator="equal">
      <formula>"Bajo"</formula>
    </cfRule>
  </conditionalFormatting>
  <conditionalFormatting sqref="S10:S11">
    <cfRule type="containsText" dxfId="248" priority="478" operator="containsText" text="Catastrófico">
      <formula>NOT(ISERROR(SEARCH(("Catastrófico"),(S10))))</formula>
    </cfRule>
  </conditionalFormatting>
  <conditionalFormatting sqref="S10:S11">
    <cfRule type="containsText" dxfId="247" priority="479" operator="containsText" text="Mayor">
      <formula>NOT(ISERROR(SEARCH(("Mayor"),(S10))))</formula>
    </cfRule>
  </conditionalFormatting>
  <conditionalFormatting sqref="S10:S11">
    <cfRule type="containsText" dxfId="246" priority="480" operator="containsText" text="Moderado">
      <formula>NOT(ISERROR(SEARCH(("Moderado"),(S10))))</formula>
    </cfRule>
  </conditionalFormatting>
  <conditionalFormatting sqref="S10:S11">
    <cfRule type="containsText" dxfId="245" priority="481" operator="containsText" text="Menor">
      <formula>NOT(ISERROR(SEARCH(("Menor"),(S10))))</formula>
    </cfRule>
  </conditionalFormatting>
  <conditionalFormatting sqref="S10:S11">
    <cfRule type="containsText" dxfId="244" priority="482" operator="containsText" text="Leve">
      <formula>NOT(ISERROR(SEARCH(("Leve"),(S10))))</formula>
    </cfRule>
  </conditionalFormatting>
  <conditionalFormatting sqref="S10:S11">
    <cfRule type="cellIs" dxfId="243" priority="483" operator="equal">
      <formula>"Muy Alta"</formula>
    </cfRule>
  </conditionalFormatting>
  <conditionalFormatting sqref="S10:S11">
    <cfRule type="cellIs" dxfId="242" priority="484" operator="equal">
      <formula>"Alta"</formula>
    </cfRule>
  </conditionalFormatting>
  <conditionalFormatting sqref="S10:S11">
    <cfRule type="cellIs" dxfId="241" priority="485" operator="equal">
      <formula>"Media"</formula>
    </cfRule>
  </conditionalFormatting>
  <conditionalFormatting sqref="S10:S11">
    <cfRule type="cellIs" dxfId="240" priority="486" operator="equal">
      <formula>"Baja"</formula>
    </cfRule>
  </conditionalFormatting>
  <conditionalFormatting sqref="S10:S11">
    <cfRule type="cellIs" dxfId="239" priority="487" operator="equal">
      <formula>"Muy Baja"</formula>
    </cfRule>
  </conditionalFormatting>
  <conditionalFormatting sqref="U10:U11">
    <cfRule type="cellIs" dxfId="238" priority="488" operator="equal">
      <formula>"Extremo"</formula>
    </cfRule>
  </conditionalFormatting>
  <conditionalFormatting sqref="U10:U11">
    <cfRule type="cellIs" dxfId="237" priority="489" operator="equal">
      <formula>"Alto"</formula>
    </cfRule>
  </conditionalFormatting>
  <conditionalFormatting sqref="U10:U11">
    <cfRule type="cellIs" dxfId="236" priority="490" operator="equal">
      <formula>"Moderado"</formula>
    </cfRule>
  </conditionalFormatting>
  <conditionalFormatting sqref="U10:U11">
    <cfRule type="cellIs" dxfId="235" priority="491" operator="equal">
      <formula>"Bajo"</formula>
    </cfRule>
  </conditionalFormatting>
  <conditionalFormatting sqref="AG10">
    <cfRule type="cellIs" dxfId="234" priority="492" operator="equal">
      <formula>"Muy Alta"</formula>
    </cfRule>
  </conditionalFormatting>
  <conditionalFormatting sqref="AG10">
    <cfRule type="cellIs" dxfId="233" priority="493" operator="equal">
      <formula>"Alta"</formula>
    </cfRule>
  </conditionalFormatting>
  <conditionalFormatting sqref="AG10">
    <cfRule type="cellIs" dxfId="232" priority="494" operator="equal">
      <formula>"Media"</formula>
    </cfRule>
  </conditionalFormatting>
  <conditionalFormatting sqref="AG10">
    <cfRule type="cellIs" dxfId="231" priority="495" operator="equal">
      <formula>"Baja"</formula>
    </cfRule>
  </conditionalFormatting>
  <conditionalFormatting sqref="AG10">
    <cfRule type="cellIs" dxfId="230" priority="496" operator="equal">
      <formula>"Muy Baja"</formula>
    </cfRule>
  </conditionalFormatting>
  <conditionalFormatting sqref="AG11">
    <cfRule type="cellIs" dxfId="229" priority="497" operator="equal">
      <formula>"Muy Alta"</formula>
    </cfRule>
  </conditionalFormatting>
  <conditionalFormatting sqref="AG11">
    <cfRule type="cellIs" dxfId="228" priority="498" operator="equal">
      <formula>"Alta"</formula>
    </cfRule>
  </conditionalFormatting>
  <conditionalFormatting sqref="AG11">
    <cfRule type="cellIs" dxfId="227" priority="499" operator="equal">
      <formula>"Media"</formula>
    </cfRule>
  </conditionalFormatting>
  <conditionalFormatting sqref="AG11">
    <cfRule type="cellIs" dxfId="226" priority="500" operator="equal">
      <formula>"Baja"</formula>
    </cfRule>
  </conditionalFormatting>
  <conditionalFormatting sqref="AG11">
    <cfRule type="cellIs" dxfId="225" priority="501" operator="equal">
      <formula>"Muy Baja"</formula>
    </cfRule>
  </conditionalFormatting>
  <conditionalFormatting sqref="AI10">
    <cfRule type="cellIs" dxfId="224" priority="502" operator="equal">
      <formula>"Catastrófico"</formula>
    </cfRule>
  </conditionalFormatting>
  <conditionalFormatting sqref="AI10">
    <cfRule type="cellIs" dxfId="223" priority="503" operator="equal">
      <formula>"Mayor"</formula>
    </cfRule>
  </conditionalFormatting>
  <conditionalFormatting sqref="AI10">
    <cfRule type="cellIs" dxfId="222" priority="504" operator="equal">
      <formula>"Moderado"</formula>
    </cfRule>
  </conditionalFormatting>
  <conditionalFormatting sqref="AI10">
    <cfRule type="cellIs" dxfId="221" priority="505" operator="equal">
      <formula>"Menor"</formula>
    </cfRule>
  </conditionalFormatting>
  <conditionalFormatting sqref="AI10">
    <cfRule type="cellIs" dxfId="220" priority="506" operator="equal">
      <formula>"Leve"</formula>
    </cfRule>
  </conditionalFormatting>
  <conditionalFormatting sqref="AI11">
    <cfRule type="cellIs" dxfId="219" priority="507" operator="equal">
      <formula>"Catastrófico"</formula>
    </cfRule>
  </conditionalFormatting>
  <conditionalFormatting sqref="AI11">
    <cfRule type="cellIs" dxfId="218" priority="508" operator="equal">
      <formula>"Mayor"</formula>
    </cfRule>
  </conditionalFormatting>
  <conditionalFormatting sqref="AI11">
    <cfRule type="cellIs" dxfId="217" priority="509" operator="equal">
      <formula>"Moderado"</formula>
    </cfRule>
  </conditionalFormatting>
  <conditionalFormatting sqref="AI11">
    <cfRule type="cellIs" dxfId="216" priority="510" operator="equal">
      <formula>"Menor"</formula>
    </cfRule>
  </conditionalFormatting>
  <conditionalFormatting sqref="AI11">
    <cfRule type="cellIs" dxfId="215" priority="511" operator="equal">
      <formula>"Leve"</formula>
    </cfRule>
  </conditionalFormatting>
  <conditionalFormatting sqref="AK10">
    <cfRule type="cellIs" dxfId="214" priority="512" operator="equal">
      <formula>"Extremo"</formula>
    </cfRule>
  </conditionalFormatting>
  <conditionalFormatting sqref="AK10">
    <cfRule type="cellIs" dxfId="213" priority="513" operator="equal">
      <formula>"Alto"</formula>
    </cfRule>
  </conditionalFormatting>
  <conditionalFormatting sqref="AK10">
    <cfRule type="cellIs" dxfId="212" priority="514" operator="equal">
      <formula>"Moderado"</formula>
    </cfRule>
  </conditionalFormatting>
  <conditionalFormatting sqref="AK10">
    <cfRule type="cellIs" dxfId="211" priority="515" operator="equal">
      <formula>"Bajo"</formula>
    </cfRule>
  </conditionalFormatting>
  <conditionalFormatting sqref="AK11">
    <cfRule type="cellIs" dxfId="210" priority="516" operator="equal">
      <formula>"Extremo"</formula>
    </cfRule>
  </conditionalFormatting>
  <conditionalFormatting sqref="AK11">
    <cfRule type="cellIs" dxfId="209" priority="517" operator="equal">
      <formula>"Alto"</formula>
    </cfRule>
  </conditionalFormatting>
  <conditionalFormatting sqref="AK11">
    <cfRule type="cellIs" dxfId="208" priority="518" operator="equal">
      <formula>"Moderado"</formula>
    </cfRule>
  </conditionalFormatting>
  <conditionalFormatting sqref="AK11">
    <cfRule type="cellIs" dxfId="207" priority="519" operator="equal">
      <formula>"Bajo"</formula>
    </cfRule>
  </conditionalFormatting>
  <conditionalFormatting sqref="P27:P28 P30:P31">
    <cfRule type="cellIs" dxfId="206" priority="590" operator="equal">
      <formula>"Muy Alta"</formula>
    </cfRule>
  </conditionalFormatting>
  <conditionalFormatting sqref="P27:P28 P30:P31">
    <cfRule type="cellIs" dxfId="205" priority="591" operator="equal">
      <formula>"Alta"</formula>
    </cfRule>
  </conditionalFormatting>
  <conditionalFormatting sqref="P27:P28 P30:P31">
    <cfRule type="cellIs" dxfId="204" priority="592" operator="equal">
      <formula>"Media"</formula>
    </cfRule>
  </conditionalFormatting>
  <conditionalFormatting sqref="P27:P28 P30:P31">
    <cfRule type="cellIs" dxfId="203" priority="593" operator="equal">
      <formula>"Baja"</formula>
    </cfRule>
  </conditionalFormatting>
  <conditionalFormatting sqref="P27:P28 P30:P31">
    <cfRule type="cellIs" dxfId="202" priority="594" operator="equal">
      <formula>"Muy Baja"</formula>
    </cfRule>
  </conditionalFormatting>
  <conditionalFormatting sqref="AI27:AI28 AI30:AI31">
    <cfRule type="cellIs" dxfId="201" priority="595" operator="equal">
      <formula>"Catastrófico"</formula>
    </cfRule>
  </conditionalFormatting>
  <conditionalFormatting sqref="AI27:AI28 AI30:AI31">
    <cfRule type="cellIs" dxfId="200" priority="596" operator="equal">
      <formula>"Mayor"</formula>
    </cfRule>
  </conditionalFormatting>
  <conditionalFormatting sqref="AI27:AI28 AI30:AI31">
    <cfRule type="cellIs" dxfId="199" priority="597" operator="equal">
      <formula>"Moderado"</formula>
    </cfRule>
  </conditionalFormatting>
  <conditionalFormatting sqref="AI27:AI28 AI30:AI31">
    <cfRule type="cellIs" dxfId="198" priority="598" operator="equal">
      <formula>"Menor"</formula>
    </cfRule>
  </conditionalFormatting>
  <conditionalFormatting sqref="AI27:AI28 AI30:AI31">
    <cfRule type="cellIs" dxfId="197" priority="599" operator="equal">
      <formula>"Leve"</formula>
    </cfRule>
  </conditionalFormatting>
  <conditionalFormatting sqref="AK27:AK28 AK30:AK31">
    <cfRule type="cellIs" dxfId="196" priority="600" operator="equal">
      <formula>"Extremo"</formula>
    </cfRule>
  </conditionalFormatting>
  <conditionalFormatting sqref="AK27:AK28 AK30:AK31">
    <cfRule type="cellIs" dxfId="195" priority="601" operator="equal">
      <formula>"Alto"</formula>
    </cfRule>
  </conditionalFormatting>
  <conditionalFormatting sqref="AK27:AK28 AK30:AK31">
    <cfRule type="cellIs" dxfId="194" priority="602" operator="equal">
      <formula>"Moderado"</formula>
    </cfRule>
  </conditionalFormatting>
  <conditionalFormatting sqref="AK27:AK28 AK30:AK31">
    <cfRule type="cellIs" dxfId="193" priority="603" operator="equal">
      <formula>"Bajo"</formula>
    </cfRule>
  </conditionalFormatting>
  <conditionalFormatting sqref="F27:F28 F30:F31">
    <cfRule type="containsText" dxfId="192" priority="604" operator="containsText" text="Oportunidad">
      <formula>NOT(ISERROR(SEARCH(("Oportunidad"),(F27))))</formula>
    </cfRule>
  </conditionalFormatting>
  <conditionalFormatting sqref="F27:F28 F30:F31">
    <cfRule type="containsText" dxfId="191" priority="605" operator="containsText" text="Oportunidad">
      <formula>NOT(ISERROR(SEARCH(("Oportunidad"),(F27))))</formula>
    </cfRule>
  </conditionalFormatting>
  <conditionalFormatting sqref="F27:F28 F30:F31">
    <cfRule type="containsText" dxfId="190" priority="606" operator="containsText" text="Riesgo">
      <formula>NOT(ISERROR(SEARCH(("Riesgo"),(F27))))</formula>
    </cfRule>
  </conditionalFormatting>
  <conditionalFormatting sqref="S27:S28 S30:S31">
    <cfRule type="containsText" dxfId="189" priority="607" operator="containsText" text="Catastrófico">
      <formula>NOT(ISERROR(SEARCH(("Catastrófico"),(S27))))</formula>
    </cfRule>
  </conditionalFormatting>
  <conditionalFormatting sqref="S27:S28 S30:S31">
    <cfRule type="containsText" dxfId="188" priority="608" operator="containsText" text="Mayor">
      <formula>NOT(ISERROR(SEARCH(("Mayor"),(S27))))</formula>
    </cfRule>
  </conditionalFormatting>
  <conditionalFormatting sqref="S27:S28 S30:S31">
    <cfRule type="containsText" dxfId="187" priority="609" operator="containsText" text="Moderado">
      <formula>NOT(ISERROR(SEARCH(("Moderado"),(S27))))</formula>
    </cfRule>
  </conditionalFormatting>
  <conditionalFormatting sqref="S27:S28 S30:S31">
    <cfRule type="containsText" dxfId="186" priority="610" operator="containsText" text="Menor">
      <formula>NOT(ISERROR(SEARCH(("Menor"),(S27))))</formula>
    </cfRule>
  </conditionalFormatting>
  <conditionalFormatting sqref="S27:S28 S30:S31">
    <cfRule type="containsText" dxfId="185" priority="611" operator="containsText" text="Leve">
      <formula>NOT(ISERROR(SEARCH(("Leve"),(S27))))</formula>
    </cfRule>
  </conditionalFormatting>
  <conditionalFormatting sqref="S27:S28 S30:S31">
    <cfRule type="cellIs" dxfId="184" priority="612" operator="equal">
      <formula>"Muy Alta"</formula>
    </cfRule>
  </conditionalFormatting>
  <conditionalFormatting sqref="S27:S28 S30:S31">
    <cfRule type="cellIs" dxfId="183" priority="613" operator="equal">
      <formula>"Alta"</formula>
    </cfRule>
  </conditionalFormatting>
  <conditionalFormatting sqref="S27:S28 S30:S31">
    <cfRule type="cellIs" dxfId="182" priority="614" operator="equal">
      <formula>"Media"</formula>
    </cfRule>
  </conditionalFormatting>
  <conditionalFormatting sqref="S27:S28 S30:S31">
    <cfRule type="cellIs" dxfId="181" priority="615" operator="equal">
      <formula>"Baja"</formula>
    </cfRule>
  </conditionalFormatting>
  <conditionalFormatting sqref="S27:S28 S30:S31">
    <cfRule type="cellIs" dxfId="180" priority="616" operator="equal">
      <formula>"Muy Baja"</formula>
    </cfRule>
  </conditionalFormatting>
  <conditionalFormatting sqref="U27:U28 U30:U31">
    <cfRule type="cellIs" dxfId="179" priority="617" operator="equal">
      <formula>"Extremo"</formula>
    </cfRule>
  </conditionalFormatting>
  <conditionalFormatting sqref="U27:U28 U30:U31">
    <cfRule type="cellIs" dxfId="178" priority="618" operator="equal">
      <formula>"Alto"</formula>
    </cfRule>
  </conditionalFormatting>
  <conditionalFormatting sqref="U27:U28 U30:U31">
    <cfRule type="cellIs" dxfId="177" priority="619" operator="equal">
      <formula>"Moderado"</formula>
    </cfRule>
  </conditionalFormatting>
  <conditionalFormatting sqref="U27:U28 U30:U31">
    <cfRule type="cellIs" dxfId="176" priority="620" operator="equal">
      <formula>"Bajo"</formula>
    </cfRule>
  </conditionalFormatting>
  <conditionalFormatting sqref="P28">
    <cfRule type="cellIs" dxfId="175" priority="621" operator="equal">
      <formula>"Muy Alta"</formula>
    </cfRule>
  </conditionalFormatting>
  <conditionalFormatting sqref="P28">
    <cfRule type="cellIs" dxfId="174" priority="622" operator="equal">
      <formula>"Alta"</formula>
    </cfRule>
  </conditionalFormatting>
  <conditionalFormatting sqref="P28">
    <cfRule type="cellIs" dxfId="173" priority="623" operator="equal">
      <formula>"Media"</formula>
    </cfRule>
  </conditionalFormatting>
  <conditionalFormatting sqref="P28">
    <cfRule type="cellIs" dxfId="172" priority="624" operator="equal">
      <formula>"Baja"</formula>
    </cfRule>
  </conditionalFormatting>
  <conditionalFormatting sqref="P28">
    <cfRule type="cellIs" dxfId="171" priority="625" operator="equal">
      <formula>"Muy Baja"</formula>
    </cfRule>
  </conditionalFormatting>
  <conditionalFormatting sqref="AI28">
    <cfRule type="cellIs" dxfId="170" priority="626" operator="equal">
      <formula>"Catastrófico"</formula>
    </cfRule>
  </conditionalFormatting>
  <conditionalFormatting sqref="AI28">
    <cfRule type="cellIs" dxfId="169" priority="627" operator="equal">
      <formula>"Mayor"</formula>
    </cfRule>
  </conditionalFormatting>
  <conditionalFormatting sqref="AI28">
    <cfRule type="cellIs" dxfId="168" priority="628" operator="equal">
      <formula>"Moderado"</formula>
    </cfRule>
  </conditionalFormatting>
  <conditionalFormatting sqref="AI28">
    <cfRule type="cellIs" dxfId="167" priority="629" operator="equal">
      <formula>"Menor"</formula>
    </cfRule>
  </conditionalFormatting>
  <conditionalFormatting sqref="AI28">
    <cfRule type="cellIs" dxfId="166" priority="630" operator="equal">
      <formula>"Leve"</formula>
    </cfRule>
  </conditionalFormatting>
  <conditionalFormatting sqref="AK28">
    <cfRule type="cellIs" dxfId="165" priority="631" operator="equal">
      <formula>"Extremo"</formula>
    </cfRule>
  </conditionalFormatting>
  <conditionalFormatting sqref="AK28">
    <cfRule type="cellIs" dxfId="164" priority="632" operator="equal">
      <formula>"Alto"</formula>
    </cfRule>
  </conditionalFormatting>
  <conditionalFormatting sqref="AK28">
    <cfRule type="cellIs" dxfId="163" priority="633" operator="equal">
      <formula>"Moderado"</formula>
    </cfRule>
  </conditionalFormatting>
  <conditionalFormatting sqref="AK28">
    <cfRule type="cellIs" dxfId="162" priority="634" operator="equal">
      <formula>"Bajo"</formula>
    </cfRule>
  </conditionalFormatting>
  <conditionalFormatting sqref="F28">
    <cfRule type="containsText" dxfId="161" priority="635" operator="containsText" text="Oportunidad">
      <formula>NOT(ISERROR(SEARCH(("Oportunidad"),(F28))))</formula>
    </cfRule>
  </conditionalFormatting>
  <conditionalFormatting sqref="F28">
    <cfRule type="containsText" dxfId="160" priority="636" operator="containsText" text="Oportunidad">
      <formula>NOT(ISERROR(SEARCH(("Oportunidad"),(F28))))</formula>
    </cfRule>
  </conditionalFormatting>
  <conditionalFormatting sqref="F28">
    <cfRule type="containsText" dxfId="159" priority="637" operator="containsText" text="Riesgo">
      <formula>NOT(ISERROR(SEARCH(("Riesgo"),(F28))))</formula>
    </cfRule>
  </conditionalFormatting>
  <conditionalFormatting sqref="S28">
    <cfRule type="containsText" dxfId="158" priority="638" operator="containsText" text="Catastrófico">
      <formula>NOT(ISERROR(SEARCH(("Catastrófico"),(S28))))</formula>
    </cfRule>
  </conditionalFormatting>
  <conditionalFormatting sqref="S28">
    <cfRule type="containsText" dxfId="157" priority="639" operator="containsText" text="Mayor">
      <formula>NOT(ISERROR(SEARCH(("Mayor"),(S28))))</formula>
    </cfRule>
  </conditionalFormatting>
  <conditionalFormatting sqref="S28">
    <cfRule type="containsText" dxfId="156" priority="640" operator="containsText" text="Moderado">
      <formula>NOT(ISERROR(SEARCH(("Moderado"),(S28))))</formula>
    </cfRule>
  </conditionalFormatting>
  <conditionalFormatting sqref="S28">
    <cfRule type="containsText" dxfId="155" priority="641" operator="containsText" text="Menor">
      <formula>NOT(ISERROR(SEARCH(("Menor"),(S28))))</formula>
    </cfRule>
  </conditionalFormatting>
  <conditionalFormatting sqref="S28">
    <cfRule type="containsText" dxfId="154" priority="642" operator="containsText" text="Leve">
      <formula>NOT(ISERROR(SEARCH(("Leve"),(S28))))</formula>
    </cfRule>
  </conditionalFormatting>
  <conditionalFormatting sqref="S28">
    <cfRule type="cellIs" dxfId="153" priority="643" operator="equal">
      <formula>"Muy Alta"</formula>
    </cfRule>
  </conditionalFormatting>
  <conditionalFormatting sqref="S28">
    <cfRule type="cellIs" dxfId="152" priority="644" operator="equal">
      <formula>"Alta"</formula>
    </cfRule>
  </conditionalFormatting>
  <conditionalFormatting sqref="S28">
    <cfRule type="cellIs" dxfId="151" priority="645" operator="equal">
      <formula>"Media"</formula>
    </cfRule>
  </conditionalFormatting>
  <conditionalFormatting sqref="S28">
    <cfRule type="cellIs" dxfId="150" priority="646" operator="equal">
      <formula>"Baja"</formula>
    </cfRule>
  </conditionalFormatting>
  <conditionalFormatting sqref="S28">
    <cfRule type="cellIs" dxfId="149" priority="647" operator="equal">
      <formula>"Muy Baja"</formula>
    </cfRule>
  </conditionalFormatting>
  <conditionalFormatting sqref="U28">
    <cfRule type="cellIs" dxfId="148" priority="648" operator="equal">
      <formula>"Extremo"</formula>
    </cfRule>
  </conditionalFormatting>
  <conditionalFormatting sqref="U28">
    <cfRule type="cellIs" dxfId="147" priority="649" operator="equal">
      <formula>"Alto"</formula>
    </cfRule>
  </conditionalFormatting>
  <conditionalFormatting sqref="U28">
    <cfRule type="cellIs" dxfId="146" priority="650" operator="equal">
      <formula>"Moderado"</formula>
    </cfRule>
  </conditionalFormatting>
  <conditionalFormatting sqref="U28">
    <cfRule type="cellIs" dxfId="145" priority="651" operator="equal">
      <formula>"Bajo"</formula>
    </cfRule>
  </conditionalFormatting>
  <conditionalFormatting sqref="P29">
    <cfRule type="cellIs" dxfId="144" priority="652" operator="equal">
      <formula>"Muy Alta"</formula>
    </cfRule>
  </conditionalFormatting>
  <conditionalFormatting sqref="P29">
    <cfRule type="cellIs" dxfId="143" priority="653" operator="equal">
      <formula>"Alta"</formula>
    </cfRule>
  </conditionalFormatting>
  <conditionalFormatting sqref="P29">
    <cfRule type="cellIs" dxfId="142" priority="654" operator="equal">
      <formula>"Media"</formula>
    </cfRule>
  </conditionalFormatting>
  <conditionalFormatting sqref="P29">
    <cfRule type="cellIs" dxfId="141" priority="655" operator="equal">
      <formula>"Baja"</formula>
    </cfRule>
  </conditionalFormatting>
  <conditionalFormatting sqref="P29">
    <cfRule type="cellIs" dxfId="140" priority="656" operator="equal">
      <formula>"Muy Baja"</formula>
    </cfRule>
  </conditionalFormatting>
  <conditionalFormatting sqref="AI29">
    <cfRule type="cellIs" dxfId="139" priority="657" operator="equal">
      <formula>"Catastrófico"</formula>
    </cfRule>
  </conditionalFormatting>
  <conditionalFormatting sqref="AI29">
    <cfRule type="cellIs" dxfId="138" priority="658" operator="equal">
      <formula>"Mayor"</formula>
    </cfRule>
  </conditionalFormatting>
  <conditionalFormatting sqref="AI29">
    <cfRule type="cellIs" dxfId="137" priority="659" operator="equal">
      <formula>"Moderado"</formula>
    </cfRule>
  </conditionalFormatting>
  <conditionalFormatting sqref="AI29">
    <cfRule type="cellIs" dxfId="136" priority="660" operator="equal">
      <formula>"Menor"</formula>
    </cfRule>
  </conditionalFormatting>
  <conditionalFormatting sqref="AI29">
    <cfRule type="cellIs" dxfId="135" priority="661" operator="equal">
      <formula>"Leve"</formula>
    </cfRule>
  </conditionalFormatting>
  <conditionalFormatting sqref="AK29">
    <cfRule type="cellIs" dxfId="134" priority="662" operator="equal">
      <formula>"Extremo"</formula>
    </cfRule>
  </conditionalFormatting>
  <conditionalFormatting sqref="AK29">
    <cfRule type="cellIs" dxfId="133" priority="663" operator="equal">
      <formula>"Alto"</formula>
    </cfRule>
  </conditionalFormatting>
  <conditionalFormatting sqref="AK29">
    <cfRule type="cellIs" dxfId="132" priority="664" operator="equal">
      <formula>"Moderado"</formula>
    </cfRule>
  </conditionalFormatting>
  <conditionalFormatting sqref="AK29">
    <cfRule type="cellIs" dxfId="131" priority="665" operator="equal">
      <formula>"Bajo"</formula>
    </cfRule>
  </conditionalFormatting>
  <conditionalFormatting sqref="F29">
    <cfRule type="containsText" dxfId="130" priority="666" operator="containsText" text="Oportunidad">
      <formula>NOT(ISERROR(SEARCH(("Oportunidad"),(F29))))</formula>
    </cfRule>
  </conditionalFormatting>
  <conditionalFormatting sqref="F29">
    <cfRule type="containsText" dxfId="129" priority="667" operator="containsText" text="Oportunidad">
      <formula>NOT(ISERROR(SEARCH(("Oportunidad"),(F29))))</formula>
    </cfRule>
  </conditionalFormatting>
  <conditionalFormatting sqref="F29">
    <cfRule type="containsText" dxfId="128" priority="668" operator="containsText" text="Riesgo">
      <formula>NOT(ISERROR(SEARCH(("Riesgo"),(F29))))</formula>
    </cfRule>
  </conditionalFormatting>
  <conditionalFormatting sqref="S29">
    <cfRule type="containsText" dxfId="127" priority="669" operator="containsText" text="Catastrófico">
      <formula>NOT(ISERROR(SEARCH(("Catastrófico"),(S29))))</formula>
    </cfRule>
  </conditionalFormatting>
  <conditionalFormatting sqref="S29">
    <cfRule type="containsText" dxfId="126" priority="670" operator="containsText" text="Mayor">
      <formula>NOT(ISERROR(SEARCH(("Mayor"),(S29))))</formula>
    </cfRule>
  </conditionalFormatting>
  <conditionalFormatting sqref="S29">
    <cfRule type="containsText" dxfId="125" priority="671" operator="containsText" text="Moderado">
      <formula>NOT(ISERROR(SEARCH(("Moderado"),(S29))))</formula>
    </cfRule>
  </conditionalFormatting>
  <conditionalFormatting sqref="S29">
    <cfRule type="containsText" dxfId="124" priority="672" operator="containsText" text="Menor">
      <formula>NOT(ISERROR(SEARCH(("Menor"),(S29))))</formula>
    </cfRule>
  </conditionalFormatting>
  <conditionalFormatting sqref="S29">
    <cfRule type="containsText" dxfId="123" priority="673" operator="containsText" text="Leve">
      <formula>NOT(ISERROR(SEARCH(("Leve"),(S29))))</formula>
    </cfRule>
  </conditionalFormatting>
  <conditionalFormatting sqref="S29">
    <cfRule type="cellIs" dxfId="122" priority="674" operator="equal">
      <formula>"Muy Alta"</formula>
    </cfRule>
  </conditionalFormatting>
  <conditionalFormatting sqref="S29">
    <cfRule type="cellIs" dxfId="121" priority="675" operator="equal">
      <formula>"Alta"</formula>
    </cfRule>
  </conditionalFormatting>
  <conditionalFormatting sqref="S29">
    <cfRule type="cellIs" dxfId="120" priority="676" operator="equal">
      <formula>"Media"</formula>
    </cfRule>
  </conditionalFormatting>
  <conditionalFormatting sqref="S29">
    <cfRule type="cellIs" dxfId="119" priority="677" operator="equal">
      <formula>"Baja"</formula>
    </cfRule>
  </conditionalFormatting>
  <conditionalFormatting sqref="S29">
    <cfRule type="cellIs" dxfId="118" priority="678" operator="equal">
      <formula>"Muy Baja"</formula>
    </cfRule>
  </conditionalFormatting>
  <conditionalFormatting sqref="U29">
    <cfRule type="cellIs" dxfId="117" priority="679" operator="equal">
      <formula>"Extremo"</formula>
    </cfRule>
  </conditionalFormatting>
  <conditionalFormatting sqref="U29">
    <cfRule type="cellIs" dxfId="116" priority="680" operator="equal">
      <formula>"Alto"</formula>
    </cfRule>
  </conditionalFormatting>
  <conditionalFormatting sqref="U29">
    <cfRule type="cellIs" dxfId="115" priority="681" operator="equal">
      <formula>"Moderado"</formula>
    </cfRule>
  </conditionalFormatting>
  <conditionalFormatting sqref="U29">
    <cfRule type="cellIs" dxfId="114" priority="682" operator="equal">
      <formula>"Bajo"</formula>
    </cfRule>
  </conditionalFormatting>
  <conditionalFormatting sqref="P29">
    <cfRule type="cellIs" dxfId="113" priority="683" operator="equal">
      <formula>"Muy Alta"</formula>
    </cfRule>
  </conditionalFormatting>
  <conditionalFormatting sqref="P29">
    <cfRule type="cellIs" dxfId="112" priority="684" operator="equal">
      <formula>"Alta"</formula>
    </cfRule>
  </conditionalFormatting>
  <conditionalFormatting sqref="P29">
    <cfRule type="cellIs" dxfId="111" priority="685" operator="equal">
      <formula>"Media"</formula>
    </cfRule>
  </conditionalFormatting>
  <conditionalFormatting sqref="P29">
    <cfRule type="cellIs" dxfId="110" priority="686" operator="equal">
      <formula>"Baja"</formula>
    </cfRule>
  </conditionalFormatting>
  <conditionalFormatting sqref="P29">
    <cfRule type="cellIs" dxfId="109" priority="687" operator="equal">
      <formula>"Muy Baja"</formula>
    </cfRule>
  </conditionalFormatting>
  <conditionalFormatting sqref="AI29">
    <cfRule type="cellIs" dxfId="108" priority="688" operator="equal">
      <formula>"Catastrófico"</formula>
    </cfRule>
  </conditionalFormatting>
  <conditionalFormatting sqref="AI29">
    <cfRule type="cellIs" dxfId="107" priority="689" operator="equal">
      <formula>"Mayor"</formula>
    </cfRule>
  </conditionalFormatting>
  <conditionalFormatting sqref="AI29">
    <cfRule type="cellIs" dxfId="106" priority="690" operator="equal">
      <formula>"Moderado"</formula>
    </cfRule>
  </conditionalFormatting>
  <conditionalFormatting sqref="AI29">
    <cfRule type="cellIs" dxfId="105" priority="691" operator="equal">
      <formula>"Menor"</formula>
    </cfRule>
  </conditionalFormatting>
  <conditionalFormatting sqref="AI29">
    <cfRule type="cellIs" dxfId="104" priority="692" operator="equal">
      <formula>"Leve"</formula>
    </cfRule>
  </conditionalFormatting>
  <conditionalFormatting sqref="AK29">
    <cfRule type="cellIs" dxfId="103" priority="693" operator="equal">
      <formula>"Extremo"</formula>
    </cfRule>
  </conditionalFormatting>
  <conditionalFormatting sqref="AK29">
    <cfRule type="cellIs" dxfId="102" priority="694" operator="equal">
      <formula>"Alto"</formula>
    </cfRule>
  </conditionalFormatting>
  <conditionalFormatting sqref="AK29">
    <cfRule type="cellIs" dxfId="101" priority="695" operator="equal">
      <formula>"Moderado"</formula>
    </cfRule>
  </conditionalFormatting>
  <conditionalFormatting sqref="AK29">
    <cfRule type="cellIs" dxfId="100" priority="696" operator="equal">
      <formula>"Bajo"</formula>
    </cfRule>
  </conditionalFormatting>
  <conditionalFormatting sqref="F29">
    <cfRule type="containsText" dxfId="99" priority="697" operator="containsText" text="Oportunidad">
      <formula>NOT(ISERROR(SEARCH(("Oportunidad"),(F29))))</formula>
    </cfRule>
  </conditionalFormatting>
  <conditionalFormatting sqref="F29">
    <cfRule type="containsText" dxfId="98" priority="698" operator="containsText" text="Oportunidad">
      <formula>NOT(ISERROR(SEARCH(("Oportunidad"),(F29))))</formula>
    </cfRule>
  </conditionalFormatting>
  <conditionalFormatting sqref="F29">
    <cfRule type="containsText" dxfId="97" priority="699" operator="containsText" text="Riesgo">
      <formula>NOT(ISERROR(SEARCH(("Riesgo"),(F29))))</formula>
    </cfRule>
  </conditionalFormatting>
  <conditionalFormatting sqref="S29">
    <cfRule type="containsText" dxfId="96" priority="700" operator="containsText" text="Catastrófico">
      <formula>NOT(ISERROR(SEARCH(("Catastrófico"),(S29))))</formula>
    </cfRule>
  </conditionalFormatting>
  <conditionalFormatting sqref="S29">
    <cfRule type="containsText" dxfId="95" priority="701" operator="containsText" text="Mayor">
      <formula>NOT(ISERROR(SEARCH(("Mayor"),(S29))))</formula>
    </cfRule>
  </conditionalFormatting>
  <conditionalFormatting sqref="S29">
    <cfRule type="containsText" dxfId="94" priority="702" operator="containsText" text="Moderado">
      <formula>NOT(ISERROR(SEARCH(("Moderado"),(S29))))</formula>
    </cfRule>
  </conditionalFormatting>
  <conditionalFormatting sqref="S29">
    <cfRule type="containsText" dxfId="93" priority="703" operator="containsText" text="Menor">
      <formula>NOT(ISERROR(SEARCH(("Menor"),(S29))))</formula>
    </cfRule>
  </conditionalFormatting>
  <conditionalFormatting sqref="S29">
    <cfRule type="containsText" dxfId="92" priority="704" operator="containsText" text="Leve">
      <formula>NOT(ISERROR(SEARCH(("Leve"),(S29))))</formula>
    </cfRule>
  </conditionalFormatting>
  <conditionalFormatting sqref="S29">
    <cfRule type="cellIs" dxfId="91" priority="705" operator="equal">
      <formula>"Muy Alta"</formula>
    </cfRule>
  </conditionalFormatting>
  <conditionalFormatting sqref="S29">
    <cfRule type="cellIs" dxfId="90" priority="706" operator="equal">
      <formula>"Alta"</formula>
    </cfRule>
  </conditionalFormatting>
  <conditionalFormatting sqref="S29">
    <cfRule type="cellIs" dxfId="89" priority="707" operator="equal">
      <formula>"Media"</formula>
    </cfRule>
  </conditionalFormatting>
  <conditionalFormatting sqref="S29">
    <cfRule type="cellIs" dxfId="88" priority="708" operator="equal">
      <formula>"Baja"</formula>
    </cfRule>
  </conditionalFormatting>
  <conditionalFormatting sqref="S29">
    <cfRule type="cellIs" dxfId="87" priority="709" operator="equal">
      <formula>"Muy Baja"</formula>
    </cfRule>
  </conditionalFormatting>
  <conditionalFormatting sqref="U29">
    <cfRule type="cellIs" dxfId="86" priority="710" operator="equal">
      <formula>"Extremo"</formula>
    </cfRule>
  </conditionalFormatting>
  <conditionalFormatting sqref="U29">
    <cfRule type="cellIs" dxfId="85" priority="711" operator="equal">
      <formula>"Alto"</formula>
    </cfRule>
  </conditionalFormatting>
  <conditionalFormatting sqref="U29">
    <cfRule type="cellIs" dxfId="84" priority="712" operator="equal">
      <formula>"Moderado"</formula>
    </cfRule>
  </conditionalFormatting>
  <conditionalFormatting sqref="U29">
    <cfRule type="cellIs" dxfId="83" priority="713" operator="equal">
      <formula>"Bajo"</formula>
    </cfRule>
  </conditionalFormatting>
  <conditionalFormatting sqref="S15">
    <cfRule type="containsText" dxfId="82" priority="714" operator="containsText" text="Catastrófico">
      <formula>NOT(ISERROR(SEARCH(("Catastrófico"),(S15))))</formula>
    </cfRule>
  </conditionalFormatting>
  <conditionalFormatting sqref="S15">
    <cfRule type="containsText" dxfId="81" priority="715" operator="containsText" text="Mayor">
      <formula>NOT(ISERROR(SEARCH(("Mayor"),(S15))))</formula>
    </cfRule>
  </conditionalFormatting>
  <conditionalFormatting sqref="S15">
    <cfRule type="containsText" dxfId="80" priority="716" operator="containsText" text="Moderado">
      <formula>NOT(ISERROR(SEARCH(("Moderado"),(S15))))</formula>
    </cfRule>
  </conditionalFormatting>
  <conditionalFormatting sqref="S15">
    <cfRule type="containsText" dxfId="79" priority="717" operator="containsText" text="Menor">
      <formula>NOT(ISERROR(SEARCH(("Menor"),(S15))))</formula>
    </cfRule>
  </conditionalFormatting>
  <conditionalFormatting sqref="S15">
    <cfRule type="containsText" dxfId="78" priority="718" operator="containsText" text="Leve">
      <formula>NOT(ISERROR(SEARCH(("Leve"),(S15))))</formula>
    </cfRule>
  </conditionalFormatting>
  <conditionalFormatting sqref="S15">
    <cfRule type="cellIs" dxfId="77" priority="719" operator="equal">
      <formula>"Muy Alta"</formula>
    </cfRule>
  </conditionalFormatting>
  <conditionalFormatting sqref="S15">
    <cfRule type="cellIs" dxfId="76" priority="720" operator="equal">
      <formula>"Alta"</formula>
    </cfRule>
  </conditionalFormatting>
  <conditionalFormatting sqref="S15">
    <cfRule type="cellIs" dxfId="75" priority="721" operator="equal">
      <formula>"Media"</formula>
    </cfRule>
  </conditionalFormatting>
  <conditionalFormatting sqref="S15">
    <cfRule type="cellIs" dxfId="74" priority="722" operator="equal">
      <formula>"Baja"</formula>
    </cfRule>
  </conditionalFormatting>
  <conditionalFormatting sqref="S15">
    <cfRule type="cellIs" dxfId="73" priority="723" operator="equal">
      <formula>"Muy Baja"</formula>
    </cfRule>
  </conditionalFormatting>
  <conditionalFormatting sqref="U15">
    <cfRule type="cellIs" dxfId="72" priority="724" operator="equal">
      <formula>"Extremo"</formula>
    </cfRule>
  </conditionalFormatting>
  <conditionalFormatting sqref="U15">
    <cfRule type="cellIs" dxfId="71" priority="725" operator="equal">
      <formula>"Alto"</formula>
    </cfRule>
  </conditionalFormatting>
  <conditionalFormatting sqref="U15">
    <cfRule type="cellIs" dxfId="70" priority="726" operator="equal">
      <formula>"Moderado"</formula>
    </cfRule>
  </conditionalFormatting>
  <conditionalFormatting sqref="U15">
    <cfRule type="cellIs" dxfId="69" priority="727" operator="equal">
      <formula>"Bajo"</formula>
    </cfRule>
  </conditionalFormatting>
  <conditionalFormatting sqref="F15">
    <cfRule type="containsText" dxfId="68" priority="728" operator="containsText" text="Oportunidad">
      <formula>NOT(ISERROR(SEARCH(("Oportunidad"),(F15))))</formula>
    </cfRule>
  </conditionalFormatting>
  <conditionalFormatting sqref="F15">
    <cfRule type="containsText" dxfId="67" priority="729" operator="containsText" text="Oportunidad">
      <formula>NOT(ISERROR(SEARCH(("Oportunidad"),(F15))))</formula>
    </cfRule>
  </conditionalFormatting>
  <conditionalFormatting sqref="F15">
    <cfRule type="containsText" dxfId="66" priority="730" operator="containsText" text="Riesgo">
      <formula>NOT(ISERROR(SEARCH(("Riesgo"),(F15))))</formula>
    </cfRule>
  </conditionalFormatting>
  <conditionalFormatting sqref="AG16">
    <cfRule type="cellIs" dxfId="65" priority="731" operator="equal">
      <formula>"Muy Alta"</formula>
    </cfRule>
  </conditionalFormatting>
  <conditionalFormatting sqref="AG16">
    <cfRule type="cellIs" dxfId="64" priority="732" operator="equal">
      <formula>"Alta"</formula>
    </cfRule>
  </conditionalFormatting>
  <conditionalFormatting sqref="AG16">
    <cfRule type="cellIs" dxfId="63" priority="733" operator="equal">
      <formula>"Media"</formula>
    </cfRule>
  </conditionalFormatting>
  <conditionalFormatting sqref="AG16">
    <cfRule type="cellIs" dxfId="62" priority="734" operator="equal">
      <formula>"Baja"</formula>
    </cfRule>
  </conditionalFormatting>
  <conditionalFormatting sqref="AG16">
    <cfRule type="cellIs" dxfId="61" priority="735" operator="equal">
      <formula>"Muy Baja"</formula>
    </cfRule>
  </conditionalFormatting>
  <conditionalFormatting sqref="AI16">
    <cfRule type="cellIs" dxfId="60" priority="736" operator="equal">
      <formula>"Catastrófico"</formula>
    </cfRule>
  </conditionalFormatting>
  <conditionalFormatting sqref="AI16">
    <cfRule type="cellIs" dxfId="59" priority="737" operator="equal">
      <formula>"Mayor"</formula>
    </cfRule>
  </conditionalFormatting>
  <conditionalFormatting sqref="AI16">
    <cfRule type="cellIs" dxfId="58" priority="738" operator="equal">
      <formula>"Moderado"</formula>
    </cfRule>
  </conditionalFormatting>
  <conditionalFormatting sqref="AI16">
    <cfRule type="cellIs" dxfId="57" priority="739" operator="equal">
      <formula>"Menor"</formula>
    </cfRule>
  </conditionalFormatting>
  <conditionalFormatting sqref="AI16">
    <cfRule type="cellIs" dxfId="56" priority="740" operator="equal">
      <formula>"Leve"</formula>
    </cfRule>
  </conditionalFormatting>
  <conditionalFormatting sqref="AK16">
    <cfRule type="cellIs" dxfId="55" priority="741" operator="equal">
      <formula>"Extremo"</formula>
    </cfRule>
  </conditionalFormatting>
  <conditionalFormatting sqref="AK16">
    <cfRule type="cellIs" dxfId="54" priority="742" operator="equal">
      <formula>"Alto"</formula>
    </cfRule>
  </conditionalFormatting>
  <conditionalFormatting sqref="AK16">
    <cfRule type="cellIs" dxfId="53" priority="743" operator="equal">
      <formula>"Moderado"</formula>
    </cfRule>
  </conditionalFormatting>
  <conditionalFormatting sqref="AK16">
    <cfRule type="cellIs" dxfId="52" priority="744" operator="equal">
      <formula>"Bajo"</formula>
    </cfRule>
  </conditionalFormatting>
  <conditionalFormatting sqref="AG15">
    <cfRule type="cellIs" dxfId="51" priority="745" operator="equal">
      <formula>"Muy Alta"</formula>
    </cfRule>
  </conditionalFormatting>
  <conditionalFormatting sqref="AG15">
    <cfRule type="cellIs" dxfId="50" priority="746" operator="equal">
      <formula>"Alta"</formula>
    </cfRule>
  </conditionalFormatting>
  <conditionalFormatting sqref="AG15">
    <cfRule type="cellIs" dxfId="49" priority="747" operator="equal">
      <formula>"Media"</formula>
    </cfRule>
  </conditionalFormatting>
  <conditionalFormatting sqref="AG15">
    <cfRule type="cellIs" dxfId="48" priority="748" operator="equal">
      <formula>"Baja"</formula>
    </cfRule>
  </conditionalFormatting>
  <conditionalFormatting sqref="AG15">
    <cfRule type="cellIs" dxfId="47" priority="749" operator="equal">
      <formula>"Muy Baja"</formula>
    </cfRule>
  </conditionalFormatting>
  <conditionalFormatting sqref="AI15">
    <cfRule type="cellIs" dxfId="46" priority="750" operator="equal">
      <formula>"Catastrófico"</formula>
    </cfRule>
  </conditionalFormatting>
  <conditionalFormatting sqref="AI15">
    <cfRule type="cellIs" dxfId="45" priority="751" operator="equal">
      <formula>"Mayor"</formula>
    </cfRule>
  </conditionalFormatting>
  <conditionalFormatting sqref="AI15">
    <cfRule type="cellIs" dxfId="44" priority="752" operator="equal">
      <formula>"Moderado"</formula>
    </cfRule>
  </conditionalFormatting>
  <conditionalFormatting sqref="AI15">
    <cfRule type="cellIs" dxfId="43" priority="753" operator="equal">
      <formula>"Menor"</formula>
    </cfRule>
  </conditionalFormatting>
  <conditionalFormatting sqref="AI15">
    <cfRule type="cellIs" dxfId="42" priority="754" operator="equal">
      <formula>"Leve"</formula>
    </cfRule>
  </conditionalFormatting>
  <conditionalFormatting sqref="AK15">
    <cfRule type="cellIs" dxfId="41" priority="755" operator="equal">
      <formula>"Extremo"</formula>
    </cfRule>
  </conditionalFormatting>
  <conditionalFormatting sqref="AK15">
    <cfRule type="cellIs" dxfId="40" priority="756" operator="equal">
      <formula>"Alto"</formula>
    </cfRule>
  </conditionalFormatting>
  <conditionalFormatting sqref="AK15">
    <cfRule type="cellIs" dxfId="39" priority="757" operator="equal">
      <formula>"Moderado"</formula>
    </cfRule>
  </conditionalFormatting>
  <conditionalFormatting sqref="AK15">
    <cfRule type="cellIs" dxfId="38" priority="758" operator="equal">
      <formula>"Bajo"</formula>
    </cfRule>
  </conditionalFormatting>
  <conditionalFormatting sqref="P15">
    <cfRule type="cellIs" dxfId="37" priority="759" operator="equal">
      <formula>"Muy Alta"</formula>
    </cfRule>
  </conditionalFormatting>
  <conditionalFormatting sqref="P15">
    <cfRule type="cellIs" dxfId="36" priority="760" operator="equal">
      <formula>"Alta"</formula>
    </cfRule>
  </conditionalFormatting>
  <conditionalFormatting sqref="P15">
    <cfRule type="cellIs" dxfId="35" priority="761" operator="equal">
      <formula>"Media"</formula>
    </cfRule>
  </conditionalFormatting>
  <conditionalFormatting sqref="P15">
    <cfRule type="cellIs" dxfId="34" priority="762" operator="equal">
      <formula>"Baja"</formula>
    </cfRule>
  </conditionalFormatting>
  <conditionalFormatting sqref="P15">
    <cfRule type="cellIs" dxfId="33" priority="763" operator="equal">
      <formula>"Muy Baja"</formula>
    </cfRule>
  </conditionalFormatting>
  <conditionalFormatting sqref="P40 P51:P53">
    <cfRule type="cellIs" dxfId="32" priority="788" operator="equal">
      <formula>"Muy Alta"</formula>
    </cfRule>
  </conditionalFormatting>
  <conditionalFormatting sqref="P40 P51:P53">
    <cfRule type="cellIs" dxfId="31" priority="789" operator="equal">
      <formula>"Alta"</formula>
    </cfRule>
  </conditionalFormatting>
  <conditionalFormatting sqref="P40 P51:P53">
    <cfRule type="cellIs" dxfId="30" priority="790" operator="equal">
      <formula>"Media"</formula>
    </cfRule>
  </conditionalFormatting>
  <conditionalFormatting sqref="P40 P51:P53">
    <cfRule type="cellIs" dxfId="29" priority="791" operator="equal">
      <formula>"Baja"</formula>
    </cfRule>
  </conditionalFormatting>
  <conditionalFormatting sqref="P40 P51:P53">
    <cfRule type="cellIs" dxfId="28" priority="792" operator="equal">
      <formula>"Muy Baja"</formula>
    </cfRule>
  </conditionalFormatting>
  <conditionalFormatting sqref="S40 S51:S53">
    <cfRule type="containsText" dxfId="27" priority="793" operator="containsText" text="Catastrófico">
      <formula>NOT(ISERROR(SEARCH(("Catastrófico"),(S40))))</formula>
    </cfRule>
  </conditionalFormatting>
  <conditionalFormatting sqref="S40 S51:S53">
    <cfRule type="containsText" dxfId="26" priority="794" operator="containsText" text="Mayor">
      <formula>NOT(ISERROR(SEARCH(("Mayor"),(S40))))</formula>
    </cfRule>
  </conditionalFormatting>
  <conditionalFormatting sqref="S40 S51:S53">
    <cfRule type="containsText" dxfId="25" priority="795" operator="containsText" text="Moderado">
      <formula>NOT(ISERROR(SEARCH(("Moderado"),(S40))))</formula>
    </cfRule>
  </conditionalFormatting>
  <conditionalFormatting sqref="S40 S51:S53">
    <cfRule type="containsText" dxfId="24" priority="796" operator="containsText" text="Menor">
      <formula>NOT(ISERROR(SEARCH(("Menor"),(S40))))</formula>
    </cfRule>
  </conditionalFormatting>
  <conditionalFormatting sqref="S40 S51:S53">
    <cfRule type="containsText" dxfId="23" priority="797" operator="containsText" text="Leve">
      <formula>NOT(ISERROR(SEARCH(("Leve"),(S40))))</formula>
    </cfRule>
  </conditionalFormatting>
  <conditionalFormatting sqref="S40 S51:S53">
    <cfRule type="cellIs" dxfId="22" priority="798" operator="equal">
      <formula>"Muy Alta"</formula>
    </cfRule>
  </conditionalFormatting>
  <conditionalFormatting sqref="S40 S51:S53">
    <cfRule type="cellIs" dxfId="21" priority="799" operator="equal">
      <formula>"Alta"</formula>
    </cfRule>
  </conditionalFormatting>
  <conditionalFormatting sqref="S40 S51:S53">
    <cfRule type="cellIs" dxfId="20" priority="800" operator="equal">
      <formula>"Media"</formula>
    </cfRule>
  </conditionalFormatting>
  <conditionalFormatting sqref="S40 S51:S53">
    <cfRule type="cellIs" dxfId="19" priority="801" operator="equal">
      <formula>"Baja"</formula>
    </cfRule>
  </conditionalFormatting>
  <conditionalFormatting sqref="S40 S51:S53">
    <cfRule type="cellIs" dxfId="18" priority="802" operator="equal">
      <formula>"Muy Baja"</formula>
    </cfRule>
  </conditionalFormatting>
  <conditionalFormatting sqref="U40 U51:U53 AK40 AK51:AK53">
    <cfRule type="cellIs" dxfId="17" priority="803" operator="equal">
      <formula>"Extremo"</formula>
    </cfRule>
  </conditionalFormatting>
  <conditionalFormatting sqref="U40 U51:U53 AK40 AK51:AK53">
    <cfRule type="cellIs" dxfId="16" priority="804" operator="equal">
      <formula>"Alto"</formula>
    </cfRule>
  </conditionalFormatting>
  <conditionalFormatting sqref="U40 U51:U53 AK40 AK51:AK53">
    <cfRule type="cellIs" dxfId="15" priority="805" operator="equal">
      <formula>"Moderado"</formula>
    </cfRule>
  </conditionalFormatting>
  <conditionalFormatting sqref="U40 U51:U53 AK40 AK51:AK53">
    <cfRule type="cellIs" dxfId="14" priority="806" operator="equal">
      <formula>"Bajo"</formula>
    </cfRule>
  </conditionalFormatting>
  <conditionalFormatting sqref="AI40 AI51:AI53">
    <cfRule type="cellIs" dxfId="13" priority="807" operator="equal">
      <formula>"Catastrófico"</formula>
    </cfRule>
  </conditionalFormatting>
  <conditionalFormatting sqref="AI40 AI51:AI53">
    <cfRule type="cellIs" dxfId="12" priority="808" operator="equal">
      <formula>"Mayor"</formula>
    </cfRule>
  </conditionalFormatting>
  <conditionalFormatting sqref="AI40 AI51:AI53">
    <cfRule type="cellIs" dxfId="11" priority="809" operator="equal">
      <formula>"Moderado"</formula>
    </cfRule>
  </conditionalFormatting>
  <conditionalFormatting sqref="AI40 AI51:AI53">
    <cfRule type="cellIs" dxfId="10" priority="810" operator="equal">
      <formula>"Menor"</formula>
    </cfRule>
  </conditionalFormatting>
  <conditionalFormatting sqref="AI40 AI51:AI53">
    <cfRule type="cellIs" dxfId="9" priority="811" operator="equal">
      <formula>"Leve"</formula>
    </cfRule>
  </conditionalFormatting>
  <conditionalFormatting sqref="F40 F51:F53">
    <cfRule type="containsText" dxfId="8" priority="812" operator="containsText" text="Oportunidad">
      <formula>NOT(ISERROR(SEARCH(("Oportunidad"),(F40))))</formula>
    </cfRule>
  </conditionalFormatting>
  <conditionalFormatting sqref="F40 F51:F53">
    <cfRule type="containsText" dxfId="7" priority="813" operator="containsText" text="Oportunidad">
      <formula>NOT(ISERROR(SEARCH(("Oportunidad"),(F40))))</formula>
    </cfRule>
  </conditionalFormatting>
  <conditionalFormatting sqref="F40 F51:F53">
    <cfRule type="containsText" dxfId="6" priority="814" operator="containsText" text="Riesgo">
      <formula>NOT(ISERROR(SEARCH(("Riesgo"),(F40))))</formula>
    </cfRule>
  </conditionalFormatting>
  <conditionalFormatting sqref="F44">
    <cfRule type="containsText" dxfId="5" priority="848" operator="containsText" text="Oportunidad">
      <formula>NOT(ISERROR(SEARCH(("Oportunidad"),(F44))))</formula>
    </cfRule>
  </conditionalFormatting>
  <conditionalFormatting sqref="F44">
    <cfRule type="containsText" dxfId="4" priority="849" operator="containsText" text="Oportunidad">
      <formula>NOT(ISERROR(SEARCH(("Oportunidad"),(F44))))</formula>
    </cfRule>
  </conditionalFormatting>
  <conditionalFormatting sqref="F44">
    <cfRule type="containsText" dxfId="3" priority="850" operator="containsText" text="Riesgo">
      <formula>NOT(ISERROR(SEARCH(("Riesgo"),(F44))))</formula>
    </cfRule>
  </conditionalFormatting>
  <conditionalFormatting sqref="F45:F50">
    <cfRule type="containsText" dxfId="2" priority="851" operator="containsText" text="Oportunidad">
      <formula>NOT(ISERROR(SEARCH(("Oportunidad"),(F45))))</formula>
    </cfRule>
  </conditionalFormatting>
  <conditionalFormatting sqref="F45:F50">
    <cfRule type="containsText" dxfId="1" priority="852" operator="containsText" text="Oportunidad">
      <formula>NOT(ISERROR(SEARCH(("Oportunidad"),(F45))))</formula>
    </cfRule>
  </conditionalFormatting>
  <conditionalFormatting sqref="F45:F50">
    <cfRule type="containsText" dxfId="0" priority="853" operator="containsText" text="Riesgo">
      <formula>NOT(ISERROR(SEARCH(("Riesgo"),(F45))))</formula>
    </cfRule>
  </conditionalFormatting>
  <dataValidations count="2">
    <dataValidation type="list" allowBlank="1" showErrorMessage="1" sqref="E31:E33 E36:E59 E7:E29" xr:uid="{00000000-0002-0000-0100-000006000000}">
      <formula1>"Aplicar herramientas de planificación,para definir el contexto estratégico,con criterios de sostenibilidad económica,social,ambiental y de seguridad de la información,fortaleciendo la participación de los grupos de interés,asegurando la productividad y co"&amp;"mpetitividad de La Terminal,de forma sistémica e integral.,Consolidar la comunicación como base de la cultura de la gestión organizacional y a su vez apoyar los procesos que garanticen la relación interna y externa de los actores con el fin de posicionars"&amp;"e claramente en la mente de los mismos,asegurando la interacción para promover la gestión institucional,la conservación del ambiente y la salud y seguridad en el trabajo.,Estructurar las actividades para identificar,estructurar y generar nuevas fuentes de"&amp;" ingresos,rentables económica,social y ambientalmente; así como proveer y garantizar los recursos físicos planeando la administración,aplicación y desarrollo de los mismos.,Aplicar las tecnologías de la información en procura de la disponibilidad,integrid"&amp;"ad y accesibilidad de la misma. Igualmente,analizar,desarrollar,implementar,mantener y gestionar la tecnología existente y asesorar en la adquisición de la nueva,que brinde soluciones eficaces a las necesidades.,Garantizar la gestión operacional a través "&amp;"de la infraestructura física de las Terminales y las áreas administradas,propendiendo por el desarrollo,mantenimiento,modernización y nuevos proyectos que complementen la infraestructura física; minimizando los impactos ambientales y promoviendo la seguri"&amp;"dad,salud y bienestar de los usuarios.,Garantizar a nuestros clientes,las empresas transportadoras,el uso de las áreas operacionales y acceso a los servicios conexos de las Terminales de manera eficiente,limpia,y segura; recaudando integralmente los ingre"&amp;"sos derivados de la gestión operacional; conforme los lineamientos de la entidad y legislación aplicable al transporte intermunicipal.,Orientar y garantizar al ciudadano un servicio de calidad y atención conforme a sus necesidades y expectativas,ofreciend"&amp;"o instalaciones cómodas y seguras,contando con personal competente,con alta vocación de servicio,amabilidad y respeto,de conformidad con la Política Pública de Servicio a la Ciudadanía.,Formular,implementar,verificar y mantener los planes,programas y acti"&amp;"vidades de gestión ambiental para prevenir,mitigar y controlar los aspectos e impactos ambientales en los procesos de la Terminal de Transporte S.A.,de acuerdo con los requisitos legales y lineamientos aplicables.,Garantizar que los procesos de selección "&amp;"de los proveedores y las adquisiciones de bienes y servicios hechas por la Sociedad,cumplan con los principios de la contratación,las normas legales y los requisitos del Manual de Contratación. Asimismo,asesorar,asistir,representar y defender a La Termina"&amp;"l en asuntos judiciales,jurídicos –administrativosinternos y externos relacionados con las actividades desarrolladas.,Adelantar los trámites tendientes a establecer la responsabilidad disciplinaria de los trabajadores de la Terminal a través de la función"&amp;" preventiva y /o correctiva,garantizando a los trabajadores el debido proceso y propendiendo por fortalecer los valores institucionales y los objetivos de la entidad.,Lograr una gestión eficiente y efectiva con la administración,registro y control de los "&amp;"recursos financieros de La Terminal con el fin de promover la rentabilidad,eficiencia organizacional y oportunidad de la información financiera conforme a la normatividad. De igual modo,desarrollar las actividades administrativas y técnicas,tendientes a l"&amp;"a planificar,controlar,almacenar,custodiar,organizar y administrar la documentación e información generada y recibida en virtud de las funciones desarrolladas por la Terminal de Transporte S.A.,de acuerdo a la normatividad archivística aplicable vigente.,"&amp;"Garantizar la seguridad a los grupos de interés e instalaciones (ciudadanos,transportadores y usuarios en general) y bienes de propiedad de la Terminal de Transporte S.A; así como coordinar el diseño,ajuste e implementación de los planes de atención y pre"&amp;"vención de emergencias desde el punto de vista operacional para evitar riesgos y minimizar impactos.,Desarrollar procesos para atraer,gestionar,desarrollar,motivar y retener a los trabajadores,orientados a lograr mejores resultados de negocio con la colab"&amp;"oración de cada uno de los empleados de manera que se logre la ejecución de la estrategia. Igualmente,mejorar las condiciones y el medio ambiente de trabajo,así como la salud en el trabajo,que conlleva la promoción y el mantenimiento del bienestar físico,"&amp;"mental y social de los trabajadores en todas las ocupaciones.,Establecer mecanismos de medición,evaluación y verificación,que permitan la valoración permanente de la eficiencia,eficacia y efectividad de los procesos,obteniendo información para la toma de "&amp;"acciones que mejoren el desempeño de la empresa."</formula1>
    </dataValidation>
    <dataValidation type="list" allowBlank="1" showErrorMessage="1" sqref="F54:F61 F7:F52" xr:uid="{00000000-0002-0000-0100-00000C000000}">
      <formula1>NATURALEZA</formula1>
    </dataValidation>
  </dataValidations>
  <pageMargins left="0.7" right="0.7" top="0.75" bottom="0.75" header="0" footer="0"/>
  <pageSetup paperSize="9" scale="50" orientation="landscape" r:id="rId1"/>
  <drawing r:id="rId2"/>
  <legacyDrawing r:id="rId3"/>
  <extLst>
    <ext xmlns:x14="http://schemas.microsoft.com/office/spreadsheetml/2009/9/main" uri="{CCE6A557-97BC-4b89-ADB6-D9C93CAAB3DF}">
      <x14:dataValidations xmlns:xm="http://schemas.microsoft.com/office/excel/2006/main" count="13">
        <x14:dataValidation type="list" allowBlank="1" showErrorMessage="1" xr:uid="{00000000-0002-0000-0100-000001000000}">
          <x14:formula1>
            <xm:f>LISTAS!$F$78:$F$79</xm:f>
          </x14:formula1>
          <xm:sqref>AC59:AC61 AC7:AC54</xm:sqref>
        </x14:dataValidation>
        <x14:dataValidation type="list" allowBlank="1" showErrorMessage="1" xr:uid="{00000000-0002-0000-0100-000004000000}">
          <x14:formula1>
            <xm:f>LISTAS!$D$59:$D$62</xm:f>
          </x14:formula1>
          <xm:sqref>Y59:Y61 Y54 Y7:Y52</xm:sqref>
        </x14:dataValidation>
        <x14:dataValidation type="list" allowBlank="1" showErrorMessage="1" xr:uid="{00000000-0002-0000-0100-000005000000}">
          <x14:formula1>
            <xm:f>LISTAS!$P$5:$P$15</xm:f>
          </x14:formula1>
          <xm:sqref>M61 M59 M54:M56 M7:M51</xm:sqref>
        </x14:dataValidation>
        <x14:dataValidation type="list" allowBlank="1" showErrorMessage="1" xr:uid="{00000000-0002-0000-0100-000007000000}">
          <x14:formula1>
            <xm:f>LISTAS!$F$68:$F$70</xm:f>
          </x14:formula1>
          <xm:sqref>Z59:Z61 Z7:Z54</xm:sqref>
        </x14:dataValidation>
        <x14:dataValidation type="list" allowBlank="1" showErrorMessage="1" xr:uid="{00000000-0002-0000-0100-000008000000}">
          <x14:formula1>
            <xm:f>LISTAS!$F$73:$F$75</xm:f>
          </x14:formula1>
          <xm:sqref>AB59:AB61 AB54 AB7:AB52</xm:sqref>
        </x14:dataValidation>
        <x14:dataValidation type="list" allowBlank="1" showErrorMessage="1" xr:uid="{00000000-0002-0000-0100-00000A000000}">
          <x14:formula1>
            <xm:f>LISTAS!$N$5:$N$10</xm:f>
          </x14:formula1>
          <xm:sqref>L61 L7:L59</xm:sqref>
        </x14:dataValidation>
        <x14:dataValidation type="list" allowBlank="1" showErrorMessage="1" xr:uid="{00000000-0002-0000-0100-00000E000000}">
          <x14:formula1>
            <xm:f>LISTAS!$D$76:$D$77</xm:f>
          </x14:formula1>
          <xm:sqref>AD59:AD61 AD7:AD54</xm:sqref>
        </x14:dataValidation>
        <x14:dataValidation type="list" allowBlank="1" showErrorMessage="1" xr:uid="{00000000-0002-0000-0100-000000000000}">
          <x14:formula1>
            <xm:f>LISTAS!$Q$18:$Q$22</xm:f>
          </x14:formula1>
          <xm:sqref>O7:O61</xm:sqref>
        </x14:dataValidation>
        <x14:dataValidation type="list" allowBlank="1" showErrorMessage="1" xr:uid="{00000000-0002-0000-0100-00000B000000}">
          <x14:formula1>
            <xm:f>LISTAS!$I$73:$I$80</xm:f>
          </x14:formula1>
          <xm:sqref>AL7:AL61</xm:sqref>
        </x14:dataValidation>
        <x14:dataValidation type="list" allowBlank="1" showErrorMessage="1" xr:uid="{00000000-0002-0000-0100-00000D000000}">
          <x14:formula1>
            <xm:f>LISTAS!$I$28:$I$32</xm:f>
          </x14:formula1>
          <xm:sqref>R7:R61</xm:sqref>
        </x14:dataValidation>
        <x14:dataValidation type="list" allowBlank="1" showErrorMessage="1" xr:uid="{00000000-0002-0000-0100-000002000000}">
          <x14:formula1>
            <xm:f>LISTAS!$I$60:$I$61</xm:f>
          </x14:formula1>
          <xm:sqref>D7:D61</xm:sqref>
        </x14:dataValidation>
        <x14:dataValidation type="list" allowBlank="1" showErrorMessage="1" xr:uid="{00000000-0002-0000-0100-000003000000}">
          <x14:formula1>
            <xm:f>LISTAS!$N$54:$N$68</xm:f>
          </x14:formula1>
          <xm:sqref>B7:B61</xm:sqref>
        </x14:dataValidation>
        <x14:dataValidation type="list" allowBlank="1" showErrorMessage="1" xr:uid="{00000000-0002-0000-0100-000009000000}">
          <x14:formula1>
            <xm:f>LISTAS!$A$37:$A$40</xm:f>
          </x14:formula1>
          <xm:sqref>C7:C61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
  <sheetViews>
    <sheetView showGridLines="0" zoomScale="110" zoomScaleNormal="110" workbookViewId="0">
      <selection activeCell="B14" sqref="B14"/>
    </sheetView>
  </sheetViews>
  <sheetFormatPr baseColWidth="10" defaultColWidth="12.5703125" defaultRowHeight="15" customHeight="1" x14ac:dyDescent="0.2"/>
  <sheetData>
    <row r="1" spans="1:9" x14ac:dyDescent="0.2">
      <c r="A1" s="148" t="s">
        <v>246</v>
      </c>
      <c r="B1" s="149" t="s">
        <v>767</v>
      </c>
      <c r="C1" s="72" t="s">
        <v>16</v>
      </c>
    </row>
    <row r="2" spans="1:9" x14ac:dyDescent="0.2">
      <c r="A2" s="150" t="s">
        <v>11</v>
      </c>
      <c r="B2" s="151">
        <v>4</v>
      </c>
      <c r="C2" s="72">
        <v>0</v>
      </c>
      <c r="D2" s="72" t="s">
        <v>673</v>
      </c>
    </row>
    <row r="3" spans="1:9" x14ac:dyDescent="0.2">
      <c r="A3" s="152" t="s">
        <v>16</v>
      </c>
      <c r="B3" s="153">
        <v>51</v>
      </c>
      <c r="C3" s="72">
        <v>4</v>
      </c>
      <c r="D3" s="72" t="s">
        <v>16</v>
      </c>
    </row>
    <row r="4" spans="1:9" x14ac:dyDescent="0.2">
      <c r="A4" s="154" t="s">
        <v>779</v>
      </c>
      <c r="B4" s="155">
        <v>55</v>
      </c>
      <c r="C4" s="72">
        <v>3</v>
      </c>
      <c r="D4" s="72" t="s">
        <v>771</v>
      </c>
    </row>
    <row r="5" spans="1:9" x14ac:dyDescent="0.2">
      <c r="C5" s="72">
        <v>20</v>
      </c>
      <c r="D5" s="72" t="s">
        <v>674</v>
      </c>
    </row>
    <row r="6" spans="1:9" x14ac:dyDescent="0.2">
      <c r="C6" s="74">
        <v>51</v>
      </c>
      <c r="D6" s="72" t="s">
        <v>675</v>
      </c>
    </row>
    <row r="7" spans="1:9" x14ac:dyDescent="0.2">
      <c r="C7" s="75">
        <f>SUM(C2:C6)</f>
        <v>78</v>
      </c>
      <c r="D7" s="72" t="s">
        <v>676</v>
      </c>
    </row>
    <row r="8" spans="1:9" x14ac:dyDescent="0.2">
      <c r="C8" s="76">
        <v>76</v>
      </c>
      <c r="D8" s="74" t="s">
        <v>677</v>
      </c>
      <c r="E8" s="74"/>
      <c r="F8" s="74"/>
      <c r="G8" s="74"/>
      <c r="H8" s="74"/>
      <c r="I8" s="74"/>
    </row>
    <row r="10" spans="1:9" x14ac:dyDescent="0.2">
      <c r="C10" s="73" t="s">
        <v>678</v>
      </c>
      <c r="D10" s="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5703125" defaultRowHeight="15" customHeight="1" x14ac:dyDescent="0.2"/>
  <cols>
    <col min="1" max="1" width="11.42578125" customWidth="1"/>
    <col min="2" max="3" width="12.42578125" customWidth="1"/>
    <col min="4" max="4" width="68.42578125" customWidth="1"/>
    <col min="5" max="26" width="11.42578125" customWidth="1"/>
  </cols>
  <sheetData>
    <row r="1" spans="1:26" ht="12.75" customHeigh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row>
    <row r="2" spans="1:26" ht="12.75"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5.5" customHeight="1" x14ac:dyDescent="0.2">
      <c r="A3" s="77"/>
      <c r="B3" s="78" t="s">
        <v>679</v>
      </c>
      <c r="C3" s="79" t="s">
        <v>250</v>
      </c>
      <c r="D3" s="80" t="s">
        <v>73</v>
      </c>
      <c r="E3" s="77"/>
      <c r="F3" s="77"/>
      <c r="G3" s="77"/>
      <c r="H3" s="77"/>
      <c r="I3" s="77"/>
      <c r="J3" s="77"/>
      <c r="K3" s="77"/>
      <c r="L3" s="77"/>
      <c r="M3" s="77"/>
      <c r="N3" s="77"/>
      <c r="O3" s="77"/>
      <c r="P3" s="77"/>
      <c r="Q3" s="77"/>
      <c r="R3" s="77"/>
      <c r="S3" s="77"/>
      <c r="T3" s="77"/>
      <c r="U3" s="77"/>
      <c r="V3" s="77"/>
      <c r="W3" s="77"/>
      <c r="X3" s="77"/>
      <c r="Y3" s="77"/>
      <c r="Z3" s="77"/>
    </row>
    <row r="4" spans="1:26" ht="58.5" customHeight="1" x14ac:dyDescent="0.2">
      <c r="A4" s="81"/>
      <c r="B4" s="82" t="s">
        <v>83</v>
      </c>
      <c r="C4" s="83">
        <v>0.2</v>
      </c>
      <c r="D4" s="84" t="s">
        <v>680</v>
      </c>
      <c r="E4" s="77"/>
      <c r="F4" s="77"/>
      <c r="G4" s="77"/>
      <c r="H4" s="77"/>
      <c r="I4" s="77"/>
      <c r="J4" s="77"/>
      <c r="K4" s="77"/>
      <c r="L4" s="77"/>
      <c r="M4" s="77"/>
      <c r="N4" s="77"/>
      <c r="O4" s="77"/>
      <c r="P4" s="77"/>
      <c r="Q4" s="77"/>
      <c r="R4" s="77"/>
      <c r="S4" s="77"/>
      <c r="T4" s="77"/>
      <c r="U4" s="77"/>
      <c r="V4" s="77"/>
      <c r="W4" s="77"/>
      <c r="X4" s="77"/>
      <c r="Y4" s="77"/>
      <c r="Z4" s="77"/>
    </row>
    <row r="5" spans="1:26" ht="58.5" customHeight="1" x14ac:dyDescent="0.2">
      <c r="A5" s="81"/>
      <c r="B5" s="85" t="s">
        <v>90</v>
      </c>
      <c r="C5" s="83">
        <v>0.4</v>
      </c>
      <c r="D5" s="84" t="s">
        <v>681</v>
      </c>
      <c r="E5" s="77"/>
      <c r="F5" s="77"/>
      <c r="G5" s="77"/>
      <c r="H5" s="77"/>
      <c r="I5" s="77"/>
      <c r="J5" s="77"/>
      <c r="K5" s="77"/>
      <c r="L5" s="77"/>
      <c r="M5" s="77"/>
      <c r="N5" s="77"/>
      <c r="O5" s="77"/>
      <c r="P5" s="77"/>
      <c r="Q5" s="77"/>
      <c r="R5" s="77"/>
      <c r="S5" s="77"/>
      <c r="T5" s="77"/>
      <c r="U5" s="77"/>
      <c r="V5" s="77"/>
      <c r="W5" s="77"/>
      <c r="X5" s="77"/>
      <c r="Y5" s="77"/>
      <c r="Z5" s="77"/>
    </row>
    <row r="6" spans="1:26" ht="58.5" customHeight="1" x14ac:dyDescent="0.2">
      <c r="A6" s="81"/>
      <c r="B6" s="86" t="s">
        <v>98</v>
      </c>
      <c r="C6" s="83">
        <v>0.6</v>
      </c>
      <c r="D6" s="84" t="s">
        <v>682</v>
      </c>
      <c r="E6" s="77"/>
      <c r="F6" s="77"/>
      <c r="G6" s="77"/>
      <c r="H6" s="77"/>
      <c r="I6" s="77"/>
      <c r="J6" s="77"/>
      <c r="K6" s="77"/>
      <c r="L6" s="77"/>
      <c r="M6" s="77"/>
      <c r="N6" s="77"/>
      <c r="O6" s="77"/>
      <c r="P6" s="77"/>
      <c r="Q6" s="77"/>
      <c r="R6" s="77"/>
      <c r="S6" s="77"/>
      <c r="T6" s="77"/>
      <c r="U6" s="77"/>
      <c r="V6" s="77"/>
      <c r="W6" s="77"/>
      <c r="X6" s="77"/>
      <c r="Y6" s="77"/>
      <c r="Z6" s="77"/>
    </row>
    <row r="7" spans="1:26" ht="58.5" customHeight="1" x14ac:dyDescent="0.2">
      <c r="A7" s="81"/>
      <c r="B7" s="87" t="s">
        <v>104</v>
      </c>
      <c r="C7" s="83">
        <v>0.8</v>
      </c>
      <c r="D7" s="84" t="s">
        <v>683</v>
      </c>
      <c r="E7" s="77"/>
      <c r="F7" s="77"/>
      <c r="G7" s="77"/>
      <c r="H7" s="77"/>
      <c r="I7" s="77"/>
      <c r="J7" s="77"/>
      <c r="K7" s="77"/>
      <c r="L7" s="77"/>
      <c r="M7" s="77"/>
      <c r="N7" s="77"/>
      <c r="O7" s="77"/>
      <c r="P7" s="77"/>
      <c r="Q7" s="77"/>
      <c r="R7" s="77"/>
      <c r="S7" s="77"/>
      <c r="T7" s="77"/>
      <c r="U7" s="77"/>
      <c r="V7" s="77"/>
      <c r="W7" s="77"/>
      <c r="X7" s="77"/>
      <c r="Y7" s="77"/>
      <c r="Z7" s="77"/>
    </row>
    <row r="8" spans="1:26" ht="58.5" customHeight="1" x14ac:dyDescent="0.2">
      <c r="A8" s="81"/>
      <c r="B8" s="88" t="s">
        <v>111</v>
      </c>
      <c r="C8" s="83">
        <v>1</v>
      </c>
      <c r="D8" s="84" t="s">
        <v>684</v>
      </c>
      <c r="E8" s="77"/>
      <c r="F8" s="77"/>
      <c r="G8" s="77"/>
      <c r="H8" s="77"/>
      <c r="I8" s="77"/>
      <c r="J8" s="77"/>
      <c r="K8" s="77"/>
      <c r="L8" s="77"/>
      <c r="M8" s="77"/>
      <c r="N8" s="77"/>
      <c r="O8" s="77"/>
      <c r="P8" s="77"/>
      <c r="Q8" s="77"/>
      <c r="R8" s="77"/>
      <c r="S8" s="77"/>
      <c r="T8" s="77"/>
      <c r="U8" s="77"/>
      <c r="V8" s="77"/>
      <c r="W8" s="77"/>
      <c r="X8" s="77"/>
      <c r="Y8" s="77"/>
      <c r="Z8" s="77"/>
    </row>
    <row r="9" spans="1:26" ht="12.75" customHeight="1" x14ac:dyDescent="0.2">
      <c r="A9" s="77"/>
      <c r="B9" s="77"/>
      <c r="C9" s="77"/>
      <c r="D9" s="77"/>
      <c r="E9" s="77"/>
      <c r="F9" s="77"/>
      <c r="G9" s="77"/>
      <c r="H9" s="77"/>
      <c r="I9" s="77"/>
      <c r="J9" s="77"/>
      <c r="K9" s="77"/>
      <c r="L9" s="77"/>
      <c r="M9" s="77"/>
      <c r="N9" s="77"/>
      <c r="O9" s="77"/>
      <c r="P9" s="77"/>
      <c r="Q9" s="77"/>
      <c r="R9" s="77"/>
      <c r="S9" s="77"/>
      <c r="T9" s="77"/>
      <c r="U9" s="77"/>
      <c r="V9" s="77"/>
      <c r="W9" s="77"/>
      <c r="X9" s="77"/>
      <c r="Y9" s="77"/>
      <c r="Z9" s="77"/>
    </row>
    <row r="10" spans="1:26" ht="12.75" customHeight="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12.75" customHeight="1" x14ac:dyDescent="0.2">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ht="12.75" customHeight="1" x14ac:dyDescent="0.2">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12.75" customHeight="1" x14ac:dyDescent="0.2">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2.75"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2.75" customHeight="1" x14ac:dyDescent="0.2">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12.75" customHeight="1" x14ac:dyDescent="0.2">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2.75" customHeight="1" x14ac:dyDescent="0.2">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2.75" customHeight="1" x14ac:dyDescent="0.2">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2.75"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2.75" customHeight="1" x14ac:dyDescent="0.2">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12.75" customHeight="1" x14ac:dyDescent="0.2">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2.75" customHeight="1" x14ac:dyDescent="0.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2.75" customHeight="1" x14ac:dyDescent="0.2">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12.75" customHeigh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12.75" customHeight="1" x14ac:dyDescent="0.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12.75" customHeight="1" x14ac:dyDescent="0.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12.75" customHeight="1" x14ac:dyDescent="0.2">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ht="12.75" customHeight="1" x14ac:dyDescent="0.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12.75" customHeight="1" x14ac:dyDescent="0.2">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ht="12.75" customHeight="1" x14ac:dyDescent="0.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12.75" customHeight="1" x14ac:dyDescent="0.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2.75" customHeight="1"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2.75"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2.75" customHeight="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2.75" customHeight="1"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ht="12.75" customHeight="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2.75" customHeight="1"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12.75" customHeight="1"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2.75" customHeight="1"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12.75"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12.75" customHeight="1"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12.75" customHeight="1" x14ac:dyDescent="0.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12.75" customHeight="1" x14ac:dyDescent="0.2">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12.75"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ht="12.75" customHeight="1" x14ac:dyDescent="0.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ht="12.75"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2.75" customHeight="1" x14ac:dyDescent="0.2">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2.75"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2.75" customHeight="1" x14ac:dyDescent="0.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ht="12.75" customHeight="1" x14ac:dyDescent="0.2">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ht="12.75" customHeight="1" x14ac:dyDescent="0.2">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ht="12.75" customHeight="1" x14ac:dyDescent="0.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ht="12.75"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2.75" customHeight="1"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2.75" customHeight="1" x14ac:dyDescent="0.2">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2.75" customHeight="1"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2.75" customHeight="1" x14ac:dyDescent="0.2">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2.75"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2.7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2.75"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2.7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2.7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2.7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2.7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2.7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2.75" customHeight="1" x14ac:dyDescent="0.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2.75" customHeight="1" x14ac:dyDescent="0.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2.75" customHeight="1" x14ac:dyDescent="0.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2.75" customHeight="1" x14ac:dyDescent="0.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2.75"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2.75" customHeight="1" x14ac:dyDescent="0.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2.75" customHeight="1" x14ac:dyDescent="0.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2.7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2.75"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2.75"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2.75"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2.75"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2.75"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2.75" customHeight="1" x14ac:dyDescent="0.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2.75" customHeight="1" x14ac:dyDescent="0.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2.75"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2.75"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2.75" customHeight="1" x14ac:dyDescent="0.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2.75" customHeight="1" x14ac:dyDescent="0.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2.7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2.75"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2.75"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2.75"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2.75"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2.75"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2.75"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2.75"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2.75" customHeight="1" x14ac:dyDescent="0.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2.75" customHeight="1" x14ac:dyDescent="0.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2.75" customHeight="1" x14ac:dyDescent="0.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2.75" customHeight="1" x14ac:dyDescent="0.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2.75"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2.75"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2.75" customHeight="1" x14ac:dyDescent="0.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2.75" customHeight="1"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2.75"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2.7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2.75"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2.75"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2.75"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2.75"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2.75"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2.75"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2.75"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2.75"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2.75"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2.75"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2.75"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2.75" customHeight="1"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2.7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2.75"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2.75"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2.7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2.75"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2.75"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2.7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2.75"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2.75"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2.75"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2.75"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2.75"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2.75"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2.75"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2.75"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2.75"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2.75" customHeight="1"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2.75" customHeight="1"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2.75" customHeight="1"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2.75" customHeight="1"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2.75" customHeight="1"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2.75" customHeight="1"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2.75" customHeight="1"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2.75" customHeight="1"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2.75" customHeight="1"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2.75" customHeight="1"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2.75" customHeight="1"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2.75" customHeight="1"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2.75" customHeight="1"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2.75"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2.75"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2.75"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2.75"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2.75"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2.75"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2.75"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2.75"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2.75"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2.75"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2.75"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2.75" customHeight="1"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2.75" customHeight="1"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2.75" customHeight="1"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2.75" customHeight="1"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2.75" customHeight="1"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2.75" customHeight="1"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2.75" customHeight="1"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2.75" customHeight="1"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2.7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2.7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2.7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2.7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2.7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2.75" customHeight="1"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2.75" customHeight="1"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2.7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2.7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2.7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2.75" customHeight="1"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2.75" customHeight="1"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2.7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2.75" customHeight="1"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2.75" customHeight="1"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2.75" customHeight="1"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2.75" customHeight="1"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2.7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2.7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2.7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2.75" customHeight="1"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2.75" customHeight="1"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2.7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2.7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2.7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2.7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2.7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2.7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2.7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2.7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2.75" customHeight="1"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2.75" customHeight="1"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2.75" customHeight="1"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2.75" customHeight="1"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2.7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2.7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2.7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2.7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2.7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2.7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2.7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2.7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2.7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2.7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2.7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2.7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2.7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2.7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2.7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2.7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2.7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2.7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2.75" customHeight="1"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2.75" customHeight="1"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2.7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2.75" customHeight="1"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2.75" customHeight="1"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2.7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2.7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2.7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2.7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2.7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2.7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2.75" customHeight="1" x14ac:dyDescent="0.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2.75" customHeight="1" x14ac:dyDescent="0.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2.7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2.7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2.75" customHeight="1" x14ac:dyDescent="0.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2.75" customHeight="1" x14ac:dyDescent="0.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2.75" customHeight="1" x14ac:dyDescent="0.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2.75" customHeight="1" x14ac:dyDescent="0.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2.75" customHeight="1" x14ac:dyDescent="0.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2.75" customHeight="1" x14ac:dyDescent="0.2">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2.75" customHeight="1" x14ac:dyDescent="0.2">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2.75" customHeight="1" x14ac:dyDescent="0.2">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2.75" customHeight="1" x14ac:dyDescent="0.2">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2.75" customHeight="1" x14ac:dyDescent="0.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2.75" customHeight="1" x14ac:dyDescent="0.2">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2.75" customHeight="1" x14ac:dyDescent="0.2">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2.75" customHeight="1" x14ac:dyDescent="0.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2.75" customHeight="1" x14ac:dyDescent="0.2">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2.75" customHeight="1" x14ac:dyDescent="0.2">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2.75" customHeight="1" x14ac:dyDescent="0.2">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2.75" customHeight="1" x14ac:dyDescent="0.2">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2.75" customHeight="1" x14ac:dyDescent="0.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2.75" customHeight="1" x14ac:dyDescent="0.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2.75" customHeight="1" x14ac:dyDescent="0.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2.75" customHeight="1" x14ac:dyDescent="0.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2.75" customHeight="1" x14ac:dyDescent="0.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2.75" customHeight="1" x14ac:dyDescent="0.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2.75" customHeight="1" x14ac:dyDescent="0.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2.75" customHeight="1" x14ac:dyDescent="0.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2.75" customHeight="1" x14ac:dyDescent="0.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2.75" customHeight="1" x14ac:dyDescent="0.2">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2.75" customHeight="1" x14ac:dyDescent="0.2">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2.75" customHeight="1" x14ac:dyDescent="0.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2.75" customHeight="1" x14ac:dyDescent="0.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2.75" customHeight="1" x14ac:dyDescent="0.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2.75" customHeight="1" x14ac:dyDescent="0.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2.75" customHeight="1" x14ac:dyDescent="0.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2.75" customHeight="1" x14ac:dyDescent="0.2">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2.75" customHeight="1" x14ac:dyDescent="0.2">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2.75" customHeight="1" x14ac:dyDescent="0.2">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2.75" customHeight="1" x14ac:dyDescent="0.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2.75" customHeight="1" x14ac:dyDescent="0.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2.75" customHeight="1" x14ac:dyDescent="0.2">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2.75" customHeight="1" x14ac:dyDescent="0.2">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2.75" customHeight="1" x14ac:dyDescent="0.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2.75" customHeight="1" x14ac:dyDescent="0.2">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2.75" customHeight="1" x14ac:dyDescent="0.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2.75" customHeight="1" x14ac:dyDescent="0.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2.75" customHeight="1" x14ac:dyDescent="0.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2.75" customHeight="1" x14ac:dyDescent="0.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2.75" customHeight="1" x14ac:dyDescent="0.2">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2.75" customHeight="1" x14ac:dyDescent="0.2">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2.75" customHeight="1" x14ac:dyDescent="0.2">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2.75" customHeight="1" x14ac:dyDescent="0.2">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2.75" customHeight="1" x14ac:dyDescent="0.2">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2.75" customHeight="1" x14ac:dyDescent="0.2">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2.75" customHeight="1" x14ac:dyDescent="0.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2.75" customHeight="1" x14ac:dyDescent="0.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2.75" customHeight="1" x14ac:dyDescent="0.2">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2.75" customHeight="1" x14ac:dyDescent="0.2">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2.75" customHeight="1" x14ac:dyDescent="0.2">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2.75" customHeight="1" x14ac:dyDescent="0.2">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2.75" customHeight="1" x14ac:dyDescent="0.2">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2.75" customHeight="1" x14ac:dyDescent="0.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2.75" customHeight="1" x14ac:dyDescent="0.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2.75" customHeight="1" x14ac:dyDescent="0.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2.75" customHeight="1" x14ac:dyDescent="0.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2.75" customHeight="1" x14ac:dyDescent="0.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2.75" customHeight="1" x14ac:dyDescent="0.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2.75" customHeight="1" x14ac:dyDescent="0.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2.75" customHeight="1" x14ac:dyDescent="0.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2.75" customHeight="1" x14ac:dyDescent="0.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2.75" customHeight="1" x14ac:dyDescent="0.2">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2.75" customHeight="1" x14ac:dyDescent="0.2">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2.75" customHeight="1" x14ac:dyDescent="0.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2.75" customHeight="1" x14ac:dyDescent="0.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2.75" customHeight="1" x14ac:dyDescent="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2.75" customHeight="1" x14ac:dyDescent="0.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2.75" customHeight="1" x14ac:dyDescent="0.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2.75" customHeight="1" x14ac:dyDescent="0.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2.75" customHeight="1" x14ac:dyDescent="0.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2.75" customHeight="1" x14ac:dyDescent="0.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2.75" customHeight="1" x14ac:dyDescent="0.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2.75" customHeight="1" x14ac:dyDescent="0.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2.75" customHeight="1" x14ac:dyDescent="0.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2.75" customHeight="1" x14ac:dyDescent="0.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2.75" customHeight="1" x14ac:dyDescent="0.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2.75" customHeight="1" x14ac:dyDescent="0.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2.75" customHeight="1" x14ac:dyDescent="0.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2.75" customHeight="1" x14ac:dyDescent="0.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2.75" customHeight="1" x14ac:dyDescent="0.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2.75" customHeight="1" x14ac:dyDescent="0.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2.75" customHeight="1" x14ac:dyDescent="0.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2.75" customHeight="1" x14ac:dyDescent="0.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2.75" customHeight="1" x14ac:dyDescent="0.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2.75" customHeight="1" x14ac:dyDescent="0.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2.75" customHeight="1" x14ac:dyDescent="0.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2.75" customHeight="1" x14ac:dyDescent="0.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2.75" customHeight="1" x14ac:dyDescent="0.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2.75" customHeight="1" x14ac:dyDescent="0.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2.75" customHeight="1" x14ac:dyDescent="0.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2.75" customHeight="1" x14ac:dyDescent="0.2">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2.75" customHeight="1" x14ac:dyDescent="0.2">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2.75" customHeight="1" x14ac:dyDescent="0.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2.75" customHeight="1" x14ac:dyDescent="0.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2.75" customHeight="1" x14ac:dyDescent="0.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2.75" customHeight="1" x14ac:dyDescent="0.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2.75" customHeight="1" x14ac:dyDescent="0.2">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2.75" customHeight="1" x14ac:dyDescent="0.2">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2.75" customHeight="1" x14ac:dyDescent="0.2">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2.75" customHeight="1" x14ac:dyDescent="0.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2.75" customHeight="1" x14ac:dyDescent="0.2">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2.75" customHeight="1" x14ac:dyDescent="0.2">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2.75" customHeight="1" x14ac:dyDescent="0.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2.75" customHeight="1" x14ac:dyDescent="0.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2.75" customHeight="1" x14ac:dyDescent="0.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2.75" customHeight="1" x14ac:dyDescent="0.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2.75" customHeight="1" x14ac:dyDescent="0.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2.75" customHeight="1" x14ac:dyDescent="0.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2.75" customHeight="1" x14ac:dyDescent="0.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2.75" customHeight="1" x14ac:dyDescent="0.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2.75" customHeight="1" x14ac:dyDescent="0.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2.75" customHeight="1" x14ac:dyDescent="0.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2.75" customHeight="1" x14ac:dyDescent="0.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2.75" customHeight="1" x14ac:dyDescent="0.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2.75" customHeight="1" x14ac:dyDescent="0.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2.75" customHeight="1" x14ac:dyDescent="0.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2.75" customHeight="1" x14ac:dyDescent="0.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2.75" customHeight="1" x14ac:dyDescent="0.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2.75" customHeight="1" x14ac:dyDescent="0.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2.75" customHeight="1" x14ac:dyDescent="0.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2.75" customHeight="1" x14ac:dyDescent="0.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2.75" customHeight="1" x14ac:dyDescent="0.2">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2.75" customHeight="1" x14ac:dyDescent="0.2">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2.75" customHeight="1" x14ac:dyDescent="0.2">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2.75" customHeight="1" x14ac:dyDescent="0.2">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2.75" customHeight="1" x14ac:dyDescent="0.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2.75" customHeight="1" x14ac:dyDescent="0.2">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2.75" customHeight="1" x14ac:dyDescent="0.2">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2.75" customHeight="1" x14ac:dyDescent="0.2">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2.75" customHeight="1" x14ac:dyDescent="0.2">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2.75" customHeight="1" x14ac:dyDescent="0.2">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2.75" customHeight="1" x14ac:dyDescent="0.2">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2.75" customHeight="1" x14ac:dyDescent="0.2">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2.75" customHeight="1" x14ac:dyDescent="0.2">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2.75" customHeight="1" x14ac:dyDescent="0.2">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2.75" customHeight="1" x14ac:dyDescent="0.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2.75" customHeight="1" x14ac:dyDescent="0.2">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2.75" customHeight="1" x14ac:dyDescent="0.2">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2.75" customHeight="1" x14ac:dyDescent="0.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2.75" customHeight="1" x14ac:dyDescent="0.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2.75" customHeight="1" x14ac:dyDescent="0.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2.75" customHeight="1" x14ac:dyDescent="0.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2.75" customHeight="1" x14ac:dyDescent="0.2">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2.75" customHeight="1" x14ac:dyDescent="0.2">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2.75" customHeight="1" x14ac:dyDescent="0.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2.75" customHeight="1" x14ac:dyDescent="0.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2.75" customHeight="1" x14ac:dyDescent="0.2">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2.75" customHeight="1" x14ac:dyDescent="0.2">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2.75" customHeight="1" x14ac:dyDescent="0.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2.75" customHeight="1" x14ac:dyDescent="0.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2.75" customHeight="1" x14ac:dyDescent="0.2">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2.75" customHeight="1" x14ac:dyDescent="0.2">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2.75" customHeight="1" x14ac:dyDescent="0.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2.75" customHeight="1" x14ac:dyDescent="0.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2.75" customHeight="1" x14ac:dyDescent="0.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2.75" customHeight="1" x14ac:dyDescent="0.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2.75" customHeight="1" x14ac:dyDescent="0.2">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2.75" customHeight="1" x14ac:dyDescent="0.2">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2.75" customHeight="1" x14ac:dyDescent="0.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2.75" customHeight="1" x14ac:dyDescent="0.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2.75" customHeight="1" x14ac:dyDescent="0.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2.75" customHeight="1" x14ac:dyDescent="0.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2.75" customHeight="1" x14ac:dyDescent="0.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2.75" customHeight="1" x14ac:dyDescent="0.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2.75" customHeight="1" x14ac:dyDescent="0.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2.75" customHeight="1" x14ac:dyDescent="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2.75" customHeight="1" x14ac:dyDescent="0.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2.75" customHeight="1" x14ac:dyDescent="0.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2.75" customHeight="1" x14ac:dyDescent="0.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2.75" customHeight="1" x14ac:dyDescent="0.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2.75" customHeight="1" x14ac:dyDescent="0.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2.75" customHeight="1" x14ac:dyDescent="0.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2.75" customHeight="1" x14ac:dyDescent="0.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2.75" customHeight="1" x14ac:dyDescent="0.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2.75" customHeight="1" x14ac:dyDescent="0.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2.75" customHeight="1" x14ac:dyDescent="0.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2.75" customHeight="1" x14ac:dyDescent="0.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2.75" customHeight="1" x14ac:dyDescent="0.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2.75" customHeight="1" x14ac:dyDescent="0.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2.75" customHeight="1" x14ac:dyDescent="0.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2.75" customHeight="1" x14ac:dyDescent="0.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2.75" customHeight="1" x14ac:dyDescent="0.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2.75" customHeight="1" x14ac:dyDescent="0.2">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2.75" customHeight="1" x14ac:dyDescent="0.2">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2.75" customHeight="1" x14ac:dyDescent="0.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2.75" customHeight="1" x14ac:dyDescent="0.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2.75" customHeight="1" x14ac:dyDescent="0.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2.75" customHeight="1" x14ac:dyDescent="0.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2.75" customHeight="1" x14ac:dyDescent="0.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2.75" customHeight="1" x14ac:dyDescent="0.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2.75" customHeight="1" x14ac:dyDescent="0.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2.75" customHeight="1" x14ac:dyDescent="0.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2.75" customHeight="1" x14ac:dyDescent="0.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2.75" customHeight="1" x14ac:dyDescent="0.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2.75" customHeight="1" x14ac:dyDescent="0.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2.75" customHeight="1" x14ac:dyDescent="0.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2.75" customHeight="1" x14ac:dyDescent="0.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2.75" customHeight="1" x14ac:dyDescent="0.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2.75" customHeight="1" x14ac:dyDescent="0.2">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2.75" customHeight="1" x14ac:dyDescent="0.2">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2.75" customHeight="1" x14ac:dyDescent="0.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2.75" customHeight="1" x14ac:dyDescent="0.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2.75" customHeight="1" x14ac:dyDescent="0.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2.75" customHeight="1" x14ac:dyDescent="0.2">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2.75" customHeight="1" x14ac:dyDescent="0.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2.75" customHeight="1" x14ac:dyDescent="0.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2.75" customHeight="1" x14ac:dyDescent="0.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2.75" customHeight="1" x14ac:dyDescent="0.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2.75" customHeight="1" x14ac:dyDescent="0.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2.75" customHeight="1" x14ac:dyDescent="0.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2.75" customHeight="1" x14ac:dyDescent="0.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2.75" customHeight="1" x14ac:dyDescent="0.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2.75" customHeight="1" x14ac:dyDescent="0.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2.75" customHeight="1" x14ac:dyDescent="0.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2.75" customHeight="1" x14ac:dyDescent="0.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2.75" customHeight="1" x14ac:dyDescent="0.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2.75" customHeight="1" x14ac:dyDescent="0.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2.75" customHeight="1" x14ac:dyDescent="0.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2.75" customHeight="1" x14ac:dyDescent="0.2">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2.75" customHeight="1" x14ac:dyDescent="0.2">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2.75" customHeight="1" x14ac:dyDescent="0.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2.75" customHeight="1" x14ac:dyDescent="0.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2.75" customHeight="1" x14ac:dyDescent="0.2">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2.75" customHeight="1" x14ac:dyDescent="0.2">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2.75" customHeight="1" x14ac:dyDescent="0.2">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2.75" customHeight="1" x14ac:dyDescent="0.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2.75" customHeight="1" x14ac:dyDescent="0.2">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2.75" customHeight="1" x14ac:dyDescent="0.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2.75" customHeight="1" x14ac:dyDescent="0.2">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2.75" customHeight="1" x14ac:dyDescent="0.2">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2.75" customHeight="1" x14ac:dyDescent="0.2">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2.75" customHeight="1" x14ac:dyDescent="0.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2.75" customHeight="1" x14ac:dyDescent="0.2">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2.75" customHeight="1" x14ac:dyDescent="0.2">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2.75" customHeight="1" x14ac:dyDescent="0.2">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2.75" customHeight="1" x14ac:dyDescent="0.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2.75" customHeight="1" x14ac:dyDescent="0.2">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2.75" customHeight="1" x14ac:dyDescent="0.2">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2.75" customHeight="1" x14ac:dyDescent="0.2">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2.75" customHeight="1" x14ac:dyDescent="0.2">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2.75" customHeight="1" x14ac:dyDescent="0.2">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2.75" customHeight="1" x14ac:dyDescent="0.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2.75" customHeight="1" x14ac:dyDescent="0.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2.75" customHeight="1" x14ac:dyDescent="0.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2.75" customHeight="1" x14ac:dyDescent="0.2">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2.75" customHeight="1" x14ac:dyDescent="0.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2.75" customHeight="1" x14ac:dyDescent="0.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2.75" customHeight="1" x14ac:dyDescent="0.2">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2.75" customHeight="1" x14ac:dyDescent="0.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2.75" customHeight="1" x14ac:dyDescent="0.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2.75" customHeight="1" x14ac:dyDescent="0.2">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2.75" customHeight="1" x14ac:dyDescent="0.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2.75" customHeight="1" x14ac:dyDescent="0.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2.75" customHeight="1" x14ac:dyDescent="0.2">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2.75" customHeight="1" x14ac:dyDescent="0.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2.75" customHeight="1" x14ac:dyDescent="0.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2.75" customHeight="1" x14ac:dyDescent="0.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2.75" customHeight="1" x14ac:dyDescent="0.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2.75" customHeight="1" x14ac:dyDescent="0.2">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2.75" customHeight="1" x14ac:dyDescent="0.2">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2.75" customHeight="1" x14ac:dyDescent="0.2">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2.75" customHeight="1" x14ac:dyDescent="0.2">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2.75" customHeight="1" x14ac:dyDescent="0.2">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2.75" customHeight="1" x14ac:dyDescent="0.2">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2.75" customHeight="1" x14ac:dyDescent="0.2">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2.75" customHeight="1" x14ac:dyDescent="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2.75" customHeight="1" x14ac:dyDescent="0.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2.75" customHeight="1" x14ac:dyDescent="0.2">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2.75" customHeight="1" x14ac:dyDescent="0.2">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2.75" customHeight="1" x14ac:dyDescent="0.2">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2.75" customHeight="1" x14ac:dyDescent="0.2">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2.75" customHeight="1" x14ac:dyDescent="0.2">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2.75" customHeight="1" x14ac:dyDescent="0.2">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2.75" customHeight="1" x14ac:dyDescent="0.2">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2.75" customHeight="1" x14ac:dyDescent="0.2">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2.75" customHeight="1" x14ac:dyDescent="0.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2.75" customHeight="1" x14ac:dyDescent="0.2">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2.75" customHeight="1" x14ac:dyDescent="0.2">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2.75" customHeight="1" x14ac:dyDescent="0.2">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2.75" customHeight="1" x14ac:dyDescent="0.2">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2.75" customHeight="1" x14ac:dyDescent="0.2">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2.75" customHeight="1" x14ac:dyDescent="0.2">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2.75" customHeight="1" x14ac:dyDescent="0.2">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2.75" customHeight="1" x14ac:dyDescent="0.2">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2.75" customHeight="1" x14ac:dyDescent="0.2">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2.75" customHeight="1" x14ac:dyDescent="0.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2.75" customHeight="1" x14ac:dyDescent="0.2">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2.75" customHeight="1" x14ac:dyDescent="0.2">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2.75" customHeight="1" x14ac:dyDescent="0.2">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2.75" customHeight="1" x14ac:dyDescent="0.2">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2.75" customHeight="1" x14ac:dyDescent="0.2">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2.75" customHeight="1" x14ac:dyDescent="0.2">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2.75" customHeight="1" x14ac:dyDescent="0.2">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2.75" customHeight="1" x14ac:dyDescent="0.2">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2.75" customHeight="1" x14ac:dyDescent="0.2">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2.75" customHeight="1" x14ac:dyDescent="0.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2.75" customHeight="1" x14ac:dyDescent="0.2">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2.75" customHeight="1" x14ac:dyDescent="0.2">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2.75" customHeight="1" x14ac:dyDescent="0.2">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2.75" customHeight="1" x14ac:dyDescent="0.2">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2.75" customHeight="1" x14ac:dyDescent="0.2">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2.75" customHeight="1" x14ac:dyDescent="0.2">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2.75" customHeight="1" x14ac:dyDescent="0.2">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2.75" customHeight="1" x14ac:dyDescent="0.2">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2.75" customHeight="1" x14ac:dyDescent="0.2">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2.75" customHeight="1" x14ac:dyDescent="0.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2.75" customHeight="1" x14ac:dyDescent="0.2">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2.75" customHeight="1" x14ac:dyDescent="0.2">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2.75" customHeight="1" x14ac:dyDescent="0.2">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2.75" customHeight="1" x14ac:dyDescent="0.2">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2.75" customHeight="1" x14ac:dyDescent="0.2">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2.75" customHeight="1" x14ac:dyDescent="0.2">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2.75" customHeight="1" x14ac:dyDescent="0.2">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2.75" customHeight="1" x14ac:dyDescent="0.2">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2.75" customHeight="1" x14ac:dyDescent="0.2">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2.75" customHeight="1" x14ac:dyDescent="0.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2.75" customHeight="1" x14ac:dyDescent="0.2">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2.75" customHeight="1" x14ac:dyDescent="0.2">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2.75" customHeight="1" x14ac:dyDescent="0.2">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2.75" customHeight="1" x14ac:dyDescent="0.2">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2.75" customHeight="1" x14ac:dyDescent="0.2">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2.75" customHeight="1" x14ac:dyDescent="0.2">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2.75" customHeight="1" x14ac:dyDescent="0.2">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2.75" customHeight="1" x14ac:dyDescent="0.2">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2.75" customHeight="1" x14ac:dyDescent="0.2">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2.75" customHeight="1" x14ac:dyDescent="0.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2.75" customHeight="1" x14ac:dyDescent="0.2">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2.75" customHeight="1" x14ac:dyDescent="0.2">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2.75" customHeight="1" x14ac:dyDescent="0.2">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2.75" customHeight="1" x14ac:dyDescent="0.2">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2.75" customHeight="1" x14ac:dyDescent="0.2">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2.75" customHeight="1" x14ac:dyDescent="0.2">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2.75" customHeight="1" x14ac:dyDescent="0.2">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2.75" customHeight="1" x14ac:dyDescent="0.2">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2.75" customHeight="1" x14ac:dyDescent="0.2">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2.75" customHeight="1" x14ac:dyDescent="0.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2.75" customHeight="1" x14ac:dyDescent="0.2">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2.75" customHeight="1" x14ac:dyDescent="0.2">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2.75" customHeight="1" x14ac:dyDescent="0.2">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2.75" customHeight="1" x14ac:dyDescent="0.2">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2.75" customHeight="1" x14ac:dyDescent="0.2">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2.75" customHeight="1" x14ac:dyDescent="0.2">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2.75" customHeight="1" x14ac:dyDescent="0.2">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2.75" customHeight="1" x14ac:dyDescent="0.2">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2.75" customHeight="1" x14ac:dyDescent="0.2">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2.75" customHeight="1" x14ac:dyDescent="0.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2.75" customHeight="1" x14ac:dyDescent="0.2">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2.75" customHeight="1" x14ac:dyDescent="0.2">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2.75" customHeight="1" x14ac:dyDescent="0.2">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2.75" customHeight="1" x14ac:dyDescent="0.2">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2.75" customHeight="1" x14ac:dyDescent="0.2">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2.75" customHeight="1" x14ac:dyDescent="0.2">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2.75" customHeight="1" x14ac:dyDescent="0.2">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2.75" customHeight="1" x14ac:dyDescent="0.2">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2.75" customHeight="1" x14ac:dyDescent="0.2">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2.75" customHeight="1" x14ac:dyDescent="0.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2.75" customHeight="1" x14ac:dyDescent="0.2">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2.75" customHeight="1" x14ac:dyDescent="0.2">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2.75" customHeight="1" x14ac:dyDescent="0.2">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2.75" customHeight="1" x14ac:dyDescent="0.2">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2.75" customHeight="1" x14ac:dyDescent="0.2">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2.75" customHeight="1" x14ac:dyDescent="0.2">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2.75" customHeight="1" x14ac:dyDescent="0.2">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2.75" customHeight="1" x14ac:dyDescent="0.2">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2.75" customHeight="1" x14ac:dyDescent="0.2">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2.75" customHeight="1" x14ac:dyDescent="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2.75" customHeight="1" x14ac:dyDescent="0.2">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2.75" customHeight="1" x14ac:dyDescent="0.2">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2.75" customHeight="1" x14ac:dyDescent="0.2">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2.75" customHeight="1" x14ac:dyDescent="0.2">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2.75" customHeight="1" x14ac:dyDescent="0.2">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2.75" customHeight="1" x14ac:dyDescent="0.2">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2.75" customHeight="1" x14ac:dyDescent="0.2">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2.75" customHeight="1" x14ac:dyDescent="0.2">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2.75" customHeight="1" x14ac:dyDescent="0.2">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2.75" customHeight="1" x14ac:dyDescent="0.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2.75" customHeight="1" x14ac:dyDescent="0.2">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2.75" customHeight="1" x14ac:dyDescent="0.2">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2.75" customHeight="1" x14ac:dyDescent="0.2">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2.75" customHeight="1" x14ac:dyDescent="0.2">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2.75" customHeight="1" x14ac:dyDescent="0.2">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2.75" customHeight="1" x14ac:dyDescent="0.2">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2.75" customHeight="1" x14ac:dyDescent="0.2">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2.75" customHeight="1" x14ac:dyDescent="0.2">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2.75" customHeight="1" x14ac:dyDescent="0.2">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2.75" customHeight="1" x14ac:dyDescent="0.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2.75" customHeight="1" x14ac:dyDescent="0.2">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2.75" customHeight="1" x14ac:dyDescent="0.2">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2.75" customHeight="1" x14ac:dyDescent="0.2">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2.75" customHeight="1" x14ac:dyDescent="0.2">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2.75" customHeight="1" x14ac:dyDescent="0.2">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2.75" customHeight="1" x14ac:dyDescent="0.2">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2.75" customHeight="1" x14ac:dyDescent="0.2">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2.75" customHeight="1" x14ac:dyDescent="0.2">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2.75" customHeight="1" x14ac:dyDescent="0.2">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2.75" customHeight="1" x14ac:dyDescent="0.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2.75" customHeight="1" x14ac:dyDescent="0.2">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2.75" customHeight="1" x14ac:dyDescent="0.2">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2.75" customHeight="1" x14ac:dyDescent="0.2">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2.75" customHeight="1" x14ac:dyDescent="0.2">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2.75" customHeight="1" x14ac:dyDescent="0.2">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2.75" customHeight="1" x14ac:dyDescent="0.2">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2.75" customHeight="1" x14ac:dyDescent="0.2">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2.75" customHeight="1" x14ac:dyDescent="0.2">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2.75" customHeight="1" x14ac:dyDescent="0.2">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2.75" customHeight="1" x14ac:dyDescent="0.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2.75" customHeight="1" x14ac:dyDescent="0.2">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2.75" customHeight="1" x14ac:dyDescent="0.2">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2.75" customHeight="1" x14ac:dyDescent="0.2">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2.75" customHeight="1" x14ac:dyDescent="0.2">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2.75" customHeight="1" x14ac:dyDescent="0.2">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2.75" customHeight="1" x14ac:dyDescent="0.2">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2.75" customHeight="1" x14ac:dyDescent="0.2">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2.75" customHeight="1" x14ac:dyDescent="0.2">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2.75" customHeight="1" x14ac:dyDescent="0.2">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2.75" customHeight="1" x14ac:dyDescent="0.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2.75" customHeight="1" x14ac:dyDescent="0.2">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2.75" customHeight="1" x14ac:dyDescent="0.2">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2.75" customHeight="1" x14ac:dyDescent="0.2">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2.75" customHeight="1" x14ac:dyDescent="0.2">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2.75" customHeight="1" x14ac:dyDescent="0.2">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2.75" customHeight="1" x14ac:dyDescent="0.2">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2.75" customHeight="1" x14ac:dyDescent="0.2">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2.75" customHeight="1" x14ac:dyDescent="0.2">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2.75" customHeight="1" x14ac:dyDescent="0.2">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2.75" customHeight="1" x14ac:dyDescent="0.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2.75" customHeight="1" x14ac:dyDescent="0.2">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2.75" customHeight="1" x14ac:dyDescent="0.2">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2.75" customHeight="1" x14ac:dyDescent="0.2">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2.75" customHeight="1" x14ac:dyDescent="0.2">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2.75" customHeight="1" x14ac:dyDescent="0.2">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2.75" customHeight="1" x14ac:dyDescent="0.2">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2.75" customHeight="1" x14ac:dyDescent="0.2">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2.75" customHeight="1" x14ac:dyDescent="0.2">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2.75" customHeight="1" x14ac:dyDescent="0.2">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2.75" customHeight="1" x14ac:dyDescent="0.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2.75" customHeight="1" x14ac:dyDescent="0.2">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2.75" customHeight="1" x14ac:dyDescent="0.2">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2.75" customHeight="1" x14ac:dyDescent="0.2">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2.75" customHeight="1" x14ac:dyDescent="0.2">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2.75" customHeight="1" x14ac:dyDescent="0.2">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2.75" customHeight="1" x14ac:dyDescent="0.2">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2.75" customHeight="1" x14ac:dyDescent="0.2">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2.75" customHeight="1" x14ac:dyDescent="0.2">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2.75" customHeight="1" x14ac:dyDescent="0.2">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2.75" customHeight="1" x14ac:dyDescent="0.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2.75" customHeight="1" x14ac:dyDescent="0.2">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2.75" customHeight="1" x14ac:dyDescent="0.2">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2.75" customHeight="1" x14ac:dyDescent="0.2">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2.75" customHeight="1" x14ac:dyDescent="0.2">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2.75" customHeight="1" x14ac:dyDescent="0.2">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2.75" customHeight="1" x14ac:dyDescent="0.2">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2.75" customHeight="1" x14ac:dyDescent="0.2">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2.75" customHeight="1" x14ac:dyDescent="0.2">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2.75" customHeight="1" x14ac:dyDescent="0.2">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2.75" customHeight="1" x14ac:dyDescent="0.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2.75" customHeight="1" x14ac:dyDescent="0.2">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2.75" customHeight="1" x14ac:dyDescent="0.2">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2.75" customHeight="1" x14ac:dyDescent="0.2">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2.75" customHeight="1" x14ac:dyDescent="0.2">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2.75" customHeight="1" x14ac:dyDescent="0.2">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2.75" customHeight="1" x14ac:dyDescent="0.2">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2.75" customHeight="1" x14ac:dyDescent="0.2">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2.75" customHeight="1" x14ac:dyDescent="0.2">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2.75" customHeight="1" x14ac:dyDescent="0.2">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2.75" customHeight="1" x14ac:dyDescent="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2.75" customHeight="1" x14ac:dyDescent="0.2">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2.75" customHeight="1" x14ac:dyDescent="0.2">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2.75" customHeight="1" x14ac:dyDescent="0.2">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2.75" customHeight="1" x14ac:dyDescent="0.2">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2.75" customHeight="1" x14ac:dyDescent="0.2">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2.75" customHeight="1" x14ac:dyDescent="0.2">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2.75" customHeight="1" x14ac:dyDescent="0.2">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2.75" customHeight="1" x14ac:dyDescent="0.2">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2.75" customHeight="1" x14ac:dyDescent="0.2">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2.75" customHeight="1" x14ac:dyDescent="0.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2.75" customHeight="1" x14ac:dyDescent="0.2">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2.75" customHeight="1" x14ac:dyDescent="0.2">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2.75" customHeight="1" x14ac:dyDescent="0.2">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2.75" customHeight="1" x14ac:dyDescent="0.2">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2.75" customHeight="1" x14ac:dyDescent="0.2">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2.75" customHeight="1" x14ac:dyDescent="0.2">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2.75" customHeight="1" x14ac:dyDescent="0.2">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2.75" customHeight="1" x14ac:dyDescent="0.2">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2.75" customHeight="1" x14ac:dyDescent="0.2">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2.75" customHeight="1" x14ac:dyDescent="0.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2.75" customHeight="1" x14ac:dyDescent="0.2">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2.75" customHeight="1" x14ac:dyDescent="0.2">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2.75" customHeight="1" x14ac:dyDescent="0.2">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2.75" customHeight="1" x14ac:dyDescent="0.2">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2.75" customHeight="1" x14ac:dyDescent="0.2">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2.75" customHeight="1" x14ac:dyDescent="0.2">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2.75" customHeight="1" x14ac:dyDescent="0.2">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2.75" customHeight="1" x14ac:dyDescent="0.2">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2.75" customHeight="1" x14ac:dyDescent="0.2">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2.75" customHeight="1" x14ac:dyDescent="0.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2.75" customHeight="1" x14ac:dyDescent="0.2">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2.75" customHeight="1" x14ac:dyDescent="0.2">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2.75" customHeight="1" x14ac:dyDescent="0.2">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2.75" customHeight="1" x14ac:dyDescent="0.2">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2.75" customHeight="1" x14ac:dyDescent="0.2">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2.75" customHeight="1" x14ac:dyDescent="0.2">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2.75" customHeight="1" x14ac:dyDescent="0.2">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2.75" customHeight="1" x14ac:dyDescent="0.2">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2.75" customHeight="1" x14ac:dyDescent="0.2">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2.75" customHeight="1" x14ac:dyDescent="0.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2.75" customHeight="1" x14ac:dyDescent="0.2">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2.75" customHeight="1" x14ac:dyDescent="0.2">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2.75" customHeight="1" x14ac:dyDescent="0.2">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2.75" customHeight="1" x14ac:dyDescent="0.2">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2.75" customHeight="1" x14ac:dyDescent="0.2">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2.75" customHeight="1" x14ac:dyDescent="0.2">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2.75" customHeight="1" x14ac:dyDescent="0.2">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2.75" customHeight="1" x14ac:dyDescent="0.2">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2.75" customHeight="1" x14ac:dyDescent="0.2">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2.75" customHeight="1" x14ac:dyDescent="0.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2.75" customHeight="1" x14ac:dyDescent="0.2">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2.75" customHeight="1" x14ac:dyDescent="0.2">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2.75" customHeight="1" x14ac:dyDescent="0.2">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2.75" customHeight="1" x14ac:dyDescent="0.2">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2.75" customHeight="1" x14ac:dyDescent="0.2">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2.75" customHeight="1" x14ac:dyDescent="0.2">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2.75" customHeight="1" x14ac:dyDescent="0.2">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2.75" customHeight="1" x14ac:dyDescent="0.2">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2.75" customHeight="1" x14ac:dyDescent="0.2">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2.75" customHeight="1" x14ac:dyDescent="0.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2.75" customHeight="1" x14ac:dyDescent="0.2">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2.75" customHeight="1" x14ac:dyDescent="0.2">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2.75" customHeight="1" x14ac:dyDescent="0.2">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2.75" customHeight="1" x14ac:dyDescent="0.2">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2.75" customHeight="1" x14ac:dyDescent="0.2">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2.75" customHeight="1" x14ac:dyDescent="0.2">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2.75" customHeight="1" x14ac:dyDescent="0.2">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2.75" customHeight="1" x14ac:dyDescent="0.2">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2.75" customHeight="1" x14ac:dyDescent="0.2">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2.75" customHeight="1" x14ac:dyDescent="0.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2.75" customHeight="1" x14ac:dyDescent="0.2">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2.75" customHeight="1" x14ac:dyDescent="0.2">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2.75" customHeight="1" x14ac:dyDescent="0.2">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2.75" customHeight="1" x14ac:dyDescent="0.2">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2.75" customHeight="1" x14ac:dyDescent="0.2">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2.75" customHeight="1" x14ac:dyDescent="0.2">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2.75" customHeight="1" x14ac:dyDescent="0.2">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2.75" customHeight="1" x14ac:dyDescent="0.2">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2.75" customHeight="1" x14ac:dyDescent="0.2">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2.75" customHeight="1" x14ac:dyDescent="0.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2.75" customHeight="1" x14ac:dyDescent="0.2">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2.75" customHeight="1" x14ac:dyDescent="0.2">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2.75" customHeight="1" x14ac:dyDescent="0.2">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2.75" customHeight="1" x14ac:dyDescent="0.2">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2.75" customHeight="1" x14ac:dyDescent="0.2">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2.75" customHeight="1" x14ac:dyDescent="0.2">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2.75" customHeight="1" x14ac:dyDescent="0.2">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2.75" customHeight="1" x14ac:dyDescent="0.2">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2.75" customHeight="1" x14ac:dyDescent="0.2">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2.75" customHeight="1" x14ac:dyDescent="0.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2.75" customHeight="1" x14ac:dyDescent="0.2">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2.75" customHeight="1" x14ac:dyDescent="0.2">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2.75" customHeight="1" x14ac:dyDescent="0.2">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2.75" customHeight="1" x14ac:dyDescent="0.2">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2.75" customHeight="1" x14ac:dyDescent="0.2">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2.75" customHeight="1" x14ac:dyDescent="0.2">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2.75" customHeight="1" x14ac:dyDescent="0.2">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2.75" customHeight="1" x14ac:dyDescent="0.2">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2.75" customHeight="1" x14ac:dyDescent="0.2">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2.75" customHeight="1" x14ac:dyDescent="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2.75" customHeight="1" x14ac:dyDescent="0.2">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2.75" customHeight="1" x14ac:dyDescent="0.2">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2.75" customHeight="1" x14ac:dyDescent="0.2">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2.75" customHeight="1" x14ac:dyDescent="0.2">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2.75" customHeight="1" x14ac:dyDescent="0.2">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2.75" customHeight="1" x14ac:dyDescent="0.2">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2.75" customHeight="1" x14ac:dyDescent="0.2">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2.75" customHeight="1" x14ac:dyDescent="0.2">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2.75" customHeight="1" x14ac:dyDescent="0.2">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2.75" customHeight="1" x14ac:dyDescent="0.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2.75" customHeight="1" x14ac:dyDescent="0.2">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2.75" customHeight="1" x14ac:dyDescent="0.2">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2.75" customHeight="1" x14ac:dyDescent="0.2">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2.75" customHeight="1" x14ac:dyDescent="0.2">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2.75" customHeight="1" x14ac:dyDescent="0.2">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2.75" customHeight="1" x14ac:dyDescent="0.2">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2.75" customHeight="1" x14ac:dyDescent="0.2">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2.75" customHeight="1" x14ac:dyDescent="0.2">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2.75" customHeight="1" x14ac:dyDescent="0.2">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2.75" customHeight="1" x14ac:dyDescent="0.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2.75" customHeight="1" x14ac:dyDescent="0.2">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2.75" customHeight="1" x14ac:dyDescent="0.2">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2.75" customHeight="1" x14ac:dyDescent="0.2">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2.75" customHeight="1" x14ac:dyDescent="0.2">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2.75" customHeight="1" x14ac:dyDescent="0.2">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2.75" customHeight="1" x14ac:dyDescent="0.2">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2.75" customHeight="1" x14ac:dyDescent="0.2">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2.75" customHeight="1" x14ac:dyDescent="0.2">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2.75" customHeight="1" x14ac:dyDescent="0.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2.75" customHeight="1" x14ac:dyDescent="0.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2.75" customHeight="1" x14ac:dyDescent="0.2">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2.75" customHeight="1" x14ac:dyDescent="0.2">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2.75" customHeight="1" x14ac:dyDescent="0.2">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2.75" customHeight="1" x14ac:dyDescent="0.2">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2.75" customHeight="1" x14ac:dyDescent="0.2">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2.75" customHeight="1" x14ac:dyDescent="0.2">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2.75" customHeight="1" x14ac:dyDescent="0.2">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2.75" customHeight="1" x14ac:dyDescent="0.2">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2.75" customHeight="1" x14ac:dyDescent="0.2">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2.75" customHeight="1" x14ac:dyDescent="0.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2.75" customHeight="1" x14ac:dyDescent="0.2">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2.75" customHeight="1" x14ac:dyDescent="0.2">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2.75" customHeight="1" x14ac:dyDescent="0.2">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2.75" customHeight="1" x14ac:dyDescent="0.2">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2.75" customHeight="1" x14ac:dyDescent="0.2">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2.75" customHeight="1" x14ac:dyDescent="0.2">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2.75" customHeight="1" x14ac:dyDescent="0.2">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2.75" customHeight="1" x14ac:dyDescent="0.2">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2.75" customHeight="1" x14ac:dyDescent="0.2">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2.75" customHeight="1" x14ac:dyDescent="0.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2.75" customHeight="1" x14ac:dyDescent="0.2">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2.75" customHeight="1" x14ac:dyDescent="0.2">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2.75" customHeight="1" x14ac:dyDescent="0.2">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2.75" customHeight="1" x14ac:dyDescent="0.2">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2.75" customHeight="1" x14ac:dyDescent="0.2">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2.75" customHeight="1" x14ac:dyDescent="0.2">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2.75" customHeight="1" x14ac:dyDescent="0.2">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2.75" customHeight="1" x14ac:dyDescent="0.2">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2.75" customHeight="1" x14ac:dyDescent="0.2">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2.75" customHeight="1" x14ac:dyDescent="0.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2.75" customHeight="1" x14ac:dyDescent="0.2">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2.75" customHeight="1" x14ac:dyDescent="0.2">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2.75" customHeight="1" x14ac:dyDescent="0.2">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2.75" customHeight="1" x14ac:dyDescent="0.2">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2.75" customHeight="1" x14ac:dyDescent="0.2">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2.75" customHeight="1" x14ac:dyDescent="0.2">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2.75" customHeight="1" x14ac:dyDescent="0.2">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2.75" customHeight="1" x14ac:dyDescent="0.2">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2.75" customHeight="1" x14ac:dyDescent="0.2">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2.75" customHeight="1" x14ac:dyDescent="0.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2.75" customHeight="1" x14ac:dyDescent="0.2">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2.75" customHeight="1" x14ac:dyDescent="0.2">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2.75" customHeight="1" x14ac:dyDescent="0.2">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2.75" customHeight="1" x14ac:dyDescent="0.2">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2.75" customHeight="1" x14ac:dyDescent="0.2">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2.75" customHeight="1" x14ac:dyDescent="0.2">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2.75" customHeight="1" x14ac:dyDescent="0.2">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2.75" customHeight="1" x14ac:dyDescent="0.2">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2.75" customHeight="1" x14ac:dyDescent="0.2">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2.75" customHeight="1" x14ac:dyDescent="0.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2.75" customHeight="1" x14ac:dyDescent="0.2">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2.75" customHeight="1" x14ac:dyDescent="0.2">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2.75" customHeight="1" x14ac:dyDescent="0.2">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2.75" customHeight="1" x14ac:dyDescent="0.2">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2.75" customHeight="1" x14ac:dyDescent="0.2">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2.75" customHeight="1" x14ac:dyDescent="0.2">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2.75" customHeight="1" x14ac:dyDescent="0.2">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2.75" customHeight="1" x14ac:dyDescent="0.2">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2.75" customHeight="1" x14ac:dyDescent="0.2">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2.75" customHeight="1" x14ac:dyDescent="0.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2.75" customHeight="1" x14ac:dyDescent="0.2">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2.75" customHeight="1" x14ac:dyDescent="0.2">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2.75" customHeight="1" x14ac:dyDescent="0.2">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2.75" customHeight="1" x14ac:dyDescent="0.2">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2.75" customHeight="1" x14ac:dyDescent="0.2">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2.75" customHeight="1" x14ac:dyDescent="0.2">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2.75" customHeight="1" x14ac:dyDescent="0.2">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2.75" customHeight="1" x14ac:dyDescent="0.2">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2.75" customHeight="1" x14ac:dyDescent="0.2">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2.75" customHeight="1" x14ac:dyDescent="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2.75" customHeight="1" x14ac:dyDescent="0.2">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2.75" customHeight="1" x14ac:dyDescent="0.2">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2.75" customHeight="1" x14ac:dyDescent="0.2">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2.75" customHeight="1" x14ac:dyDescent="0.2">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2.75" customHeight="1" x14ac:dyDescent="0.2">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2.75" customHeight="1" x14ac:dyDescent="0.2">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2.75" customHeight="1" x14ac:dyDescent="0.2">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2.75" customHeight="1" x14ac:dyDescent="0.2">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2.75" customHeight="1" x14ac:dyDescent="0.2">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2.75" customHeight="1" x14ac:dyDescent="0.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2.75" customHeight="1" x14ac:dyDescent="0.2">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2.75" customHeight="1" x14ac:dyDescent="0.2">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2.75" customHeight="1" x14ac:dyDescent="0.2">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2.75" customHeight="1" x14ac:dyDescent="0.2">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2.75" customHeight="1" x14ac:dyDescent="0.2">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2.75" customHeight="1" x14ac:dyDescent="0.2">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2.75" customHeight="1" x14ac:dyDescent="0.2">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2.75" customHeight="1" x14ac:dyDescent="0.2">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2.75" customHeight="1" x14ac:dyDescent="0.2">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2.75" customHeight="1" x14ac:dyDescent="0.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2.75" customHeight="1" x14ac:dyDescent="0.2">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2.75" customHeight="1" x14ac:dyDescent="0.2">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2.75" customHeight="1" x14ac:dyDescent="0.2">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2.75" customHeight="1" x14ac:dyDescent="0.2">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2.75" customHeight="1" x14ac:dyDescent="0.2">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2.75" customHeight="1" x14ac:dyDescent="0.2">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2.75" customHeight="1" x14ac:dyDescent="0.2">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2.75" customHeight="1" x14ac:dyDescent="0.2">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2.75" customHeight="1" x14ac:dyDescent="0.2">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2.75" customHeight="1" x14ac:dyDescent="0.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2.75" customHeight="1" x14ac:dyDescent="0.2">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2.75" customHeight="1" x14ac:dyDescent="0.2">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2.75" customHeight="1" x14ac:dyDescent="0.2">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2.75" customHeight="1" x14ac:dyDescent="0.2">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2.75" customHeight="1" x14ac:dyDescent="0.2">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2.75" customHeight="1" x14ac:dyDescent="0.2">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2.75" customHeight="1" x14ac:dyDescent="0.2">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2.75" customHeight="1" x14ac:dyDescent="0.2">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2.75" customHeight="1" x14ac:dyDescent="0.2">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2.75" customHeight="1" x14ac:dyDescent="0.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2.75" customHeight="1" x14ac:dyDescent="0.2">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2.75" customHeight="1" x14ac:dyDescent="0.2">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2.75" customHeight="1" x14ac:dyDescent="0.2">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2.75" customHeight="1" x14ac:dyDescent="0.2">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2.75" customHeight="1" x14ac:dyDescent="0.2">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2.75" customHeight="1" x14ac:dyDescent="0.2">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2.75" customHeight="1" x14ac:dyDescent="0.2">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2.75" customHeight="1" x14ac:dyDescent="0.2">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2.75" customHeight="1" x14ac:dyDescent="0.2">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2.75" customHeight="1" x14ac:dyDescent="0.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2.75" customHeight="1" x14ac:dyDescent="0.2">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2.75" customHeight="1" x14ac:dyDescent="0.2">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2.75" customHeight="1" x14ac:dyDescent="0.2">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2.75" customHeight="1" x14ac:dyDescent="0.2">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2.75" customHeight="1" x14ac:dyDescent="0.2">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2.75" customHeight="1" x14ac:dyDescent="0.2">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2.75" customHeight="1" x14ac:dyDescent="0.2">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2.75" customHeight="1" x14ac:dyDescent="0.2">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2.75" customHeight="1" x14ac:dyDescent="0.2">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2.75" customHeight="1" x14ac:dyDescent="0.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2.75" customHeight="1" x14ac:dyDescent="0.2">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2.75" customHeight="1" x14ac:dyDescent="0.2">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2.75" customHeight="1" x14ac:dyDescent="0.2">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2.75" customHeight="1" x14ac:dyDescent="0.2">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2.75" customHeight="1" x14ac:dyDescent="0.2">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2.75" customHeight="1" x14ac:dyDescent="0.2">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2.75" customHeight="1" x14ac:dyDescent="0.2">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2.75" customHeight="1" x14ac:dyDescent="0.2">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2.75" customHeight="1" x14ac:dyDescent="0.2">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2.75" customHeight="1" x14ac:dyDescent="0.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2.75" customHeight="1" x14ac:dyDescent="0.2">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2.75" customHeight="1" x14ac:dyDescent="0.2">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2.75" customHeight="1" x14ac:dyDescent="0.2">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2.75" customHeight="1" x14ac:dyDescent="0.2">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2.75" customHeight="1" x14ac:dyDescent="0.2">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2.75" customHeight="1" x14ac:dyDescent="0.2">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2.75" customHeight="1" x14ac:dyDescent="0.2">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2.75" customHeight="1" x14ac:dyDescent="0.2">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2.75" customHeight="1" x14ac:dyDescent="0.2">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2.75" customHeight="1" x14ac:dyDescent="0.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2.75" customHeight="1" x14ac:dyDescent="0.2">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2.75" customHeight="1" x14ac:dyDescent="0.2">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2.75" customHeight="1" x14ac:dyDescent="0.2">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2.75" customHeight="1" x14ac:dyDescent="0.2">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2.75" customHeight="1" x14ac:dyDescent="0.2">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2.75" customHeight="1" x14ac:dyDescent="0.2">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2.75" customHeight="1" x14ac:dyDescent="0.2">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2.75" customHeight="1" x14ac:dyDescent="0.2">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2.75" customHeight="1" x14ac:dyDescent="0.2">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2.75" customHeight="1" x14ac:dyDescent="0.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2.75" customHeight="1" x14ac:dyDescent="0.2">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2.75" customHeight="1" x14ac:dyDescent="0.2">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2.75" customHeight="1" x14ac:dyDescent="0.2">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2.75" customHeight="1" x14ac:dyDescent="0.2">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2.75" customHeight="1" x14ac:dyDescent="0.2">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2.75" customHeight="1" x14ac:dyDescent="0.2">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2.75" customHeight="1" x14ac:dyDescent="0.2">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2.75" customHeight="1" x14ac:dyDescent="0.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5703125" defaultRowHeight="15" customHeight="1" x14ac:dyDescent="0.2"/>
  <cols>
    <col min="1" max="1" width="18.5703125" customWidth="1"/>
    <col min="2" max="3" width="12.42578125" customWidth="1"/>
    <col min="4" max="4" width="13" customWidth="1"/>
    <col min="5" max="5" width="55" customWidth="1"/>
    <col min="6" max="26" width="11.42578125" customWidth="1"/>
  </cols>
  <sheetData>
    <row r="1" spans="1:26" ht="12.75" customHeigh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row>
    <row r="2" spans="1:26" ht="12.75"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0.25" customHeight="1" x14ac:dyDescent="0.2">
      <c r="A3" s="77"/>
      <c r="B3" s="135" t="s">
        <v>60</v>
      </c>
      <c r="C3" s="132"/>
      <c r="D3" s="132"/>
      <c r="E3" s="126"/>
      <c r="F3" s="77"/>
      <c r="G3" s="77"/>
      <c r="H3" s="77"/>
      <c r="I3" s="77"/>
      <c r="J3" s="77"/>
      <c r="K3" s="77"/>
      <c r="L3" s="77"/>
      <c r="M3" s="77"/>
      <c r="N3" s="77"/>
      <c r="O3" s="77"/>
      <c r="P3" s="77"/>
      <c r="Q3" s="77"/>
      <c r="R3" s="77"/>
      <c r="S3" s="77"/>
      <c r="T3" s="77"/>
      <c r="U3" s="77"/>
      <c r="V3" s="77"/>
      <c r="W3" s="77"/>
      <c r="X3" s="77"/>
      <c r="Y3" s="77"/>
      <c r="Z3" s="77"/>
    </row>
    <row r="4" spans="1:26" ht="35.25" customHeight="1" x14ac:dyDescent="0.2">
      <c r="A4" s="77"/>
      <c r="B4" s="136" t="s">
        <v>679</v>
      </c>
      <c r="C4" s="126"/>
      <c r="D4" s="89" t="s">
        <v>685</v>
      </c>
      <c r="E4" s="90" t="s">
        <v>32</v>
      </c>
      <c r="F4" s="77"/>
      <c r="G4" s="77"/>
      <c r="H4" s="77"/>
      <c r="I4" s="77"/>
      <c r="J4" s="77"/>
      <c r="K4" s="77"/>
      <c r="L4" s="77"/>
      <c r="M4" s="77"/>
      <c r="N4" s="77"/>
      <c r="O4" s="77"/>
      <c r="P4" s="77"/>
      <c r="Q4" s="77"/>
      <c r="R4" s="77"/>
      <c r="S4" s="77"/>
      <c r="T4" s="77"/>
      <c r="U4" s="77"/>
      <c r="V4" s="77"/>
      <c r="W4" s="77"/>
      <c r="X4" s="77"/>
      <c r="Y4" s="77"/>
      <c r="Z4" s="77"/>
    </row>
    <row r="5" spans="1:26" ht="23.25" customHeight="1" x14ac:dyDescent="0.2">
      <c r="A5" s="77"/>
      <c r="B5" s="82" t="s">
        <v>61</v>
      </c>
      <c r="C5" s="91">
        <v>0.2</v>
      </c>
      <c r="D5" s="30">
        <v>10</v>
      </c>
      <c r="E5" s="92" t="s">
        <v>62</v>
      </c>
      <c r="F5" s="77"/>
      <c r="G5" s="77"/>
      <c r="H5" s="77"/>
      <c r="I5" s="77"/>
      <c r="J5" s="77"/>
      <c r="K5" s="77"/>
      <c r="L5" s="77"/>
      <c r="M5" s="77"/>
      <c r="N5" s="77"/>
      <c r="O5" s="77"/>
      <c r="P5" s="77"/>
      <c r="Q5" s="77"/>
      <c r="R5" s="77"/>
      <c r="S5" s="77"/>
      <c r="T5" s="77"/>
      <c r="U5" s="77"/>
      <c r="V5" s="77"/>
      <c r="W5" s="77"/>
      <c r="X5" s="77"/>
      <c r="Y5" s="77"/>
      <c r="Z5" s="77"/>
    </row>
    <row r="6" spans="1:26" ht="12.75" customHeight="1" x14ac:dyDescent="0.2">
      <c r="A6" s="77"/>
      <c r="B6" s="93" t="s">
        <v>63</v>
      </c>
      <c r="C6" s="91">
        <v>0.4</v>
      </c>
      <c r="D6" s="30">
        <v>50</v>
      </c>
      <c r="E6" s="92" t="s">
        <v>64</v>
      </c>
      <c r="F6" s="77"/>
      <c r="G6" s="77"/>
      <c r="H6" s="77"/>
      <c r="I6" s="77"/>
      <c r="J6" s="77"/>
      <c r="K6" s="77"/>
      <c r="L6" s="77"/>
      <c r="M6" s="77"/>
      <c r="N6" s="77"/>
      <c r="O6" s="77"/>
      <c r="P6" s="77"/>
      <c r="Q6" s="77"/>
      <c r="R6" s="77"/>
      <c r="S6" s="77"/>
      <c r="T6" s="77"/>
      <c r="U6" s="77"/>
      <c r="V6" s="77"/>
      <c r="W6" s="77"/>
      <c r="X6" s="77"/>
      <c r="Y6" s="77"/>
      <c r="Z6" s="77"/>
    </row>
    <row r="7" spans="1:26" ht="12.75" customHeight="1" x14ac:dyDescent="0.2">
      <c r="A7" s="137" t="s">
        <v>686</v>
      </c>
      <c r="B7" s="86" t="s">
        <v>65</v>
      </c>
      <c r="C7" s="91">
        <v>0.6</v>
      </c>
      <c r="D7" s="30">
        <v>100</v>
      </c>
      <c r="E7" s="92" t="s">
        <v>66</v>
      </c>
      <c r="F7" s="77"/>
      <c r="G7" s="77"/>
      <c r="H7" s="77"/>
      <c r="I7" s="77"/>
      <c r="J7" s="77"/>
      <c r="K7" s="77"/>
      <c r="L7" s="77"/>
      <c r="M7" s="77"/>
      <c r="N7" s="77"/>
      <c r="O7" s="77"/>
      <c r="P7" s="77"/>
      <c r="Q7" s="77"/>
      <c r="R7" s="77"/>
      <c r="S7" s="77"/>
      <c r="T7" s="77"/>
      <c r="U7" s="77"/>
      <c r="V7" s="77"/>
      <c r="W7" s="77"/>
      <c r="X7" s="77"/>
      <c r="Y7" s="77"/>
      <c r="Z7" s="77"/>
    </row>
    <row r="8" spans="1:26" ht="12.75" customHeight="1" x14ac:dyDescent="0.2">
      <c r="A8" s="138"/>
      <c r="B8" s="94" t="s">
        <v>67</v>
      </c>
      <c r="C8" s="91">
        <v>0.8</v>
      </c>
      <c r="D8" s="30">
        <v>500</v>
      </c>
      <c r="E8" s="92" t="s">
        <v>68</v>
      </c>
      <c r="F8" s="77"/>
      <c r="G8" s="77"/>
      <c r="H8" s="77"/>
      <c r="I8" s="77"/>
      <c r="J8" s="77"/>
      <c r="K8" s="77"/>
      <c r="L8" s="77"/>
      <c r="M8" s="77"/>
      <c r="N8" s="77"/>
      <c r="O8" s="77"/>
      <c r="P8" s="77"/>
      <c r="Q8" s="77"/>
      <c r="R8" s="77"/>
      <c r="S8" s="77"/>
      <c r="T8" s="77"/>
      <c r="U8" s="77"/>
      <c r="V8" s="77"/>
      <c r="W8" s="77"/>
      <c r="X8" s="77"/>
      <c r="Y8" s="77"/>
      <c r="Z8" s="77"/>
    </row>
    <row r="9" spans="1:26" ht="12.75" customHeight="1" x14ac:dyDescent="0.2">
      <c r="A9" s="138"/>
      <c r="B9" s="88" t="s">
        <v>69</v>
      </c>
      <c r="C9" s="91">
        <v>1</v>
      </c>
      <c r="D9" s="30">
        <v>501</v>
      </c>
      <c r="E9" s="92" t="s">
        <v>70</v>
      </c>
      <c r="F9" s="77"/>
      <c r="G9" s="77"/>
      <c r="H9" s="77"/>
      <c r="I9" s="77"/>
      <c r="J9" s="77"/>
      <c r="K9" s="77"/>
      <c r="L9" s="77"/>
      <c r="M9" s="77"/>
      <c r="N9" s="77"/>
      <c r="O9" s="77"/>
      <c r="P9" s="77"/>
      <c r="Q9" s="77"/>
      <c r="R9" s="77"/>
      <c r="S9" s="77"/>
      <c r="T9" s="77"/>
      <c r="U9" s="77"/>
      <c r="V9" s="77"/>
      <c r="W9" s="77"/>
      <c r="X9" s="77"/>
      <c r="Y9" s="77"/>
      <c r="Z9" s="77"/>
    </row>
    <row r="10" spans="1:26" ht="12.75" customHeight="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12.75" customHeight="1" x14ac:dyDescent="0.2">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ht="12.75" customHeight="1" x14ac:dyDescent="0.2">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12.75" customHeight="1" x14ac:dyDescent="0.2">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2.75"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2.75" customHeight="1" x14ac:dyDescent="0.2">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12.75" customHeight="1" x14ac:dyDescent="0.2">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2.75" customHeight="1" x14ac:dyDescent="0.2">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2.75" customHeight="1" x14ac:dyDescent="0.2">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2.75"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2.75" customHeight="1" x14ac:dyDescent="0.2">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12.75" customHeight="1" x14ac:dyDescent="0.2">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2.75" customHeight="1" x14ac:dyDescent="0.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2.75" customHeight="1" x14ac:dyDescent="0.2">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12.75" customHeigh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12.75" customHeight="1" x14ac:dyDescent="0.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12.75" customHeight="1" x14ac:dyDescent="0.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12.75" customHeight="1" x14ac:dyDescent="0.2">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ht="12.75" customHeight="1" x14ac:dyDescent="0.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12.75" customHeight="1" x14ac:dyDescent="0.2">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ht="12.75" customHeight="1" x14ac:dyDescent="0.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12.75" customHeight="1" x14ac:dyDescent="0.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2.75" customHeight="1"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2.75"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2.75" customHeight="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2.75" customHeight="1"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ht="12.75" customHeight="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2.75" customHeight="1"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12.75" customHeight="1"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2.75" customHeight="1"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12.75"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12.75" customHeight="1"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12.75" customHeight="1" x14ac:dyDescent="0.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12.75" customHeight="1" x14ac:dyDescent="0.2">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12.75"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ht="12.75" customHeight="1" x14ac:dyDescent="0.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ht="12.75"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2.75" customHeight="1" x14ac:dyDescent="0.2">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2.75"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2.75" customHeight="1" x14ac:dyDescent="0.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ht="12.75" customHeight="1" x14ac:dyDescent="0.2">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ht="12.75" customHeight="1" x14ac:dyDescent="0.2">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ht="12.75" customHeight="1" x14ac:dyDescent="0.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ht="12.75"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2.75" customHeight="1"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2.75" customHeight="1" x14ac:dyDescent="0.2">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2.75" customHeight="1"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2.75" customHeight="1" x14ac:dyDescent="0.2">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2.75"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2.7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2.75"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2.7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2.7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2.7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2.7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2.7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2.75" customHeight="1" x14ac:dyDescent="0.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2.75" customHeight="1" x14ac:dyDescent="0.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2.75" customHeight="1" x14ac:dyDescent="0.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2.75" customHeight="1" x14ac:dyDescent="0.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2.75"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2.75" customHeight="1" x14ac:dyDescent="0.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2.75" customHeight="1" x14ac:dyDescent="0.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2.7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2.75"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2.75"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2.75"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2.75"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2.75"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2.75" customHeight="1" x14ac:dyDescent="0.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2.75" customHeight="1" x14ac:dyDescent="0.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2.75"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2.75"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2.75" customHeight="1" x14ac:dyDescent="0.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2.75" customHeight="1" x14ac:dyDescent="0.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2.7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2.75"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2.75"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2.75"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2.75"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2.75"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2.75"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2.75"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2.75" customHeight="1" x14ac:dyDescent="0.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2.75" customHeight="1" x14ac:dyDescent="0.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2.75" customHeight="1" x14ac:dyDescent="0.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2.75" customHeight="1" x14ac:dyDescent="0.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2.75"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2.75"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2.75" customHeight="1" x14ac:dyDescent="0.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2.75" customHeight="1"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2.75"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2.7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2.75"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2.75"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2.75"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2.75"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2.75"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2.75"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2.75"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2.75"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2.75"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2.75"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2.75"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2.75" customHeight="1"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2.7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2.75"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2.75"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2.7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2.75"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2.75"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2.7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2.75"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2.75"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2.75"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2.75"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2.75"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2.75"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2.75"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2.75"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2.75"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2.75" customHeight="1"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2.75" customHeight="1"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2.75" customHeight="1"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2.75" customHeight="1"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2.75" customHeight="1"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2.75" customHeight="1"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2.75" customHeight="1"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2.75" customHeight="1"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2.75" customHeight="1"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2.75" customHeight="1"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2.75" customHeight="1"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2.75" customHeight="1"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2.75" customHeight="1"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2.75"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2.75"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2.75"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2.75"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2.75"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2.75"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2.75"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2.75"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2.75"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2.75"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2.75"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2.75" customHeight="1"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2.75" customHeight="1"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2.75" customHeight="1"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2.75" customHeight="1"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2.75" customHeight="1"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2.75" customHeight="1"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2.75" customHeight="1"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2.75" customHeight="1"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2.7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2.7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2.7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2.7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2.7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2.75" customHeight="1"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2.75" customHeight="1"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2.7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2.7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2.7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2.75" customHeight="1"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2.75" customHeight="1"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2.7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2.75" customHeight="1"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2.75" customHeight="1"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2.75" customHeight="1"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2.75" customHeight="1"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2.7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2.7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2.7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2.75" customHeight="1"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2.75" customHeight="1"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2.7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2.7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2.7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2.7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2.7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2.7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2.7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2.7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2.75" customHeight="1"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2.75" customHeight="1"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2.75" customHeight="1"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2.75" customHeight="1"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2.7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2.7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2.7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2.7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2.7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2.7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2.7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2.7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2.7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2.7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2.7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2.7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2.7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2.7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2.7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2.7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2.7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2.7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2.75" customHeight="1"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2.75" customHeight="1"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2.7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2.75" customHeight="1"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2.75" customHeight="1"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2.7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2.7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2.7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2.7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2.7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2.7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2.75" customHeight="1" x14ac:dyDescent="0.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2.75" customHeight="1" x14ac:dyDescent="0.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2.7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2.7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2.75" customHeight="1" x14ac:dyDescent="0.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2.75" customHeight="1" x14ac:dyDescent="0.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2.75" customHeight="1" x14ac:dyDescent="0.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2.75" customHeight="1" x14ac:dyDescent="0.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2.75" customHeight="1" x14ac:dyDescent="0.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2.75" customHeight="1" x14ac:dyDescent="0.2">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2.75" customHeight="1" x14ac:dyDescent="0.2">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2.75" customHeight="1" x14ac:dyDescent="0.2">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2.75" customHeight="1" x14ac:dyDescent="0.2">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2.75" customHeight="1" x14ac:dyDescent="0.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2.75" customHeight="1" x14ac:dyDescent="0.2">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2.75" customHeight="1" x14ac:dyDescent="0.2">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2.75" customHeight="1" x14ac:dyDescent="0.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2.75" customHeight="1" x14ac:dyDescent="0.2">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2.75" customHeight="1" x14ac:dyDescent="0.2">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2.75" customHeight="1" x14ac:dyDescent="0.2">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2.75" customHeight="1" x14ac:dyDescent="0.2">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2.75" customHeight="1" x14ac:dyDescent="0.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2.75" customHeight="1" x14ac:dyDescent="0.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2.75" customHeight="1" x14ac:dyDescent="0.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2.75" customHeight="1" x14ac:dyDescent="0.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2.75" customHeight="1" x14ac:dyDescent="0.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2.75" customHeight="1" x14ac:dyDescent="0.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2.75" customHeight="1" x14ac:dyDescent="0.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2.75" customHeight="1" x14ac:dyDescent="0.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2.75" customHeight="1" x14ac:dyDescent="0.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2.75" customHeight="1" x14ac:dyDescent="0.2">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2.75" customHeight="1" x14ac:dyDescent="0.2">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2.75" customHeight="1" x14ac:dyDescent="0.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2.75" customHeight="1" x14ac:dyDescent="0.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2.75" customHeight="1" x14ac:dyDescent="0.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2.75" customHeight="1" x14ac:dyDescent="0.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2.75" customHeight="1" x14ac:dyDescent="0.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2.75" customHeight="1" x14ac:dyDescent="0.2">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2.75" customHeight="1" x14ac:dyDescent="0.2">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2.75" customHeight="1" x14ac:dyDescent="0.2">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2.75" customHeight="1" x14ac:dyDescent="0.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2.75" customHeight="1" x14ac:dyDescent="0.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2.75" customHeight="1" x14ac:dyDescent="0.2">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2.75" customHeight="1" x14ac:dyDescent="0.2">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2.75" customHeight="1" x14ac:dyDescent="0.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2.75" customHeight="1" x14ac:dyDescent="0.2">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2.75" customHeight="1" x14ac:dyDescent="0.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2.75" customHeight="1" x14ac:dyDescent="0.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2.75" customHeight="1" x14ac:dyDescent="0.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2.75" customHeight="1" x14ac:dyDescent="0.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2.75" customHeight="1" x14ac:dyDescent="0.2">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2.75" customHeight="1" x14ac:dyDescent="0.2">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2.75" customHeight="1" x14ac:dyDescent="0.2">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2.75" customHeight="1" x14ac:dyDescent="0.2">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2.75" customHeight="1" x14ac:dyDescent="0.2">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2.75" customHeight="1" x14ac:dyDescent="0.2">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2.75" customHeight="1" x14ac:dyDescent="0.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2.75" customHeight="1" x14ac:dyDescent="0.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2.75" customHeight="1" x14ac:dyDescent="0.2">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2.75" customHeight="1" x14ac:dyDescent="0.2">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2.75" customHeight="1" x14ac:dyDescent="0.2">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2.75" customHeight="1" x14ac:dyDescent="0.2">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2.75" customHeight="1" x14ac:dyDescent="0.2">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2.75" customHeight="1" x14ac:dyDescent="0.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2.75" customHeight="1" x14ac:dyDescent="0.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2.75" customHeight="1" x14ac:dyDescent="0.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2.75" customHeight="1" x14ac:dyDescent="0.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2.75" customHeight="1" x14ac:dyDescent="0.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2.75" customHeight="1" x14ac:dyDescent="0.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2.75" customHeight="1" x14ac:dyDescent="0.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2.75" customHeight="1" x14ac:dyDescent="0.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2.75" customHeight="1" x14ac:dyDescent="0.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2.75" customHeight="1" x14ac:dyDescent="0.2">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2.75" customHeight="1" x14ac:dyDescent="0.2">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2.75" customHeight="1" x14ac:dyDescent="0.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2.75" customHeight="1" x14ac:dyDescent="0.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2.75" customHeight="1" x14ac:dyDescent="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2.75" customHeight="1" x14ac:dyDescent="0.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2.75" customHeight="1" x14ac:dyDescent="0.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2.75" customHeight="1" x14ac:dyDescent="0.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2.75" customHeight="1" x14ac:dyDescent="0.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2.75" customHeight="1" x14ac:dyDescent="0.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2.75" customHeight="1" x14ac:dyDescent="0.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2.75" customHeight="1" x14ac:dyDescent="0.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2.75" customHeight="1" x14ac:dyDescent="0.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2.75" customHeight="1" x14ac:dyDescent="0.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2.75" customHeight="1" x14ac:dyDescent="0.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2.75" customHeight="1" x14ac:dyDescent="0.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2.75" customHeight="1" x14ac:dyDescent="0.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2.75" customHeight="1" x14ac:dyDescent="0.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2.75" customHeight="1" x14ac:dyDescent="0.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2.75" customHeight="1" x14ac:dyDescent="0.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2.75" customHeight="1" x14ac:dyDescent="0.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2.75" customHeight="1" x14ac:dyDescent="0.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2.75" customHeight="1" x14ac:dyDescent="0.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2.75" customHeight="1" x14ac:dyDescent="0.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2.75" customHeight="1" x14ac:dyDescent="0.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2.75" customHeight="1" x14ac:dyDescent="0.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2.75" customHeight="1" x14ac:dyDescent="0.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2.75" customHeight="1" x14ac:dyDescent="0.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2.75" customHeight="1" x14ac:dyDescent="0.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2.75" customHeight="1" x14ac:dyDescent="0.2">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2.75" customHeight="1" x14ac:dyDescent="0.2">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2.75" customHeight="1" x14ac:dyDescent="0.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2.75" customHeight="1" x14ac:dyDescent="0.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2.75" customHeight="1" x14ac:dyDescent="0.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2.75" customHeight="1" x14ac:dyDescent="0.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2.75" customHeight="1" x14ac:dyDescent="0.2">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2.75" customHeight="1" x14ac:dyDescent="0.2">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2.75" customHeight="1" x14ac:dyDescent="0.2">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2.75" customHeight="1" x14ac:dyDescent="0.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2.75" customHeight="1" x14ac:dyDescent="0.2">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2.75" customHeight="1" x14ac:dyDescent="0.2">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2.75" customHeight="1" x14ac:dyDescent="0.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2.75" customHeight="1" x14ac:dyDescent="0.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2.75" customHeight="1" x14ac:dyDescent="0.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2.75" customHeight="1" x14ac:dyDescent="0.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2.75" customHeight="1" x14ac:dyDescent="0.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2.75" customHeight="1" x14ac:dyDescent="0.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2.75" customHeight="1" x14ac:dyDescent="0.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2.75" customHeight="1" x14ac:dyDescent="0.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2.75" customHeight="1" x14ac:dyDescent="0.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2.75" customHeight="1" x14ac:dyDescent="0.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2.75" customHeight="1" x14ac:dyDescent="0.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2.75" customHeight="1" x14ac:dyDescent="0.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2.75" customHeight="1" x14ac:dyDescent="0.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2.75" customHeight="1" x14ac:dyDescent="0.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2.75" customHeight="1" x14ac:dyDescent="0.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2.75" customHeight="1" x14ac:dyDescent="0.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2.75" customHeight="1" x14ac:dyDescent="0.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2.75" customHeight="1" x14ac:dyDescent="0.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2.75" customHeight="1" x14ac:dyDescent="0.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2.75" customHeight="1" x14ac:dyDescent="0.2">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2.75" customHeight="1" x14ac:dyDescent="0.2">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2.75" customHeight="1" x14ac:dyDescent="0.2">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2.75" customHeight="1" x14ac:dyDescent="0.2">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2.75" customHeight="1" x14ac:dyDescent="0.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2.75" customHeight="1" x14ac:dyDescent="0.2">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2.75" customHeight="1" x14ac:dyDescent="0.2">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2.75" customHeight="1" x14ac:dyDescent="0.2">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2.75" customHeight="1" x14ac:dyDescent="0.2">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2.75" customHeight="1" x14ac:dyDescent="0.2">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2.75" customHeight="1" x14ac:dyDescent="0.2">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2.75" customHeight="1" x14ac:dyDescent="0.2">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2.75" customHeight="1" x14ac:dyDescent="0.2">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2.75" customHeight="1" x14ac:dyDescent="0.2">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2.75" customHeight="1" x14ac:dyDescent="0.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2.75" customHeight="1" x14ac:dyDescent="0.2">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2.75" customHeight="1" x14ac:dyDescent="0.2">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2.75" customHeight="1" x14ac:dyDescent="0.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2.75" customHeight="1" x14ac:dyDescent="0.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2.75" customHeight="1" x14ac:dyDescent="0.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2.75" customHeight="1" x14ac:dyDescent="0.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2.75" customHeight="1" x14ac:dyDescent="0.2">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2.75" customHeight="1" x14ac:dyDescent="0.2">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2.75" customHeight="1" x14ac:dyDescent="0.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2.75" customHeight="1" x14ac:dyDescent="0.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2.75" customHeight="1" x14ac:dyDescent="0.2">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2.75" customHeight="1" x14ac:dyDescent="0.2">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2.75" customHeight="1" x14ac:dyDescent="0.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2.75" customHeight="1" x14ac:dyDescent="0.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2.75" customHeight="1" x14ac:dyDescent="0.2">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2.75" customHeight="1" x14ac:dyDescent="0.2">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2.75" customHeight="1" x14ac:dyDescent="0.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2.75" customHeight="1" x14ac:dyDescent="0.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2.75" customHeight="1" x14ac:dyDescent="0.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2.75" customHeight="1" x14ac:dyDescent="0.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2.75" customHeight="1" x14ac:dyDescent="0.2">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2.75" customHeight="1" x14ac:dyDescent="0.2">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2.75" customHeight="1" x14ac:dyDescent="0.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2.75" customHeight="1" x14ac:dyDescent="0.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2.75" customHeight="1" x14ac:dyDescent="0.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2.75" customHeight="1" x14ac:dyDescent="0.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2.75" customHeight="1" x14ac:dyDescent="0.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2.75" customHeight="1" x14ac:dyDescent="0.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2.75" customHeight="1" x14ac:dyDescent="0.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2.75" customHeight="1" x14ac:dyDescent="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2.75" customHeight="1" x14ac:dyDescent="0.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2.75" customHeight="1" x14ac:dyDescent="0.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2.75" customHeight="1" x14ac:dyDescent="0.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2.75" customHeight="1" x14ac:dyDescent="0.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2.75" customHeight="1" x14ac:dyDescent="0.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2.75" customHeight="1" x14ac:dyDescent="0.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2.75" customHeight="1" x14ac:dyDescent="0.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2.75" customHeight="1" x14ac:dyDescent="0.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2.75" customHeight="1" x14ac:dyDescent="0.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2.75" customHeight="1" x14ac:dyDescent="0.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2.75" customHeight="1" x14ac:dyDescent="0.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2.75" customHeight="1" x14ac:dyDescent="0.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2.75" customHeight="1" x14ac:dyDescent="0.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2.75" customHeight="1" x14ac:dyDescent="0.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2.75" customHeight="1" x14ac:dyDescent="0.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2.75" customHeight="1" x14ac:dyDescent="0.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2.75" customHeight="1" x14ac:dyDescent="0.2">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2.75" customHeight="1" x14ac:dyDescent="0.2">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2.75" customHeight="1" x14ac:dyDescent="0.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2.75" customHeight="1" x14ac:dyDescent="0.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2.75" customHeight="1" x14ac:dyDescent="0.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2.75" customHeight="1" x14ac:dyDescent="0.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2.75" customHeight="1" x14ac:dyDescent="0.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2.75" customHeight="1" x14ac:dyDescent="0.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2.75" customHeight="1" x14ac:dyDescent="0.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2.75" customHeight="1" x14ac:dyDescent="0.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2.75" customHeight="1" x14ac:dyDescent="0.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2.75" customHeight="1" x14ac:dyDescent="0.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2.75" customHeight="1" x14ac:dyDescent="0.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2.75" customHeight="1" x14ac:dyDescent="0.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2.75" customHeight="1" x14ac:dyDescent="0.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2.75" customHeight="1" x14ac:dyDescent="0.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2.75" customHeight="1" x14ac:dyDescent="0.2">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2.75" customHeight="1" x14ac:dyDescent="0.2">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2.75" customHeight="1" x14ac:dyDescent="0.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2.75" customHeight="1" x14ac:dyDescent="0.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2.75" customHeight="1" x14ac:dyDescent="0.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2.75" customHeight="1" x14ac:dyDescent="0.2">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2.75" customHeight="1" x14ac:dyDescent="0.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2.75" customHeight="1" x14ac:dyDescent="0.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2.75" customHeight="1" x14ac:dyDescent="0.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2.75" customHeight="1" x14ac:dyDescent="0.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2.75" customHeight="1" x14ac:dyDescent="0.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2.75" customHeight="1" x14ac:dyDescent="0.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2.75" customHeight="1" x14ac:dyDescent="0.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2.75" customHeight="1" x14ac:dyDescent="0.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2.75" customHeight="1" x14ac:dyDescent="0.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2.75" customHeight="1" x14ac:dyDescent="0.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2.75" customHeight="1" x14ac:dyDescent="0.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2.75" customHeight="1" x14ac:dyDescent="0.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2.75" customHeight="1" x14ac:dyDescent="0.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2.75" customHeight="1" x14ac:dyDescent="0.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2.75" customHeight="1" x14ac:dyDescent="0.2">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2.75" customHeight="1" x14ac:dyDescent="0.2">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2.75" customHeight="1" x14ac:dyDescent="0.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2.75" customHeight="1" x14ac:dyDescent="0.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2.75" customHeight="1" x14ac:dyDescent="0.2">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2.75" customHeight="1" x14ac:dyDescent="0.2">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2.75" customHeight="1" x14ac:dyDescent="0.2">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2.75" customHeight="1" x14ac:dyDescent="0.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2.75" customHeight="1" x14ac:dyDescent="0.2">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2.75" customHeight="1" x14ac:dyDescent="0.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2.75" customHeight="1" x14ac:dyDescent="0.2">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2.75" customHeight="1" x14ac:dyDescent="0.2">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2.75" customHeight="1" x14ac:dyDescent="0.2">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2.75" customHeight="1" x14ac:dyDescent="0.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2.75" customHeight="1" x14ac:dyDescent="0.2">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2.75" customHeight="1" x14ac:dyDescent="0.2">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2.75" customHeight="1" x14ac:dyDescent="0.2">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2.75" customHeight="1" x14ac:dyDescent="0.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2.75" customHeight="1" x14ac:dyDescent="0.2">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2.75" customHeight="1" x14ac:dyDescent="0.2">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2.75" customHeight="1" x14ac:dyDescent="0.2">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2.75" customHeight="1" x14ac:dyDescent="0.2">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2.75" customHeight="1" x14ac:dyDescent="0.2">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2.75" customHeight="1" x14ac:dyDescent="0.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2.75" customHeight="1" x14ac:dyDescent="0.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2.75" customHeight="1" x14ac:dyDescent="0.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2.75" customHeight="1" x14ac:dyDescent="0.2">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2.75" customHeight="1" x14ac:dyDescent="0.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2.75" customHeight="1" x14ac:dyDescent="0.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2.75" customHeight="1" x14ac:dyDescent="0.2">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2.75" customHeight="1" x14ac:dyDescent="0.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2.75" customHeight="1" x14ac:dyDescent="0.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2.75" customHeight="1" x14ac:dyDescent="0.2">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2.75" customHeight="1" x14ac:dyDescent="0.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2.75" customHeight="1" x14ac:dyDescent="0.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2.75" customHeight="1" x14ac:dyDescent="0.2">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2.75" customHeight="1" x14ac:dyDescent="0.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2.75" customHeight="1" x14ac:dyDescent="0.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2.75" customHeight="1" x14ac:dyDescent="0.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2.75" customHeight="1" x14ac:dyDescent="0.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2.75" customHeight="1" x14ac:dyDescent="0.2">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2.75" customHeight="1" x14ac:dyDescent="0.2">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2.75" customHeight="1" x14ac:dyDescent="0.2">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2.75" customHeight="1" x14ac:dyDescent="0.2">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2.75" customHeight="1" x14ac:dyDescent="0.2">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2.75" customHeight="1" x14ac:dyDescent="0.2">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2.75" customHeight="1" x14ac:dyDescent="0.2">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2.75" customHeight="1" x14ac:dyDescent="0.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2.75" customHeight="1" x14ac:dyDescent="0.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2.75" customHeight="1" x14ac:dyDescent="0.2">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2.75" customHeight="1" x14ac:dyDescent="0.2">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2.75" customHeight="1" x14ac:dyDescent="0.2">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2.75" customHeight="1" x14ac:dyDescent="0.2">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2.75" customHeight="1" x14ac:dyDescent="0.2">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2.75" customHeight="1" x14ac:dyDescent="0.2">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2.75" customHeight="1" x14ac:dyDescent="0.2">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2.75" customHeight="1" x14ac:dyDescent="0.2">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2.75" customHeight="1" x14ac:dyDescent="0.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2.75" customHeight="1" x14ac:dyDescent="0.2">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2.75" customHeight="1" x14ac:dyDescent="0.2">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2.75" customHeight="1" x14ac:dyDescent="0.2">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2.75" customHeight="1" x14ac:dyDescent="0.2">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2.75" customHeight="1" x14ac:dyDescent="0.2">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2.75" customHeight="1" x14ac:dyDescent="0.2">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2.75" customHeight="1" x14ac:dyDescent="0.2">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2.75" customHeight="1" x14ac:dyDescent="0.2">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2.75" customHeight="1" x14ac:dyDescent="0.2">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2.75" customHeight="1" x14ac:dyDescent="0.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2.75" customHeight="1" x14ac:dyDescent="0.2">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2.75" customHeight="1" x14ac:dyDescent="0.2">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2.75" customHeight="1" x14ac:dyDescent="0.2">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2.75" customHeight="1" x14ac:dyDescent="0.2">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2.75" customHeight="1" x14ac:dyDescent="0.2">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2.75" customHeight="1" x14ac:dyDescent="0.2">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2.75" customHeight="1" x14ac:dyDescent="0.2">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2.75" customHeight="1" x14ac:dyDescent="0.2">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2.75" customHeight="1" x14ac:dyDescent="0.2">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2.75" customHeight="1" x14ac:dyDescent="0.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2.75" customHeight="1" x14ac:dyDescent="0.2">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2.75" customHeight="1" x14ac:dyDescent="0.2">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2.75" customHeight="1" x14ac:dyDescent="0.2">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2.75" customHeight="1" x14ac:dyDescent="0.2">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2.75" customHeight="1" x14ac:dyDescent="0.2">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2.75" customHeight="1" x14ac:dyDescent="0.2">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2.75" customHeight="1" x14ac:dyDescent="0.2">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2.75" customHeight="1" x14ac:dyDescent="0.2">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2.75" customHeight="1" x14ac:dyDescent="0.2">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2.75" customHeight="1" x14ac:dyDescent="0.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2.75" customHeight="1" x14ac:dyDescent="0.2">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2.75" customHeight="1" x14ac:dyDescent="0.2">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2.75" customHeight="1" x14ac:dyDescent="0.2">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2.75" customHeight="1" x14ac:dyDescent="0.2">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2.75" customHeight="1" x14ac:dyDescent="0.2">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2.75" customHeight="1" x14ac:dyDescent="0.2">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2.75" customHeight="1" x14ac:dyDescent="0.2">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2.75" customHeight="1" x14ac:dyDescent="0.2">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2.75" customHeight="1" x14ac:dyDescent="0.2">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2.75" customHeight="1" x14ac:dyDescent="0.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2.75" customHeight="1" x14ac:dyDescent="0.2">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2.75" customHeight="1" x14ac:dyDescent="0.2">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2.75" customHeight="1" x14ac:dyDescent="0.2">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2.75" customHeight="1" x14ac:dyDescent="0.2">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2.75" customHeight="1" x14ac:dyDescent="0.2">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2.75" customHeight="1" x14ac:dyDescent="0.2">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2.75" customHeight="1" x14ac:dyDescent="0.2">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2.75" customHeight="1" x14ac:dyDescent="0.2">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2.75" customHeight="1" x14ac:dyDescent="0.2">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2.75" customHeight="1" x14ac:dyDescent="0.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2.75" customHeight="1" x14ac:dyDescent="0.2">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2.75" customHeight="1" x14ac:dyDescent="0.2">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2.75" customHeight="1" x14ac:dyDescent="0.2">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2.75" customHeight="1" x14ac:dyDescent="0.2">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2.75" customHeight="1" x14ac:dyDescent="0.2">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2.75" customHeight="1" x14ac:dyDescent="0.2">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2.75" customHeight="1" x14ac:dyDescent="0.2">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2.75" customHeight="1" x14ac:dyDescent="0.2">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2.75" customHeight="1" x14ac:dyDescent="0.2">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2.75" customHeight="1" x14ac:dyDescent="0.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2.75" customHeight="1" x14ac:dyDescent="0.2">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2.75" customHeight="1" x14ac:dyDescent="0.2">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2.75" customHeight="1" x14ac:dyDescent="0.2">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2.75" customHeight="1" x14ac:dyDescent="0.2">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2.75" customHeight="1" x14ac:dyDescent="0.2">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2.75" customHeight="1" x14ac:dyDescent="0.2">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2.75" customHeight="1" x14ac:dyDescent="0.2">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2.75" customHeight="1" x14ac:dyDescent="0.2">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2.75" customHeight="1" x14ac:dyDescent="0.2">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2.75" customHeight="1" x14ac:dyDescent="0.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2.75" customHeight="1" x14ac:dyDescent="0.2">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2.75" customHeight="1" x14ac:dyDescent="0.2">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2.75" customHeight="1" x14ac:dyDescent="0.2">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2.75" customHeight="1" x14ac:dyDescent="0.2">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2.75" customHeight="1" x14ac:dyDescent="0.2">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2.75" customHeight="1" x14ac:dyDescent="0.2">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2.75" customHeight="1" x14ac:dyDescent="0.2">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2.75" customHeight="1" x14ac:dyDescent="0.2">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2.75" customHeight="1" x14ac:dyDescent="0.2">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2.75" customHeight="1" x14ac:dyDescent="0.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2.75" customHeight="1" x14ac:dyDescent="0.2">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2.75" customHeight="1" x14ac:dyDescent="0.2">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2.75" customHeight="1" x14ac:dyDescent="0.2">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2.75" customHeight="1" x14ac:dyDescent="0.2">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2.75" customHeight="1" x14ac:dyDescent="0.2">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2.75" customHeight="1" x14ac:dyDescent="0.2">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2.75" customHeight="1" x14ac:dyDescent="0.2">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2.75" customHeight="1" x14ac:dyDescent="0.2">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2.75" customHeight="1" x14ac:dyDescent="0.2">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2.75" customHeight="1" x14ac:dyDescent="0.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2.75" customHeight="1" x14ac:dyDescent="0.2">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2.75" customHeight="1" x14ac:dyDescent="0.2">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2.75" customHeight="1" x14ac:dyDescent="0.2">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2.75" customHeight="1" x14ac:dyDescent="0.2">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2.75" customHeight="1" x14ac:dyDescent="0.2">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2.75" customHeight="1" x14ac:dyDescent="0.2">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2.75" customHeight="1" x14ac:dyDescent="0.2">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2.75" customHeight="1" x14ac:dyDescent="0.2">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2.75" customHeight="1" x14ac:dyDescent="0.2">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2.75" customHeight="1" x14ac:dyDescent="0.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2.75" customHeight="1" x14ac:dyDescent="0.2">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2.75" customHeight="1" x14ac:dyDescent="0.2">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2.75" customHeight="1" x14ac:dyDescent="0.2">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2.75" customHeight="1" x14ac:dyDescent="0.2">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2.75" customHeight="1" x14ac:dyDescent="0.2">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2.75" customHeight="1" x14ac:dyDescent="0.2">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2.75" customHeight="1" x14ac:dyDescent="0.2">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2.75" customHeight="1" x14ac:dyDescent="0.2">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2.75" customHeight="1" x14ac:dyDescent="0.2">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2.75" customHeight="1" x14ac:dyDescent="0.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2.75" customHeight="1" x14ac:dyDescent="0.2">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2.75" customHeight="1" x14ac:dyDescent="0.2">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2.75" customHeight="1" x14ac:dyDescent="0.2">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2.75" customHeight="1" x14ac:dyDescent="0.2">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2.75" customHeight="1" x14ac:dyDescent="0.2">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2.75" customHeight="1" x14ac:dyDescent="0.2">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2.75" customHeight="1" x14ac:dyDescent="0.2">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2.75" customHeight="1" x14ac:dyDescent="0.2">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2.75" customHeight="1" x14ac:dyDescent="0.2">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2.75" customHeight="1" x14ac:dyDescent="0.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2.75" customHeight="1" x14ac:dyDescent="0.2">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2.75" customHeight="1" x14ac:dyDescent="0.2">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2.75" customHeight="1" x14ac:dyDescent="0.2">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2.75" customHeight="1" x14ac:dyDescent="0.2">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2.75" customHeight="1" x14ac:dyDescent="0.2">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2.75" customHeight="1" x14ac:dyDescent="0.2">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2.75" customHeight="1" x14ac:dyDescent="0.2">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2.75" customHeight="1" x14ac:dyDescent="0.2">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2.75" customHeight="1" x14ac:dyDescent="0.2">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2.75" customHeight="1" x14ac:dyDescent="0.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2.75" customHeight="1" x14ac:dyDescent="0.2">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2.75" customHeight="1" x14ac:dyDescent="0.2">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2.75" customHeight="1" x14ac:dyDescent="0.2">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2.75" customHeight="1" x14ac:dyDescent="0.2">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2.75" customHeight="1" x14ac:dyDescent="0.2">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2.75" customHeight="1" x14ac:dyDescent="0.2">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2.75" customHeight="1" x14ac:dyDescent="0.2">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2.75" customHeight="1" x14ac:dyDescent="0.2">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2.75" customHeight="1" x14ac:dyDescent="0.2">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2.75" customHeight="1" x14ac:dyDescent="0.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2.75" customHeight="1" x14ac:dyDescent="0.2">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2.75" customHeight="1" x14ac:dyDescent="0.2">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2.75" customHeight="1" x14ac:dyDescent="0.2">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2.75" customHeight="1" x14ac:dyDescent="0.2">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2.75" customHeight="1" x14ac:dyDescent="0.2">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2.75" customHeight="1" x14ac:dyDescent="0.2">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2.75" customHeight="1" x14ac:dyDescent="0.2">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2.75" customHeight="1" x14ac:dyDescent="0.2">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2.75" customHeight="1" x14ac:dyDescent="0.2">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2.75" customHeight="1" x14ac:dyDescent="0.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2.75" customHeight="1" x14ac:dyDescent="0.2">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2.75" customHeight="1" x14ac:dyDescent="0.2">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2.75" customHeight="1" x14ac:dyDescent="0.2">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2.75" customHeight="1" x14ac:dyDescent="0.2">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2.75" customHeight="1" x14ac:dyDescent="0.2">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2.75" customHeight="1" x14ac:dyDescent="0.2">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2.75" customHeight="1" x14ac:dyDescent="0.2">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2.75" customHeight="1" x14ac:dyDescent="0.2">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2.75" customHeight="1" x14ac:dyDescent="0.2">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2.75" customHeight="1" x14ac:dyDescent="0.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2.75" customHeight="1" x14ac:dyDescent="0.2">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2.75" customHeight="1" x14ac:dyDescent="0.2">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2.75" customHeight="1" x14ac:dyDescent="0.2">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2.75" customHeight="1" x14ac:dyDescent="0.2">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2.75" customHeight="1" x14ac:dyDescent="0.2">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2.75" customHeight="1" x14ac:dyDescent="0.2">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2.75" customHeight="1" x14ac:dyDescent="0.2">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2.75" customHeight="1" x14ac:dyDescent="0.2">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2.75" customHeight="1" x14ac:dyDescent="0.2">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2.75" customHeight="1" x14ac:dyDescent="0.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2.75" customHeight="1" x14ac:dyDescent="0.2">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2.75" customHeight="1" x14ac:dyDescent="0.2">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2.75" customHeight="1" x14ac:dyDescent="0.2">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2.75" customHeight="1" x14ac:dyDescent="0.2">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2.75" customHeight="1" x14ac:dyDescent="0.2">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2.75" customHeight="1" x14ac:dyDescent="0.2">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2.75" customHeight="1" x14ac:dyDescent="0.2">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2.75" customHeight="1" x14ac:dyDescent="0.2">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2.75" customHeight="1" x14ac:dyDescent="0.2">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2.75" customHeight="1" x14ac:dyDescent="0.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2.75" customHeight="1" x14ac:dyDescent="0.2">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2.75" customHeight="1" x14ac:dyDescent="0.2">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2.75" customHeight="1" x14ac:dyDescent="0.2">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2.75" customHeight="1" x14ac:dyDescent="0.2">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2.75" customHeight="1" x14ac:dyDescent="0.2">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2.75" customHeight="1" x14ac:dyDescent="0.2">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2.75" customHeight="1" x14ac:dyDescent="0.2">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2.75" customHeight="1" x14ac:dyDescent="0.2">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2.75" customHeight="1" x14ac:dyDescent="0.2">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2.75" customHeight="1" x14ac:dyDescent="0.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2.75" customHeight="1" x14ac:dyDescent="0.2">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2.75" customHeight="1" x14ac:dyDescent="0.2">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2.75" customHeight="1" x14ac:dyDescent="0.2">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2.75" customHeight="1" x14ac:dyDescent="0.2">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2.75" customHeight="1" x14ac:dyDescent="0.2">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2.75" customHeight="1" x14ac:dyDescent="0.2">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2.75" customHeight="1" x14ac:dyDescent="0.2">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2.75" customHeight="1" x14ac:dyDescent="0.2">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2.75" customHeight="1" x14ac:dyDescent="0.2">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2.75" customHeight="1" x14ac:dyDescent="0.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2.75" customHeight="1" x14ac:dyDescent="0.2">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2.75" customHeight="1" x14ac:dyDescent="0.2">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2.75" customHeight="1" x14ac:dyDescent="0.2">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2.75" customHeight="1" x14ac:dyDescent="0.2">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2.75" customHeight="1" x14ac:dyDescent="0.2">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2.75" customHeight="1" x14ac:dyDescent="0.2">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2.75" customHeight="1" x14ac:dyDescent="0.2">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2.75" customHeight="1" x14ac:dyDescent="0.2">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2.75" customHeight="1" x14ac:dyDescent="0.2">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2.75" customHeight="1" x14ac:dyDescent="0.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2.75" customHeight="1" x14ac:dyDescent="0.2">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2.75" customHeight="1" x14ac:dyDescent="0.2">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2.75" customHeight="1" x14ac:dyDescent="0.2">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2.75" customHeight="1" x14ac:dyDescent="0.2">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2.75" customHeight="1" x14ac:dyDescent="0.2">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2.75" customHeight="1" x14ac:dyDescent="0.2">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2.75" customHeight="1" x14ac:dyDescent="0.2">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2.75" customHeight="1" x14ac:dyDescent="0.2">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2.75" customHeight="1" x14ac:dyDescent="0.2">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2.75" customHeight="1" x14ac:dyDescent="0.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2.75" customHeight="1" x14ac:dyDescent="0.2">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2.75" customHeight="1" x14ac:dyDescent="0.2">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2.75" customHeight="1" x14ac:dyDescent="0.2">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2.75" customHeight="1" x14ac:dyDescent="0.2">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2.75" customHeight="1" x14ac:dyDescent="0.2">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2.75" customHeight="1" x14ac:dyDescent="0.2">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2.75" customHeight="1" x14ac:dyDescent="0.2">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2.75" customHeight="1" x14ac:dyDescent="0.2">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2.75" customHeight="1" x14ac:dyDescent="0.2">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2.75" customHeight="1" x14ac:dyDescent="0.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2.75" customHeight="1" x14ac:dyDescent="0.2">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2.75" customHeight="1" x14ac:dyDescent="0.2">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2.75" customHeight="1" x14ac:dyDescent="0.2">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2.75" customHeight="1" x14ac:dyDescent="0.2">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2.75" customHeight="1" x14ac:dyDescent="0.2">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2.75" customHeight="1" x14ac:dyDescent="0.2">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2.75" customHeight="1" x14ac:dyDescent="0.2">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2.75" customHeight="1" x14ac:dyDescent="0.2">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2.75" customHeight="1" x14ac:dyDescent="0.2">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2.75" customHeight="1" x14ac:dyDescent="0.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2.75" customHeight="1" x14ac:dyDescent="0.2">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2.75" customHeight="1" x14ac:dyDescent="0.2">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2.75" customHeight="1" x14ac:dyDescent="0.2">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2.75" customHeight="1" x14ac:dyDescent="0.2">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2.75" customHeight="1" x14ac:dyDescent="0.2">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2.75" customHeight="1" x14ac:dyDescent="0.2">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2.75" customHeight="1" x14ac:dyDescent="0.2">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2.75" customHeight="1" x14ac:dyDescent="0.2">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2.75" customHeight="1" x14ac:dyDescent="0.2">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2.75" customHeight="1" x14ac:dyDescent="0.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2.75" customHeight="1" x14ac:dyDescent="0.2">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2.75" customHeight="1" x14ac:dyDescent="0.2">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2.75" customHeight="1" x14ac:dyDescent="0.2">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2.75" customHeight="1" x14ac:dyDescent="0.2">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2.75" customHeight="1" x14ac:dyDescent="0.2">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2.75" customHeight="1" x14ac:dyDescent="0.2">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2.75" customHeight="1" x14ac:dyDescent="0.2">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2.75" customHeight="1" x14ac:dyDescent="0.2">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2.75" customHeight="1" x14ac:dyDescent="0.2">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2.75" customHeight="1" x14ac:dyDescent="0.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2.75" customHeight="1" x14ac:dyDescent="0.2">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2.75" customHeight="1" x14ac:dyDescent="0.2">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2.75" customHeight="1" x14ac:dyDescent="0.2">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2.75" customHeight="1" x14ac:dyDescent="0.2">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2.75" customHeight="1" x14ac:dyDescent="0.2">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2.75" customHeight="1" x14ac:dyDescent="0.2">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2.75" customHeight="1" x14ac:dyDescent="0.2">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2.75" customHeight="1" x14ac:dyDescent="0.2">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2.75" customHeight="1" x14ac:dyDescent="0.2">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2.75" customHeight="1" x14ac:dyDescent="0.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2.75" customHeight="1" x14ac:dyDescent="0.2">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2.75" customHeight="1" x14ac:dyDescent="0.2">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2.75" customHeight="1" x14ac:dyDescent="0.2">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2.75" customHeight="1" x14ac:dyDescent="0.2">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2.75" customHeight="1" x14ac:dyDescent="0.2">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2.75" customHeight="1" x14ac:dyDescent="0.2">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2.75" customHeight="1" x14ac:dyDescent="0.2">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2.75" customHeight="1" x14ac:dyDescent="0.2">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2.75" customHeight="1" x14ac:dyDescent="0.2">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2.75" customHeight="1" x14ac:dyDescent="0.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2.75" customHeight="1" x14ac:dyDescent="0.2">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2.75" customHeight="1" x14ac:dyDescent="0.2">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2.75" customHeight="1" x14ac:dyDescent="0.2">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2.75" customHeight="1" x14ac:dyDescent="0.2">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2.75" customHeight="1" x14ac:dyDescent="0.2">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2.75" customHeight="1" x14ac:dyDescent="0.2">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2.75" customHeight="1" x14ac:dyDescent="0.2">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2.75" customHeight="1" x14ac:dyDescent="0.2">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2.75" customHeight="1" x14ac:dyDescent="0.2">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2.75" customHeight="1" x14ac:dyDescent="0.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2.75" customHeight="1" x14ac:dyDescent="0.2">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2.75" customHeight="1" x14ac:dyDescent="0.2">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2.75" customHeight="1" x14ac:dyDescent="0.2">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2.75" customHeight="1" x14ac:dyDescent="0.2">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2.75" customHeight="1" x14ac:dyDescent="0.2">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2.75" customHeight="1" x14ac:dyDescent="0.2">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2.75" customHeight="1" x14ac:dyDescent="0.2">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2.75" customHeight="1" x14ac:dyDescent="0.2">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2.75" customHeight="1" x14ac:dyDescent="0.2">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2.75" customHeight="1" x14ac:dyDescent="0.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2.75" customHeight="1" x14ac:dyDescent="0.2">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2.75" customHeight="1" x14ac:dyDescent="0.2">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2.75" customHeight="1" x14ac:dyDescent="0.2">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2.75" customHeight="1" x14ac:dyDescent="0.2">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2.75" customHeight="1" x14ac:dyDescent="0.2">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2.75" customHeight="1" x14ac:dyDescent="0.2">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2.75" customHeight="1" x14ac:dyDescent="0.2">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2.75" customHeight="1" x14ac:dyDescent="0.2">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2.75" customHeight="1" x14ac:dyDescent="0.2">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2.75" customHeight="1" x14ac:dyDescent="0.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2.75" customHeight="1" x14ac:dyDescent="0.2">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2.75" customHeight="1" x14ac:dyDescent="0.2">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2.75" customHeight="1" x14ac:dyDescent="0.2">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2.75" customHeight="1" x14ac:dyDescent="0.2">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2.75" customHeight="1" x14ac:dyDescent="0.2">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2.75" customHeight="1" x14ac:dyDescent="0.2">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2.75" customHeight="1" x14ac:dyDescent="0.2">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2.75" customHeight="1" x14ac:dyDescent="0.2">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2.75" customHeight="1" x14ac:dyDescent="0.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2.75" customHeight="1" x14ac:dyDescent="0.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2.75" customHeight="1" x14ac:dyDescent="0.2">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2.75" customHeight="1" x14ac:dyDescent="0.2">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2.75" customHeight="1" x14ac:dyDescent="0.2">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2.75" customHeight="1" x14ac:dyDescent="0.2">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2.75" customHeight="1" x14ac:dyDescent="0.2">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2.75" customHeight="1" x14ac:dyDescent="0.2">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2.75" customHeight="1" x14ac:dyDescent="0.2">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2.75" customHeight="1" x14ac:dyDescent="0.2">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2.75" customHeight="1" x14ac:dyDescent="0.2">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2.75" customHeight="1" x14ac:dyDescent="0.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2.75" customHeight="1" x14ac:dyDescent="0.2">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2.75" customHeight="1" x14ac:dyDescent="0.2">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2.75" customHeight="1" x14ac:dyDescent="0.2">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2.75" customHeight="1" x14ac:dyDescent="0.2">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2.75" customHeight="1" x14ac:dyDescent="0.2">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2.75" customHeight="1" x14ac:dyDescent="0.2">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2.75" customHeight="1" x14ac:dyDescent="0.2">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2.75" customHeight="1" x14ac:dyDescent="0.2">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2.75" customHeight="1" x14ac:dyDescent="0.2">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2.75" customHeight="1" x14ac:dyDescent="0.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2.75" customHeight="1" x14ac:dyDescent="0.2">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2.75" customHeight="1" x14ac:dyDescent="0.2">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2.75" customHeight="1" x14ac:dyDescent="0.2">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2.75" customHeight="1" x14ac:dyDescent="0.2">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2.75" customHeight="1" x14ac:dyDescent="0.2">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2.75" customHeight="1" x14ac:dyDescent="0.2">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2.75" customHeight="1" x14ac:dyDescent="0.2">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2.75" customHeight="1" x14ac:dyDescent="0.2">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2.75" customHeight="1" x14ac:dyDescent="0.2">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2.75" customHeight="1" x14ac:dyDescent="0.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2.75" customHeight="1" x14ac:dyDescent="0.2">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2.75" customHeight="1" x14ac:dyDescent="0.2">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2.75" customHeight="1" x14ac:dyDescent="0.2">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2.75" customHeight="1" x14ac:dyDescent="0.2">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2.75" customHeight="1" x14ac:dyDescent="0.2">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2.75" customHeight="1" x14ac:dyDescent="0.2">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2.75" customHeight="1" x14ac:dyDescent="0.2">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2.75" customHeight="1" x14ac:dyDescent="0.2">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2.75" customHeight="1" x14ac:dyDescent="0.2">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2.75" customHeight="1" x14ac:dyDescent="0.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2.75" customHeight="1" x14ac:dyDescent="0.2">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2.75" customHeight="1" x14ac:dyDescent="0.2">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2.75" customHeight="1" x14ac:dyDescent="0.2">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2.75" customHeight="1" x14ac:dyDescent="0.2">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2.75" customHeight="1" x14ac:dyDescent="0.2">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2.75" customHeight="1" x14ac:dyDescent="0.2">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2.75" customHeight="1" x14ac:dyDescent="0.2">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2.75" customHeight="1" x14ac:dyDescent="0.2">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2.75" customHeight="1" x14ac:dyDescent="0.2">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2.75" customHeight="1" x14ac:dyDescent="0.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2.75" customHeight="1" x14ac:dyDescent="0.2">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2.75" customHeight="1" x14ac:dyDescent="0.2">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2.75" customHeight="1" x14ac:dyDescent="0.2">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2.75" customHeight="1" x14ac:dyDescent="0.2">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2.75" customHeight="1" x14ac:dyDescent="0.2">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2.75" customHeight="1" x14ac:dyDescent="0.2">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2.75" customHeight="1" x14ac:dyDescent="0.2">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2.75" customHeight="1" x14ac:dyDescent="0.2">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2.75" customHeight="1" x14ac:dyDescent="0.2">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2.75" customHeight="1" x14ac:dyDescent="0.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2.75" customHeight="1" x14ac:dyDescent="0.2">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2.75" customHeight="1" x14ac:dyDescent="0.2">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2.75" customHeight="1" x14ac:dyDescent="0.2">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2.75" customHeight="1" x14ac:dyDescent="0.2">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2.75" customHeight="1" x14ac:dyDescent="0.2">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2.75" customHeight="1" x14ac:dyDescent="0.2">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2.75" customHeight="1" x14ac:dyDescent="0.2">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2.75" customHeight="1" x14ac:dyDescent="0.2">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2.75" customHeight="1" x14ac:dyDescent="0.2">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2.75" customHeight="1" x14ac:dyDescent="0.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2.75" customHeight="1" x14ac:dyDescent="0.2">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2.75" customHeight="1" x14ac:dyDescent="0.2">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2.75" customHeight="1" x14ac:dyDescent="0.2">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2.75" customHeight="1" x14ac:dyDescent="0.2">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2.75" customHeight="1" x14ac:dyDescent="0.2">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2.75" customHeight="1" x14ac:dyDescent="0.2">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2.75" customHeight="1" x14ac:dyDescent="0.2">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2.75" customHeight="1" x14ac:dyDescent="0.2">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2.75" customHeight="1" x14ac:dyDescent="0.2">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2.75" customHeight="1" x14ac:dyDescent="0.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2.75" customHeight="1" x14ac:dyDescent="0.2">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2.75" customHeight="1" x14ac:dyDescent="0.2">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2.75" customHeight="1" x14ac:dyDescent="0.2">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2.75" customHeight="1" x14ac:dyDescent="0.2">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2.75" customHeight="1" x14ac:dyDescent="0.2">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2.75" customHeight="1" x14ac:dyDescent="0.2">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2.75" customHeight="1" x14ac:dyDescent="0.2">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2.75" customHeight="1" x14ac:dyDescent="0.2">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2.75" customHeight="1" x14ac:dyDescent="0.2">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2.75" customHeight="1" x14ac:dyDescent="0.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2.75" customHeight="1" x14ac:dyDescent="0.2">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2.75" customHeight="1" x14ac:dyDescent="0.2">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2.75" customHeight="1" x14ac:dyDescent="0.2">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2.75" customHeight="1" x14ac:dyDescent="0.2">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2.75" customHeight="1" x14ac:dyDescent="0.2">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2.75" customHeight="1" x14ac:dyDescent="0.2">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2.75" customHeight="1" x14ac:dyDescent="0.2">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2.75" customHeight="1" x14ac:dyDescent="0.2">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2.75" customHeight="1" x14ac:dyDescent="0.2">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2.75" customHeight="1" x14ac:dyDescent="0.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2.75" customHeight="1" x14ac:dyDescent="0.2">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2.75" customHeight="1" x14ac:dyDescent="0.2">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2.75" customHeight="1" x14ac:dyDescent="0.2">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2.75" customHeight="1" x14ac:dyDescent="0.2">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2.75" customHeight="1" x14ac:dyDescent="0.2">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2.75" customHeight="1" x14ac:dyDescent="0.2">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2.75" customHeight="1" x14ac:dyDescent="0.2">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2.75" customHeight="1" x14ac:dyDescent="0.2">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2.75" customHeight="1" x14ac:dyDescent="0.2">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2.75" customHeight="1" x14ac:dyDescent="0.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2.75" customHeight="1" x14ac:dyDescent="0.2">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2.75" customHeight="1" x14ac:dyDescent="0.2">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2.75" customHeight="1" x14ac:dyDescent="0.2">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2.75" customHeight="1" x14ac:dyDescent="0.2">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2.75" customHeight="1" x14ac:dyDescent="0.2">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2.75" customHeight="1" x14ac:dyDescent="0.2">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2.75" customHeight="1" x14ac:dyDescent="0.2">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2.75" customHeight="1" x14ac:dyDescent="0.2">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2.75" customHeight="1" x14ac:dyDescent="0.2">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2.75" customHeight="1" x14ac:dyDescent="0.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2.75" customHeight="1" x14ac:dyDescent="0.2">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2.75" customHeight="1" x14ac:dyDescent="0.2">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2.75" customHeight="1" x14ac:dyDescent="0.2">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2.75" customHeight="1" x14ac:dyDescent="0.2">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2.75" customHeight="1" x14ac:dyDescent="0.2">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2.75" customHeight="1" x14ac:dyDescent="0.2">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2.75" customHeight="1" x14ac:dyDescent="0.2">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2.75" customHeight="1" x14ac:dyDescent="0.2">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2.75" customHeight="1" x14ac:dyDescent="0.2">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2.75" customHeight="1" x14ac:dyDescent="0.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2.75" customHeight="1" x14ac:dyDescent="0.2">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2.75" customHeight="1" x14ac:dyDescent="0.2">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2.75" customHeight="1" x14ac:dyDescent="0.2">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2.75" customHeight="1" x14ac:dyDescent="0.2">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2.75" customHeight="1" x14ac:dyDescent="0.2">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2.75" customHeight="1" x14ac:dyDescent="0.2">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2.75" customHeight="1" x14ac:dyDescent="0.2">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2.75" customHeight="1" x14ac:dyDescent="0.2">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2.75" customHeight="1" x14ac:dyDescent="0.2">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2.75" customHeight="1" x14ac:dyDescent="0.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2.75" customHeight="1" x14ac:dyDescent="0.2">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2.75" customHeight="1" x14ac:dyDescent="0.2">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2.75" customHeight="1" x14ac:dyDescent="0.2">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2.75" customHeight="1" x14ac:dyDescent="0.2">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2.75" customHeight="1" x14ac:dyDescent="0.2">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2.75" customHeight="1" x14ac:dyDescent="0.2">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2.75" customHeight="1" x14ac:dyDescent="0.2">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2.75" customHeight="1" x14ac:dyDescent="0.2">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2.75" customHeight="1" x14ac:dyDescent="0.2">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2.75" customHeight="1" x14ac:dyDescent="0.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2.75" customHeight="1" x14ac:dyDescent="0.2">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2.75" customHeight="1" x14ac:dyDescent="0.2">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2.75" customHeight="1" x14ac:dyDescent="0.2">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2.75" customHeight="1" x14ac:dyDescent="0.2">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2.75" customHeight="1" x14ac:dyDescent="0.2">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2.75" customHeight="1" x14ac:dyDescent="0.2">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2.75" customHeight="1" x14ac:dyDescent="0.2">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2.75" customHeight="1" x14ac:dyDescent="0.2">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2.75" customHeight="1" x14ac:dyDescent="0.2">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2.75" customHeight="1" x14ac:dyDescent="0.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2.75" customHeight="1" x14ac:dyDescent="0.2">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2.75" customHeight="1" x14ac:dyDescent="0.2">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2.75" customHeight="1" x14ac:dyDescent="0.2">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2.75" customHeight="1" x14ac:dyDescent="0.2">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2.75" customHeight="1" x14ac:dyDescent="0.2">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2.75" customHeight="1" x14ac:dyDescent="0.2">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2.75" customHeight="1" x14ac:dyDescent="0.2">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2.75" customHeight="1" x14ac:dyDescent="0.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mergeCells count="3">
    <mergeCell ref="B3:E3"/>
    <mergeCell ref="B4:C4"/>
    <mergeCell ref="A7:A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baseColWidth="10" defaultColWidth="12.5703125" defaultRowHeight="15" customHeight="1" x14ac:dyDescent="0.2"/>
  <cols>
    <col min="1" max="1" width="11.42578125" customWidth="1"/>
    <col min="2" max="2" width="5" customWidth="1"/>
    <col min="3" max="3" width="12.140625" customWidth="1"/>
    <col min="4" max="8" width="10.5703125" customWidth="1"/>
    <col min="9" max="9" width="4.42578125" customWidth="1"/>
    <col min="10" max="26" width="11.42578125" customWidth="1"/>
  </cols>
  <sheetData>
    <row r="1" spans="1:26" ht="13.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13.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row>
    <row r="3" spans="1:26" ht="13.5" customHeight="1" x14ac:dyDescent="0.2">
      <c r="A3" s="38"/>
      <c r="B3" s="38"/>
      <c r="C3" s="38"/>
      <c r="D3" s="38"/>
      <c r="E3" s="38"/>
      <c r="F3" s="38"/>
      <c r="G3" s="38"/>
      <c r="H3" s="38"/>
      <c r="I3" s="38"/>
      <c r="J3" s="38"/>
      <c r="K3" s="38"/>
      <c r="L3" s="38"/>
      <c r="M3" s="38"/>
      <c r="N3" s="38"/>
      <c r="O3" s="38"/>
      <c r="P3" s="38"/>
      <c r="Q3" s="38"/>
      <c r="R3" s="38"/>
      <c r="S3" s="38"/>
      <c r="T3" s="38"/>
      <c r="U3" s="38"/>
      <c r="V3" s="38"/>
      <c r="W3" s="38"/>
      <c r="X3" s="38"/>
      <c r="Y3" s="38"/>
      <c r="Z3" s="38"/>
    </row>
    <row r="4" spans="1:26" ht="13.5" customHeight="1" x14ac:dyDescent="0.2">
      <c r="A4" s="38"/>
      <c r="B4" s="38"/>
      <c r="C4" s="141" t="s">
        <v>687</v>
      </c>
      <c r="D4" s="128"/>
      <c r="E4" s="128"/>
      <c r="F4" s="128"/>
      <c r="G4" s="128"/>
      <c r="H4" s="128"/>
      <c r="I4" s="38"/>
      <c r="J4" s="38"/>
      <c r="K4" s="38"/>
      <c r="L4" s="38"/>
      <c r="M4" s="38"/>
      <c r="N4" s="38"/>
      <c r="O4" s="38"/>
      <c r="P4" s="38"/>
      <c r="Q4" s="38"/>
      <c r="R4" s="38"/>
      <c r="S4" s="38"/>
      <c r="T4" s="38"/>
      <c r="U4" s="38"/>
      <c r="V4" s="38"/>
      <c r="W4" s="38"/>
      <c r="X4" s="38"/>
      <c r="Y4" s="38"/>
      <c r="Z4" s="38"/>
    </row>
    <row r="5" spans="1:26" ht="13.5" customHeight="1" x14ac:dyDescent="0.2">
      <c r="A5" s="38"/>
      <c r="B5" s="38"/>
      <c r="C5" s="95"/>
      <c r="D5" s="38"/>
      <c r="E5" s="38"/>
      <c r="F5" s="38"/>
      <c r="G5" s="38"/>
      <c r="H5" s="38"/>
      <c r="I5" s="38"/>
      <c r="J5" s="38"/>
      <c r="K5" s="38"/>
      <c r="L5" s="38"/>
      <c r="M5" s="38"/>
      <c r="N5" s="38"/>
      <c r="O5" s="38"/>
      <c r="P5" s="38"/>
      <c r="Q5" s="38"/>
      <c r="R5" s="38"/>
      <c r="S5" s="38"/>
      <c r="T5" s="38"/>
      <c r="U5" s="38"/>
      <c r="V5" s="38"/>
      <c r="W5" s="38"/>
      <c r="X5" s="38"/>
      <c r="Y5" s="38"/>
      <c r="Z5" s="38"/>
    </row>
    <row r="6" spans="1:26" ht="13.5" customHeight="1" x14ac:dyDescent="0.2">
      <c r="A6" s="38"/>
      <c r="B6" s="38"/>
      <c r="C6" s="95"/>
      <c r="D6" s="142" t="s">
        <v>242</v>
      </c>
      <c r="E6" s="134"/>
      <c r="F6" s="134"/>
      <c r="G6" s="134"/>
      <c r="H6" s="134"/>
      <c r="I6" s="38"/>
      <c r="J6" s="38"/>
      <c r="K6" s="38"/>
      <c r="L6" s="38"/>
      <c r="M6" s="38"/>
      <c r="N6" s="38"/>
      <c r="O6" s="38"/>
      <c r="P6" s="38"/>
      <c r="Q6" s="38"/>
      <c r="R6" s="38"/>
      <c r="S6" s="38"/>
      <c r="T6" s="38"/>
      <c r="U6" s="38"/>
      <c r="V6" s="38"/>
      <c r="W6" s="38"/>
      <c r="X6" s="38"/>
      <c r="Y6" s="38"/>
      <c r="Z6" s="38"/>
    </row>
    <row r="7" spans="1:26" ht="13.5" customHeight="1" x14ac:dyDescent="0.2">
      <c r="A7" s="38"/>
      <c r="B7" s="38"/>
      <c r="C7" s="95"/>
      <c r="D7" s="38"/>
      <c r="E7" s="38"/>
      <c r="F7" s="38"/>
      <c r="G7" s="38"/>
      <c r="H7" s="38"/>
      <c r="I7" s="38"/>
      <c r="J7" s="38"/>
      <c r="K7" s="38"/>
      <c r="L7" s="38"/>
      <c r="M7" s="38"/>
      <c r="N7" s="38"/>
      <c r="O7" s="38"/>
      <c r="P7" s="38"/>
      <c r="Q7" s="38"/>
      <c r="R7" s="38"/>
      <c r="S7" s="38"/>
      <c r="T7" s="38"/>
      <c r="U7" s="38"/>
      <c r="V7" s="38"/>
      <c r="W7" s="38"/>
      <c r="X7" s="38"/>
      <c r="Y7" s="38"/>
      <c r="Z7" s="38"/>
    </row>
    <row r="8" spans="1:26" ht="42.75" customHeight="1" x14ac:dyDescent="0.2">
      <c r="A8" s="38"/>
      <c r="B8" s="139" t="s">
        <v>74</v>
      </c>
      <c r="C8" s="96" t="s">
        <v>688</v>
      </c>
      <c r="D8" s="97"/>
      <c r="E8" s="97"/>
      <c r="F8" s="97"/>
      <c r="G8" s="97"/>
      <c r="H8" s="98"/>
      <c r="I8" s="38"/>
      <c r="J8" s="99" t="s">
        <v>656</v>
      </c>
      <c r="K8" s="38"/>
      <c r="L8" s="38"/>
      <c r="M8" s="38"/>
      <c r="N8" s="38"/>
      <c r="O8" s="38"/>
      <c r="P8" s="38"/>
      <c r="Q8" s="38"/>
      <c r="R8" s="38"/>
      <c r="S8" s="38"/>
      <c r="T8" s="38"/>
      <c r="U8" s="38"/>
      <c r="V8" s="38"/>
      <c r="W8" s="38"/>
      <c r="X8" s="38"/>
      <c r="Y8" s="38"/>
      <c r="Z8" s="38"/>
    </row>
    <row r="9" spans="1:26" ht="42.75" customHeight="1" x14ac:dyDescent="0.2">
      <c r="A9" s="38"/>
      <c r="B9" s="140"/>
      <c r="C9" s="96" t="s">
        <v>689</v>
      </c>
      <c r="D9" s="100"/>
      <c r="E9" s="100"/>
      <c r="F9" s="97"/>
      <c r="G9" s="97"/>
      <c r="H9" s="98"/>
      <c r="I9" s="38"/>
      <c r="J9" s="101" t="s">
        <v>690</v>
      </c>
      <c r="K9" s="38"/>
      <c r="L9" s="38"/>
      <c r="M9" s="38"/>
      <c r="N9" s="38"/>
      <c r="O9" s="38"/>
      <c r="P9" s="38"/>
      <c r="Q9" s="38"/>
      <c r="R9" s="38"/>
      <c r="S9" s="38"/>
      <c r="T9" s="38"/>
      <c r="U9" s="38"/>
      <c r="V9" s="38"/>
      <c r="W9" s="38"/>
      <c r="X9" s="38"/>
      <c r="Y9" s="38"/>
      <c r="Z9" s="38"/>
    </row>
    <row r="10" spans="1:26" ht="42.75" customHeight="1" x14ac:dyDescent="0.2">
      <c r="A10" s="38"/>
      <c r="B10" s="140"/>
      <c r="C10" s="96" t="s">
        <v>691</v>
      </c>
      <c r="D10" s="100"/>
      <c r="E10" s="100"/>
      <c r="F10" s="100"/>
      <c r="G10" s="97"/>
      <c r="H10" s="98"/>
      <c r="I10" s="38"/>
      <c r="J10" s="102" t="s">
        <v>65</v>
      </c>
      <c r="K10" s="38"/>
      <c r="L10" s="38"/>
      <c r="M10" s="38"/>
      <c r="N10" s="38"/>
      <c r="O10" s="38"/>
      <c r="P10" s="38"/>
      <c r="Q10" s="38"/>
      <c r="R10" s="38"/>
      <c r="S10" s="38"/>
      <c r="T10" s="38"/>
      <c r="U10" s="38"/>
      <c r="V10" s="38"/>
      <c r="W10" s="38"/>
      <c r="X10" s="38"/>
      <c r="Y10" s="38"/>
      <c r="Z10" s="38"/>
    </row>
    <row r="11" spans="1:26" ht="42.75" customHeight="1" x14ac:dyDescent="0.2">
      <c r="A11" s="38"/>
      <c r="B11" s="140"/>
      <c r="C11" s="96" t="s">
        <v>692</v>
      </c>
      <c r="D11" s="103"/>
      <c r="E11" s="100"/>
      <c r="F11" s="100"/>
      <c r="G11" s="97"/>
      <c r="H11" s="98"/>
      <c r="I11" s="38"/>
      <c r="J11" s="104" t="s">
        <v>693</v>
      </c>
      <c r="K11" s="38"/>
      <c r="L11" s="38"/>
      <c r="M11" s="38"/>
      <c r="N11" s="38"/>
      <c r="O11" s="38"/>
      <c r="P11" s="38"/>
      <c r="Q11" s="38"/>
      <c r="R11" s="38"/>
      <c r="S11" s="38"/>
      <c r="T11" s="38"/>
      <c r="U11" s="38"/>
      <c r="V11" s="38"/>
      <c r="W11" s="38"/>
      <c r="X11" s="38"/>
      <c r="Y11" s="38"/>
      <c r="Z11" s="38"/>
    </row>
    <row r="12" spans="1:26" ht="42.75" customHeight="1" x14ac:dyDescent="0.2">
      <c r="A12" s="38"/>
      <c r="B12" s="140"/>
      <c r="C12" s="96" t="s">
        <v>694</v>
      </c>
      <c r="D12" s="103"/>
      <c r="E12" s="103"/>
      <c r="F12" s="100"/>
      <c r="G12" s="97"/>
      <c r="H12" s="98"/>
      <c r="I12" s="38"/>
      <c r="J12" s="38"/>
      <c r="K12" s="38"/>
      <c r="L12" s="38"/>
      <c r="M12" s="38"/>
      <c r="N12" s="38"/>
      <c r="O12" s="38"/>
      <c r="P12" s="38"/>
      <c r="Q12" s="38"/>
      <c r="R12" s="38"/>
      <c r="S12" s="38"/>
      <c r="T12" s="38"/>
      <c r="U12" s="38"/>
      <c r="V12" s="38"/>
      <c r="W12" s="38"/>
      <c r="X12" s="38"/>
      <c r="Y12" s="38"/>
      <c r="Z12" s="38"/>
    </row>
    <row r="13" spans="1:26" ht="42.75" customHeight="1" x14ac:dyDescent="0.2">
      <c r="A13" s="38"/>
      <c r="B13" s="105"/>
      <c r="C13" s="95"/>
      <c r="D13" s="106" t="s">
        <v>695</v>
      </c>
      <c r="E13" s="106" t="s">
        <v>696</v>
      </c>
      <c r="F13" s="106" t="s">
        <v>697</v>
      </c>
      <c r="G13" s="106" t="s">
        <v>698</v>
      </c>
      <c r="H13" s="106" t="s">
        <v>699</v>
      </c>
      <c r="I13" s="105"/>
      <c r="J13" s="105"/>
      <c r="K13" s="105"/>
      <c r="L13" s="38"/>
      <c r="M13" s="38"/>
      <c r="N13" s="38"/>
      <c r="O13" s="38"/>
      <c r="P13" s="38"/>
      <c r="Q13" s="38"/>
      <c r="R13" s="38"/>
      <c r="S13" s="38"/>
      <c r="T13" s="38"/>
      <c r="U13" s="38"/>
      <c r="V13" s="38"/>
      <c r="W13" s="38"/>
      <c r="X13" s="38"/>
      <c r="Y13" s="38"/>
      <c r="Z13" s="38"/>
    </row>
    <row r="14" spans="1:26" ht="13.5" customHeight="1"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3.5" customHeight="1"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3.5" customHeight="1"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3.5" customHeight="1"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3.5" customHeigh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3.5" customHeight="1" x14ac:dyDescent="0.2">
      <c r="A19" s="38"/>
      <c r="B19" s="38"/>
      <c r="C19" s="141" t="s">
        <v>700</v>
      </c>
      <c r="D19" s="128"/>
      <c r="E19" s="128"/>
      <c r="F19" s="128"/>
      <c r="G19" s="128"/>
      <c r="H19" s="128"/>
      <c r="I19" s="38"/>
      <c r="J19" s="38"/>
      <c r="K19" s="38"/>
      <c r="L19" s="38"/>
      <c r="M19" s="38"/>
      <c r="N19" s="38"/>
      <c r="O19" s="38"/>
      <c r="P19" s="38"/>
      <c r="Q19" s="38"/>
      <c r="R19" s="38"/>
      <c r="S19" s="38"/>
      <c r="T19" s="38"/>
      <c r="U19" s="38"/>
      <c r="V19" s="38"/>
      <c r="W19" s="38"/>
      <c r="X19" s="38"/>
      <c r="Y19" s="38"/>
      <c r="Z19" s="38"/>
    </row>
    <row r="20" spans="1:26" ht="13.5" customHeight="1" x14ac:dyDescent="0.2">
      <c r="A20" s="38"/>
      <c r="B20" s="38"/>
      <c r="C20" s="95"/>
      <c r="D20" s="38"/>
      <c r="E20" s="38"/>
      <c r="F20" s="38"/>
      <c r="G20" s="38"/>
      <c r="H20" s="38"/>
      <c r="I20" s="38"/>
      <c r="J20" s="38"/>
      <c r="K20" s="38"/>
      <c r="L20" s="38"/>
      <c r="M20" s="38"/>
      <c r="N20" s="38"/>
      <c r="O20" s="38"/>
      <c r="P20" s="38"/>
      <c r="Q20" s="38"/>
      <c r="R20" s="38"/>
      <c r="S20" s="38"/>
      <c r="T20" s="38"/>
      <c r="U20" s="38"/>
      <c r="V20" s="38"/>
      <c r="W20" s="38"/>
      <c r="X20" s="38"/>
      <c r="Y20" s="38"/>
      <c r="Z20" s="38"/>
    </row>
    <row r="21" spans="1:26" ht="13.5" customHeight="1" x14ac:dyDescent="0.2">
      <c r="A21" s="38"/>
      <c r="B21" s="38"/>
      <c r="C21" s="95"/>
      <c r="D21" s="142" t="s">
        <v>242</v>
      </c>
      <c r="E21" s="134"/>
      <c r="F21" s="134"/>
      <c r="G21" s="134"/>
      <c r="H21" s="134"/>
      <c r="I21" s="38"/>
      <c r="J21" s="38"/>
      <c r="K21" s="38"/>
      <c r="L21" s="38"/>
      <c r="M21" s="38"/>
      <c r="N21" s="38"/>
      <c r="O21" s="38"/>
      <c r="P21" s="38"/>
      <c r="Q21" s="38"/>
      <c r="R21" s="38"/>
      <c r="S21" s="38"/>
      <c r="T21" s="38"/>
      <c r="U21" s="38"/>
      <c r="V21" s="38"/>
      <c r="W21" s="38"/>
      <c r="X21" s="38"/>
      <c r="Y21" s="38"/>
      <c r="Z21" s="38"/>
    </row>
    <row r="22" spans="1:26" ht="13.5" customHeight="1" x14ac:dyDescent="0.2">
      <c r="A22" s="38"/>
      <c r="B22" s="38"/>
      <c r="C22" s="95"/>
      <c r="D22" s="38"/>
      <c r="E22" s="38"/>
      <c r="F22" s="38"/>
      <c r="G22" s="38"/>
      <c r="H22" s="38"/>
      <c r="I22" s="38"/>
      <c r="J22" s="38"/>
      <c r="K22" s="38"/>
      <c r="L22" s="38"/>
      <c r="M22" s="38"/>
      <c r="N22" s="38"/>
      <c r="O22" s="38"/>
      <c r="P22" s="38"/>
      <c r="Q22" s="38"/>
      <c r="R22" s="38"/>
      <c r="S22" s="38"/>
      <c r="T22" s="38"/>
      <c r="U22" s="38"/>
      <c r="V22" s="38"/>
      <c r="W22" s="38"/>
      <c r="X22" s="38"/>
      <c r="Y22" s="38"/>
      <c r="Z22" s="38"/>
    </row>
    <row r="23" spans="1:26" ht="13.5" customHeight="1" x14ac:dyDescent="0.2">
      <c r="A23" s="38"/>
      <c r="B23" s="139" t="s">
        <v>74</v>
      </c>
      <c r="C23" s="96" t="s">
        <v>111</v>
      </c>
      <c r="D23" s="97"/>
      <c r="E23" s="97"/>
      <c r="F23" s="97"/>
      <c r="G23" s="97"/>
      <c r="H23" s="98"/>
      <c r="I23" s="38"/>
      <c r="J23" s="99" t="s">
        <v>656</v>
      </c>
      <c r="K23" s="38"/>
      <c r="L23" s="38"/>
      <c r="M23" s="38"/>
      <c r="N23" s="38"/>
      <c r="O23" s="38"/>
      <c r="P23" s="38"/>
      <c r="Q23" s="38"/>
      <c r="R23" s="38"/>
      <c r="S23" s="38"/>
      <c r="T23" s="38"/>
      <c r="U23" s="38"/>
      <c r="V23" s="38"/>
      <c r="W23" s="38"/>
      <c r="X23" s="38"/>
      <c r="Y23" s="38"/>
      <c r="Z23" s="38"/>
    </row>
    <row r="24" spans="1:26" ht="13.5" customHeight="1" x14ac:dyDescent="0.2">
      <c r="A24" s="38"/>
      <c r="B24" s="140"/>
      <c r="C24" s="96" t="s">
        <v>104</v>
      </c>
      <c r="D24" s="100"/>
      <c r="E24" s="100"/>
      <c r="F24" s="107"/>
      <c r="G24" s="107"/>
      <c r="H24" s="98"/>
      <c r="I24" s="38"/>
      <c r="J24" s="101" t="s">
        <v>690</v>
      </c>
      <c r="K24" s="38"/>
      <c r="L24" s="38"/>
      <c r="M24" s="38"/>
      <c r="N24" s="38"/>
      <c r="O24" s="38"/>
      <c r="P24" s="38"/>
      <c r="Q24" s="38"/>
      <c r="R24" s="38"/>
      <c r="S24" s="38"/>
      <c r="T24" s="38"/>
      <c r="U24" s="38"/>
      <c r="V24" s="38"/>
      <c r="W24" s="38"/>
      <c r="X24" s="38"/>
      <c r="Y24" s="38"/>
      <c r="Z24" s="38"/>
    </row>
    <row r="25" spans="1:26" ht="13.5" customHeight="1" x14ac:dyDescent="0.2">
      <c r="A25" s="38"/>
      <c r="B25" s="140"/>
      <c r="C25" s="96" t="s">
        <v>98</v>
      </c>
      <c r="D25" s="100"/>
      <c r="E25" s="100"/>
      <c r="F25" s="100"/>
      <c r="G25" s="107"/>
      <c r="H25" s="98"/>
      <c r="I25" s="38"/>
      <c r="J25" s="102" t="s">
        <v>65</v>
      </c>
      <c r="K25" s="38"/>
      <c r="L25" s="38"/>
      <c r="M25" s="38"/>
      <c r="N25" s="38"/>
      <c r="O25" s="38"/>
      <c r="P25" s="38"/>
      <c r="Q25" s="38"/>
      <c r="R25" s="38"/>
      <c r="S25" s="38"/>
      <c r="T25" s="38"/>
      <c r="U25" s="38"/>
      <c r="V25" s="38"/>
      <c r="W25" s="38"/>
      <c r="X25" s="38"/>
      <c r="Y25" s="38"/>
      <c r="Z25" s="38"/>
    </row>
    <row r="26" spans="1:26" ht="13.5" customHeight="1" x14ac:dyDescent="0.2">
      <c r="A26" s="38"/>
      <c r="B26" s="140"/>
      <c r="C26" s="96" t="s">
        <v>90</v>
      </c>
      <c r="D26" s="103"/>
      <c r="E26" s="100"/>
      <c r="F26" s="100"/>
      <c r="G26" s="107"/>
      <c r="H26" s="98"/>
      <c r="I26" s="38"/>
      <c r="J26" s="104" t="s">
        <v>693</v>
      </c>
      <c r="K26" s="38"/>
      <c r="L26" s="38"/>
      <c r="M26" s="38"/>
      <c r="N26" s="38"/>
      <c r="O26" s="38"/>
      <c r="P26" s="38"/>
      <c r="Q26" s="38"/>
      <c r="R26" s="38"/>
      <c r="S26" s="38"/>
      <c r="T26" s="38"/>
      <c r="U26" s="38"/>
      <c r="V26" s="38"/>
      <c r="W26" s="38"/>
      <c r="X26" s="38"/>
      <c r="Y26" s="38"/>
      <c r="Z26" s="38"/>
    </row>
    <row r="27" spans="1:26" ht="13.5" customHeight="1" x14ac:dyDescent="0.2">
      <c r="A27" s="38"/>
      <c r="B27" s="140"/>
      <c r="C27" s="96" t="s">
        <v>83</v>
      </c>
      <c r="D27" s="103"/>
      <c r="E27" s="103"/>
      <c r="F27" s="100"/>
      <c r="G27" s="107"/>
      <c r="H27" s="98"/>
      <c r="I27" s="38"/>
      <c r="J27" s="38"/>
      <c r="K27" s="38"/>
      <c r="L27" s="38"/>
      <c r="M27" s="38"/>
      <c r="N27" s="38"/>
      <c r="O27" s="38"/>
      <c r="P27" s="38"/>
      <c r="Q27" s="38"/>
      <c r="R27" s="38"/>
      <c r="S27" s="38"/>
      <c r="T27" s="38"/>
      <c r="U27" s="38"/>
      <c r="V27" s="38"/>
      <c r="W27" s="38"/>
      <c r="X27" s="38"/>
      <c r="Y27" s="38"/>
      <c r="Z27" s="38"/>
    </row>
    <row r="28" spans="1:26" ht="13.5" customHeight="1" x14ac:dyDescent="0.2">
      <c r="A28" s="38"/>
      <c r="B28" s="105"/>
      <c r="C28" s="95"/>
      <c r="D28" s="106" t="s">
        <v>61</v>
      </c>
      <c r="E28" s="106" t="s">
        <v>63</v>
      </c>
      <c r="F28" s="106" t="s">
        <v>65</v>
      </c>
      <c r="G28" s="106" t="s">
        <v>67</v>
      </c>
      <c r="H28" s="106" t="s">
        <v>69</v>
      </c>
      <c r="I28" s="105"/>
      <c r="J28" s="105"/>
      <c r="K28" s="38"/>
      <c r="L28" s="38"/>
      <c r="M28" s="38"/>
      <c r="N28" s="38"/>
      <c r="O28" s="38"/>
      <c r="P28" s="38"/>
      <c r="Q28" s="38"/>
      <c r="R28" s="38"/>
      <c r="S28" s="38"/>
      <c r="T28" s="38"/>
      <c r="U28" s="38"/>
      <c r="V28" s="38"/>
      <c r="W28" s="38"/>
      <c r="X28" s="38"/>
      <c r="Y28" s="38"/>
      <c r="Z28" s="38"/>
    </row>
    <row r="29" spans="1:26" ht="13.5"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3.5" customHeight="1"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3.5" customHeight="1"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3.5" customHeight="1"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3.5" customHeight="1"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3.5" customHeight="1"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3.5" customHeight="1"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3.5" customHeight="1"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3.5" customHeight="1"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3.5" customHeight="1"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3.5"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3.5" customHeight="1"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3.5" customHeight="1"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3.5" customHeight="1"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3.5" customHeight="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3.5"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3.5" customHeight="1"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3.5" customHeigh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3.5" customHeigh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3.5"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3.5"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3.5"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3.5"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3.5" customHeight="1"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3.5" customHeight="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3.5" customHeight="1"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3.5" customHeight="1"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3.5"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3.5" customHeight="1"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3.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3.5" customHeight="1"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3.5" customHeight="1"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3.5" customHeight="1"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3.5" customHeight="1"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3.5" customHeight="1"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3.5" customHeight="1"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3.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3.5" customHeight="1"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3.5" customHeight="1"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3.5" customHeight="1"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3.5"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3.5"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3.5" customHeight="1"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3.5"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3.5" customHeight="1"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3.5" customHeight="1"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3.5" customHeight="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3.5"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3.5" customHeight="1"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3.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3.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3.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3.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3.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3.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3.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3.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3.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3.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3.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3.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3.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3.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3.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3.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3.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3.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3.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3.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3.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3.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3.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3.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3.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3.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3.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3.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3.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3.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3.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3.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3.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3.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3.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3.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3.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3.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3.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3.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3.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3.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3.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3.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3.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3.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3.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3.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3.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3.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3.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3.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3.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3.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3.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3.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3.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3.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3.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3.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3.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3.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3.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3.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3.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3.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3.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3.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3.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3.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3.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3.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3.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3.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3.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3.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3.5"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3.5"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3.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3.5"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3.5"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3.5"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3.5"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3.5"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3.5"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3.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3.5"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3.5"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3.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3.5"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3.5"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3.5"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3.5"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3.5"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3.5"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3.5"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3.5"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3.5"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3.5"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3.5"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3.5"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3.5"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3.5"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3.5"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3.5"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3.5"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3.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3.5"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3.5"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3.5"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3.5"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3.5"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3.5"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3.5"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3.5"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3.5"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3.5"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3.5"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3.5"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3.5"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3.5"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3.5"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3.5"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3.5"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3.5"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3.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3.5"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3.5"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3.5"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3.5"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3.5"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3.5" customHeight="1"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3.5"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3.5"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3.5" customHeight="1"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3.5" customHeight="1"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3.5" customHeight="1"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3.5" customHeight="1"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3.5" customHeight="1"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3.5" customHeight="1"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3.5" customHeight="1"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3.5" customHeight="1"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3.5"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3.5" customHeight="1"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3.5" customHeight="1"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3.5" customHeight="1"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3.5" customHeight="1"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3.5" customHeight="1"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3.5" customHeight="1"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3.5" customHeight="1"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3.5" customHeight="1"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3.5" customHeight="1"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3.5" customHeight="1"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3.5" customHeight="1"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3.5" customHeight="1"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3.5" customHeight="1"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3.5" customHeight="1"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3.5" customHeight="1"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3.5" customHeight="1"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3.5" customHeight="1"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3.5" customHeight="1"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3.5" customHeight="1"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3.5" customHeight="1"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3.5" customHeight="1"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3.5" customHeight="1"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3.5" customHeight="1"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3.5" customHeight="1"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3.5" customHeight="1"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3.5" customHeight="1"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3.5" customHeight="1"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3.5" customHeight="1"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3.5" customHeight="1"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3.5" customHeight="1"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3.5" customHeight="1"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3.5" customHeight="1"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3.5" customHeight="1"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3.5" customHeight="1"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3.5" customHeight="1"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3.5" customHeight="1"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3.5" customHeight="1"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3.5" customHeight="1"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3.5" customHeight="1"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3.5" customHeight="1"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3.5" customHeight="1"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3.5" customHeight="1"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3.5" customHeight="1"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3.5" customHeight="1"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3.5" customHeight="1"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3.5" customHeight="1"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3.5" customHeight="1"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3.5" customHeight="1"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3.5" customHeight="1"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3.5" customHeight="1"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3.5" customHeight="1"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3.5" customHeight="1"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3.5" customHeight="1"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3.5" customHeight="1"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3.5" customHeight="1"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3.5" customHeight="1"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3.5" customHeight="1"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3.5" customHeight="1"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3.5" customHeight="1"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3.5" customHeight="1"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3.5" customHeight="1"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3.5" customHeight="1"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3.5" customHeight="1"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3.5" customHeight="1"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3.5" customHeight="1"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3.5" customHeight="1"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3.5" customHeight="1"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3.5" customHeight="1"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3.5" customHeight="1"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3.5" customHeight="1"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3.5" customHeight="1"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3.5" customHeight="1"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3.5" customHeight="1"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3.5" customHeight="1"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3.5" customHeight="1"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3.5" customHeight="1"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3.5" customHeight="1"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3.5" customHeight="1"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3.5" customHeight="1"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3.5" customHeight="1"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3.5" customHeight="1"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3.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3.5" customHeight="1"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3.5" customHeight="1"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3.5" customHeight="1"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3.5" customHeight="1"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3.5" customHeight="1"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3.5" customHeight="1"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3.5" customHeight="1"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3.5" customHeight="1"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3.5" customHeight="1"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3.5" customHeight="1"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3.5" customHeight="1"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3.5" customHeight="1"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3.5" customHeight="1"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3.5" customHeight="1"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3.5" customHeight="1"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3.5" customHeight="1"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3.5" customHeight="1"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3.5" customHeight="1"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3.5" customHeight="1"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3.5" customHeight="1"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3.5" customHeight="1"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3.5" customHeight="1"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3.5" customHeight="1"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3.5" customHeight="1"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3.5" customHeight="1"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3.5" customHeight="1"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3.5" customHeight="1"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3.5" customHeight="1"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3.5" customHeight="1"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3.5" customHeight="1"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3.5" customHeight="1"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3.5" customHeight="1"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3.5" customHeight="1"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3.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3.5" customHeight="1"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3.5" customHeight="1"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3.5" customHeight="1"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3.5" customHeight="1"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3.5" customHeight="1"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3.5" customHeight="1"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3.5" customHeight="1"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3.5" customHeight="1"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3.5" customHeight="1"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3.5" customHeight="1"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3.5" customHeight="1"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3.5" customHeight="1"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3.5" customHeight="1"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3.5" customHeight="1"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3.5" customHeight="1"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3.5" customHeight="1"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3.5" customHeight="1"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3.5" customHeight="1"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3.5" customHeight="1"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3.5" customHeight="1"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3.5" customHeight="1"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3.5" customHeight="1"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3.5" customHeight="1"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3.5" customHeight="1"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3.5" customHeight="1"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3.5" customHeight="1"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3.5" customHeight="1"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3.5" customHeight="1"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3.5" customHeight="1"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3.5" customHeight="1"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3.5" customHeight="1"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3.5" customHeight="1"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3.5" customHeight="1"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3.5" customHeight="1"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3.5" customHeight="1"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3.5" customHeight="1"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3.5" customHeight="1"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3.5" customHeight="1"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3.5" customHeight="1"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3.5" customHeight="1"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3.5" customHeight="1"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3.5" customHeight="1"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3.5" customHeight="1"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3.5" customHeight="1"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3.5" customHeight="1"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3.5" customHeight="1"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3.5" customHeight="1"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3.5" customHeight="1"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3.5" customHeight="1"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3.5" customHeight="1"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3.5" customHeight="1"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3.5" customHeight="1"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3.5" customHeight="1"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3.5" customHeight="1"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3.5" customHeight="1"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3.5" customHeight="1"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3.5" customHeight="1"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3.5" customHeight="1"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3.5" customHeight="1"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3.5" customHeight="1"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3.5" customHeight="1"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3.5" customHeight="1"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3.5" customHeight="1"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3.5" customHeight="1"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3.5" customHeight="1"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3.5" customHeight="1"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3.5" customHeight="1"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3.5" customHeight="1"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3.5" customHeight="1"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3.5" customHeight="1"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3.5" customHeight="1"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3.5" customHeight="1"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3.5" customHeight="1"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3.5" customHeight="1"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3.5" customHeight="1"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3.5" customHeight="1"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3.5" customHeight="1"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3.5" customHeight="1"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3.5" customHeight="1"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3.5" customHeight="1"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3.5" customHeight="1"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3.5" customHeight="1"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3.5" customHeight="1"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3.5" customHeight="1"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3.5" customHeight="1"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3.5" customHeight="1"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3.5" customHeight="1"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3.5" customHeight="1"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3.5" customHeight="1"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3.5" customHeight="1"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3.5" customHeight="1"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3.5" customHeight="1"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3.5" customHeight="1"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3.5" customHeight="1"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3.5" customHeight="1"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3.5" customHeight="1"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3.5" customHeight="1"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3.5" customHeight="1"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3.5" customHeight="1"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3.5" customHeight="1"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3.5" customHeight="1"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3.5" customHeight="1"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3.5" customHeight="1"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3.5" customHeight="1"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3.5" customHeight="1"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3.5" customHeight="1"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3.5" customHeight="1"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3.5" customHeight="1"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3.5" customHeight="1"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3.5" customHeight="1"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3.5" customHeight="1"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3.5" customHeight="1"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3.5" customHeight="1"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3.5" customHeight="1"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3.5" customHeight="1"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3.5" customHeight="1"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3.5" customHeight="1"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3.5" customHeight="1"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3.5" customHeight="1"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3.5" customHeight="1"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3.5" customHeight="1"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3.5" customHeight="1"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3.5" customHeight="1"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3.5" customHeight="1"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3.5" customHeight="1"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3.5" customHeight="1"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3.5" customHeight="1"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3.5" customHeight="1"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3.5" customHeight="1"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3.5" customHeight="1"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3.5" customHeight="1"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3.5" customHeight="1"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3.5" customHeight="1"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3.5" customHeight="1"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3.5" customHeight="1"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3.5" customHeight="1"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3.5" customHeight="1"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3.5" customHeight="1"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3.5" customHeight="1"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3.5" customHeight="1"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3.5" customHeight="1"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3.5" customHeight="1"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3.5" customHeight="1"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3.5" customHeight="1"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3.5" customHeight="1"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3.5" customHeight="1"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3.5" customHeight="1"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3.5" customHeight="1"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3.5" customHeight="1"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3.5" customHeight="1"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3.5" customHeight="1"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3.5" customHeight="1"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3.5" customHeight="1"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3.5" customHeight="1"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3.5" customHeight="1"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3.5" customHeight="1"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3.5" customHeight="1"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3.5" customHeight="1"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3.5" customHeight="1"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3.5" customHeight="1"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3.5" customHeight="1"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3.5" customHeight="1"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3.5" customHeight="1"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3.5" customHeight="1"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3.5" customHeight="1"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3.5" customHeight="1"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3.5" customHeight="1"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3.5" customHeight="1"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3.5" customHeight="1"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3.5" customHeight="1"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3.5" customHeight="1"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3.5" customHeight="1"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3.5" customHeight="1"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3.5" customHeight="1"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3.5" customHeight="1"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3.5" customHeight="1"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3.5" customHeight="1"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3.5" customHeight="1"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3.5" customHeight="1"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3.5" customHeight="1"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3.5" customHeight="1"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3.5" customHeight="1"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3.5" customHeight="1"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3.5" customHeight="1"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3.5" customHeight="1"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3.5" customHeight="1"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3.5" customHeight="1"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3.5" customHeight="1"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3.5" customHeight="1"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3.5" customHeight="1"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3.5" customHeight="1"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3.5" customHeight="1"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3.5" customHeight="1"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3.5" customHeight="1"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3.5" customHeight="1"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3.5" customHeight="1"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3.5" customHeight="1"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3.5" customHeight="1"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3.5" customHeight="1"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3.5" customHeight="1"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3.5" customHeight="1"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3.5" customHeight="1"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3.5" customHeight="1"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3.5" customHeight="1"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3.5" customHeight="1"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3.5" customHeight="1"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3.5" customHeight="1"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3.5" customHeight="1"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3.5" customHeight="1"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3.5" customHeight="1"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3.5" customHeight="1"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3.5" customHeight="1"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3.5" customHeight="1"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3.5" customHeight="1"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3.5" customHeight="1"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3.5" customHeight="1"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3.5" customHeight="1"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3.5" customHeight="1"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3.5" customHeight="1"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3.5" customHeight="1"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3.5" customHeight="1"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3.5" customHeight="1"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3.5" customHeight="1"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3.5" customHeight="1"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3.5" customHeight="1"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3.5" customHeight="1"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3.5" customHeight="1"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3.5" customHeight="1"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3.5" customHeight="1"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3.5" customHeight="1"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3.5" customHeight="1"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3.5" customHeight="1"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3.5" customHeight="1"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3.5" customHeight="1"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3.5" customHeight="1"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3.5" customHeight="1"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3.5" customHeight="1"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3.5" customHeight="1"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3.5" customHeight="1"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3.5" customHeight="1"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3.5" customHeight="1"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3.5" customHeight="1"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3.5" customHeight="1"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3.5" customHeight="1"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3.5" customHeight="1"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3.5" customHeight="1"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3.5" customHeight="1"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3.5" customHeight="1"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3.5" customHeight="1"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3.5" customHeight="1"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3.5" customHeight="1"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3.5" customHeight="1"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3.5" customHeight="1"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3.5" customHeight="1"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3.5" customHeight="1"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3.5" customHeight="1"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3.5" customHeight="1"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3.5" customHeight="1"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3.5" customHeight="1"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3.5" customHeight="1"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3.5" customHeight="1"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3.5" customHeight="1"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3.5" customHeight="1"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3.5"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3.5" customHeight="1"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3.5" customHeight="1"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3.5" customHeight="1"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3.5" customHeight="1"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3.5" customHeight="1"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3.5" customHeight="1"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3.5" customHeight="1"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3.5" customHeight="1"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3.5" customHeight="1"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3.5" customHeight="1"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3.5" customHeight="1"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3.5" customHeight="1"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3.5" customHeight="1"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3.5" customHeight="1"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3.5" customHeight="1"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3.5" customHeight="1"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3.5" customHeight="1"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3.5" customHeight="1"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3.5" customHeight="1"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3.5" customHeight="1"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3.5" customHeight="1"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3.5" customHeight="1"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3.5" customHeight="1"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3.5" customHeight="1"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3.5" customHeight="1"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3.5" customHeight="1"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3.5" customHeight="1"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3.5" customHeight="1"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3.5" customHeight="1"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3.5" customHeight="1"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3.5" customHeight="1"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3.5" customHeight="1"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3.5" customHeight="1"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3.5" customHeight="1"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3.5" customHeight="1"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3.5" customHeight="1"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3.5" customHeight="1"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3.5" customHeight="1"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3.5" customHeight="1"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3.5" customHeight="1"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3.5" customHeight="1"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3.5" customHeight="1"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3.5" customHeight="1"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3.5" customHeight="1"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3.5" customHeight="1"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3.5" customHeight="1"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3.5" customHeight="1"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3.5" customHeight="1"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3.5" customHeight="1"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3.5" customHeight="1"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3.5" customHeight="1"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3.5" customHeight="1"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3.5" customHeight="1"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3.5" customHeight="1"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3.5" customHeight="1"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3.5" customHeight="1"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3.5" customHeight="1"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3.5" customHeight="1"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3.5" customHeight="1"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3.5" customHeight="1"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3.5" customHeight="1"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3.5" customHeight="1"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3.5" customHeight="1"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3.5" customHeight="1"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3.5" customHeight="1"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3.5" customHeight="1"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3.5" customHeight="1"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3.5" customHeight="1"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3.5" customHeight="1"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3.5" customHeight="1"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3.5" customHeight="1"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3.5" customHeight="1"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3.5" customHeight="1"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3.5" customHeight="1"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3.5" customHeight="1"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3.5" customHeight="1"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3.5" customHeight="1"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3.5" customHeight="1"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3.5" customHeight="1"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3.5" customHeight="1"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3.5" customHeight="1"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3.5" customHeight="1"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3.5" customHeight="1"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3.5" customHeight="1"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3.5" customHeight="1"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3.5" customHeight="1"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3.5" customHeight="1"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3.5" customHeight="1"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3.5" customHeight="1"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3.5" customHeight="1"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3.5" customHeight="1"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3.5" customHeight="1"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3.5" customHeight="1"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3.5" customHeight="1"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3.5" customHeight="1"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3.5" customHeight="1"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3.5" customHeight="1"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3.5" customHeight="1"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3.5" customHeight="1"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3.5" customHeight="1"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3.5" customHeight="1"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3.5" customHeight="1"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3.5" customHeight="1"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3.5" customHeight="1"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3.5" customHeight="1"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3.5" customHeight="1"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3.5" customHeight="1"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3.5" customHeight="1"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3.5" customHeight="1"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3.5" customHeight="1"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3.5" customHeight="1"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3.5" customHeight="1"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3.5" customHeight="1"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3.5" customHeight="1"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3.5" customHeight="1"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3.5" customHeight="1"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3.5" customHeight="1"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3.5" customHeight="1"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3.5" customHeight="1"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3.5" customHeight="1"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3.5" customHeight="1"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3.5" customHeight="1"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3.5" customHeight="1"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3.5" customHeight="1"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3.5" customHeight="1"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3.5" customHeight="1"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3.5" customHeight="1"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3.5" customHeight="1"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3.5" customHeight="1"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3.5" customHeight="1"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3.5" customHeight="1"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3.5" customHeight="1"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3.5" customHeight="1"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3.5" customHeight="1"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3.5" customHeight="1"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3.5" customHeight="1"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3.5" customHeight="1"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3.5" customHeight="1"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3.5" customHeight="1"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3.5" customHeight="1"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3.5" customHeight="1"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3.5" customHeight="1"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3.5" customHeight="1"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3.5" customHeight="1"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3.5" customHeight="1"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3.5" customHeight="1"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3.5" customHeight="1"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3.5" customHeight="1"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3.5" customHeight="1"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3.5" customHeight="1"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3.5" customHeight="1"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3.5" customHeight="1"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3.5" customHeight="1"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3.5" customHeight="1"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3.5" customHeight="1"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3.5" customHeight="1"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3.5" customHeight="1"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3.5" customHeight="1"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3.5" customHeight="1"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3.5" customHeight="1"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3.5" customHeight="1"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3.5" customHeight="1"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3.5" customHeight="1"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3.5" customHeight="1"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3.5" customHeight="1"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3.5" customHeight="1"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3.5" customHeight="1"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3.5" customHeight="1"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3.5" customHeight="1"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3.5" customHeight="1"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3.5" customHeight="1"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3.5" customHeight="1"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3.5" customHeight="1"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3.5" customHeight="1"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3.5" customHeight="1"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3.5" customHeight="1"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3.5" customHeight="1"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3.5" customHeight="1"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3.5" customHeight="1"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3.5" customHeight="1"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3.5" customHeight="1"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3.5" customHeight="1"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3.5" customHeight="1"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3.5" customHeight="1"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3.5" customHeight="1"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3.5" customHeight="1"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3.5" customHeight="1"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3.5" customHeight="1"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3.5" customHeight="1"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3.5" customHeight="1"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3.5" customHeight="1"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3.5" customHeight="1"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3.5" customHeight="1"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3.5" customHeight="1"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3.5" customHeight="1"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3.5" customHeight="1"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3.5" customHeight="1"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3.5" customHeight="1"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3.5" customHeight="1"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3.5" customHeight="1"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3.5" customHeight="1"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3.5" customHeight="1"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3.5" customHeight="1"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3.5" customHeight="1"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3.5" customHeight="1"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3.5" customHeight="1"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3.5" customHeight="1"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3.5" customHeight="1"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3.5" customHeight="1"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3.5" customHeight="1"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3.5" customHeight="1"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3.5" customHeight="1"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3.5" customHeight="1"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3.5" customHeight="1"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3.5" customHeight="1"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3.5" customHeight="1"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3.5" customHeight="1"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3.5" customHeight="1"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3.5" customHeight="1"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3.5" customHeight="1"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3.5" customHeight="1"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3.5" customHeight="1"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3.5" customHeight="1"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3.5" customHeight="1"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3.5" customHeight="1"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3.5" customHeight="1"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3.5" customHeight="1"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3.5" customHeight="1"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3.5" customHeight="1"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3.5" customHeight="1"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3.5" customHeight="1"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3.5" customHeight="1"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3.5" customHeight="1"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3.5" customHeight="1"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3.5" customHeight="1"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3.5" customHeight="1"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3.5" customHeight="1"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3.5" customHeight="1"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3.5" customHeight="1"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3.5" customHeight="1"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3.5" customHeight="1"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3.5" customHeight="1"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3.5" customHeight="1"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3.5" customHeight="1"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3.5" customHeight="1"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3.5" customHeight="1"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3.5" customHeight="1"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3.5" customHeight="1"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3.5" customHeight="1"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3.5" customHeight="1"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3.5" customHeight="1"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3.5" customHeight="1"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3.5" customHeight="1"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3.5" customHeight="1"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3.5" customHeight="1"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3.5" customHeight="1"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3.5" customHeight="1"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3.5" customHeight="1"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3.5" customHeight="1"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3.5" customHeight="1"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3.5" customHeight="1"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3.5" customHeight="1"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3.5" customHeight="1"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3.5" customHeight="1"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3.5" customHeight="1"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3.5" customHeight="1"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3.5" customHeight="1"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3.5" customHeight="1"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3.5" customHeight="1"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3.5" customHeight="1"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3.5" customHeight="1"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3.5" customHeight="1"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3.5" customHeight="1"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3.5" customHeight="1"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3.5" customHeight="1"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3.5" customHeight="1"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3.5" customHeight="1"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3.5" customHeight="1"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3.5" customHeight="1"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3.5" customHeight="1"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3.5" customHeight="1"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3.5" customHeight="1"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3.5" customHeight="1"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3.5" customHeight="1"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3.5" customHeight="1"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3.5" customHeight="1"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3.5" customHeight="1"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3.5" customHeight="1"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3.5" customHeight="1"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3.5" customHeight="1"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3.5" customHeight="1"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3.5" customHeight="1"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3.5" customHeight="1"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3.5" customHeight="1"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3.5" customHeight="1"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3.5" customHeight="1"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3.5" customHeight="1"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3.5" customHeight="1"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3.5" customHeight="1"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3.5" customHeight="1"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3.5" customHeight="1"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3.5" customHeight="1"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3.5" customHeight="1"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3.5" customHeight="1"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3.5" customHeight="1"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3.5" customHeight="1"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3.5" customHeight="1"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3.5" customHeight="1"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3.5" customHeight="1"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3.5" customHeight="1"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3.5" customHeight="1"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3.5" customHeight="1"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3.5" customHeight="1"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3.5" customHeight="1"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3.5" customHeight="1"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3.5" customHeight="1"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3.5" customHeight="1"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3.5" customHeight="1"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3.5" customHeight="1"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3.5" customHeight="1"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3.5" customHeight="1"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3.5" customHeight="1"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3.5" customHeight="1"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3.5" customHeight="1"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3.5" customHeight="1"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3.5" customHeight="1"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3.5" customHeight="1"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3.5" customHeight="1"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3.5" customHeight="1"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3.5" customHeight="1"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3.5" customHeight="1"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3.5" customHeight="1"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3.5" customHeight="1"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3.5" customHeight="1"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3.5" customHeight="1"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3.5" customHeight="1"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3.5" customHeight="1"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3.5" customHeight="1"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3.5" customHeight="1"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3.5" customHeight="1"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3.5" customHeight="1"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3.5" customHeight="1"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3.5" customHeight="1"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3.5" customHeight="1"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3.5" customHeight="1"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3.5" customHeight="1"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3.5" customHeight="1"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3.5" customHeight="1"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3.5" customHeight="1"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3.5" customHeight="1"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3.5" customHeight="1"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3.5" customHeight="1"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3.5" customHeight="1"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3.5" customHeight="1"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3.5" customHeight="1"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3.5" customHeight="1"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3.5" customHeight="1"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3.5" customHeight="1"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3.5" customHeight="1"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3.5" customHeight="1"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3.5" customHeight="1"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3.5" customHeight="1"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3.5" customHeight="1"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3.5" customHeight="1"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3.5" customHeight="1"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3.5" customHeight="1"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3.5" customHeight="1"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3.5" customHeight="1"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3.5" customHeight="1"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3.5" customHeight="1"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3.5" customHeight="1"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3.5" customHeight="1"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3.5" customHeight="1"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3.5" customHeight="1"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3.5" customHeight="1"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3.5" customHeight="1"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3.5" customHeight="1"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3.5" customHeight="1"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3.5" customHeight="1"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3.5" customHeight="1"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3.5" customHeight="1"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3.5" customHeight="1"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3.5" customHeight="1"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3.5" customHeight="1"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3.5" customHeight="1"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3.5" customHeight="1"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3.5" customHeight="1"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3.5" customHeight="1"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3.5" customHeight="1"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3.5" customHeight="1"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3.5" customHeight="1"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3.5" customHeight="1"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3.5" customHeight="1"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3.5" customHeight="1"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3.5" customHeight="1"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3.5" customHeight="1"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3.5" customHeight="1"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3.5" customHeight="1"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6">
    <mergeCell ref="B23:B27"/>
    <mergeCell ref="C4:H4"/>
    <mergeCell ref="D6:H6"/>
    <mergeCell ref="B8:B12"/>
    <mergeCell ref="C19:H19"/>
    <mergeCell ref="D21:H2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C44" sqref="C44"/>
    </sheetView>
  </sheetViews>
  <sheetFormatPr baseColWidth="10" defaultColWidth="12.5703125" defaultRowHeight="15" customHeight="1" x14ac:dyDescent="0.2"/>
  <cols>
    <col min="1" max="1" width="4" customWidth="1"/>
    <col min="2" max="2" width="51.85546875" customWidth="1"/>
    <col min="3" max="3" width="80.42578125" customWidth="1"/>
    <col min="4" max="4" width="57.140625" customWidth="1"/>
    <col min="5" max="26" width="11.42578125" customWidth="1"/>
  </cols>
  <sheetData>
    <row r="1" spans="1:26" ht="12.7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12.75" customHeight="1" x14ac:dyDescent="0.2">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2.75" customHeight="1" x14ac:dyDescent="0.2">
      <c r="A3" s="108"/>
      <c r="B3" s="144" t="s">
        <v>701</v>
      </c>
      <c r="C3" s="134"/>
      <c r="D3" s="134"/>
      <c r="E3" s="108"/>
      <c r="F3" s="108"/>
      <c r="G3" s="108"/>
      <c r="H3" s="108"/>
      <c r="I3" s="108"/>
      <c r="J3" s="108"/>
      <c r="K3" s="108"/>
      <c r="L3" s="108"/>
      <c r="M3" s="108"/>
      <c r="N3" s="108"/>
      <c r="O3" s="108"/>
      <c r="P3" s="108"/>
      <c r="Q3" s="108"/>
      <c r="R3" s="108"/>
      <c r="S3" s="108"/>
      <c r="T3" s="108"/>
      <c r="U3" s="108"/>
      <c r="V3" s="108"/>
      <c r="W3" s="108"/>
      <c r="X3" s="108"/>
      <c r="Y3" s="108"/>
      <c r="Z3" s="108"/>
    </row>
    <row r="4" spans="1:26" ht="12.75" customHeight="1" x14ac:dyDescent="0.2">
      <c r="A4" s="108"/>
      <c r="B4" s="109" t="s">
        <v>702</v>
      </c>
      <c r="C4" s="109" t="s">
        <v>703</v>
      </c>
      <c r="D4" s="109" t="s">
        <v>679</v>
      </c>
      <c r="E4" s="108"/>
      <c r="F4" s="108"/>
      <c r="G4" s="108"/>
      <c r="H4" s="108"/>
      <c r="I4" s="108"/>
      <c r="J4" s="108"/>
      <c r="K4" s="108"/>
      <c r="L4" s="108"/>
      <c r="M4" s="108"/>
      <c r="N4" s="108"/>
      <c r="O4" s="108"/>
      <c r="P4" s="108"/>
      <c r="Q4" s="108"/>
      <c r="R4" s="108"/>
      <c r="S4" s="108"/>
      <c r="T4" s="108"/>
      <c r="U4" s="108"/>
      <c r="V4" s="108"/>
      <c r="W4" s="108"/>
      <c r="X4" s="108"/>
      <c r="Y4" s="108"/>
      <c r="Z4" s="108"/>
    </row>
    <row r="5" spans="1:26" ht="25.5" customHeight="1" x14ac:dyDescent="0.2">
      <c r="A5" s="108"/>
      <c r="B5" s="145" t="s">
        <v>8</v>
      </c>
      <c r="C5" s="146" t="s">
        <v>704</v>
      </c>
      <c r="D5" s="108" t="s">
        <v>705</v>
      </c>
      <c r="E5" s="108"/>
      <c r="F5" s="108"/>
      <c r="G5" s="108"/>
      <c r="H5" s="108"/>
      <c r="I5" s="108"/>
      <c r="J5" s="108"/>
      <c r="K5" s="108"/>
      <c r="L5" s="108"/>
      <c r="M5" s="108"/>
      <c r="N5" s="108"/>
      <c r="O5" s="108"/>
      <c r="P5" s="108"/>
      <c r="Q5" s="108"/>
      <c r="R5" s="108"/>
      <c r="S5" s="108"/>
      <c r="T5" s="108"/>
      <c r="U5" s="108"/>
      <c r="V5" s="108"/>
      <c r="W5" s="108"/>
      <c r="X5" s="108"/>
      <c r="Y5" s="108"/>
      <c r="Z5" s="108"/>
    </row>
    <row r="6" spans="1:26" ht="12.75" customHeight="1" x14ac:dyDescent="0.2">
      <c r="A6" s="108"/>
      <c r="B6" s="128"/>
      <c r="C6" s="128"/>
      <c r="D6" s="108" t="s">
        <v>706</v>
      </c>
      <c r="E6" s="108"/>
      <c r="F6" s="108"/>
      <c r="G6" s="108"/>
      <c r="H6" s="108"/>
      <c r="I6" s="108"/>
      <c r="J6" s="108"/>
      <c r="K6" s="108"/>
      <c r="L6" s="108"/>
      <c r="M6" s="108"/>
      <c r="N6" s="108"/>
      <c r="O6" s="108"/>
      <c r="P6" s="108"/>
      <c r="Q6" s="108"/>
      <c r="R6" s="108"/>
      <c r="S6" s="108"/>
      <c r="T6" s="108"/>
      <c r="U6" s="108"/>
      <c r="V6" s="108"/>
      <c r="W6" s="108"/>
      <c r="X6" s="108"/>
      <c r="Y6" s="108"/>
      <c r="Z6" s="108"/>
    </row>
    <row r="7" spans="1:26" ht="12.75" customHeight="1" x14ac:dyDescent="0.2">
      <c r="A7" s="108"/>
      <c r="B7" s="128"/>
      <c r="C7" s="128"/>
      <c r="D7" s="108" t="s">
        <v>707</v>
      </c>
      <c r="E7" s="108"/>
      <c r="F7" s="108"/>
      <c r="G7" s="108"/>
      <c r="H7" s="108"/>
      <c r="I7" s="108"/>
      <c r="J7" s="108"/>
      <c r="K7" s="108"/>
      <c r="L7" s="108"/>
      <c r="M7" s="108"/>
      <c r="N7" s="108"/>
      <c r="O7" s="108"/>
      <c r="P7" s="108"/>
      <c r="Q7" s="108"/>
      <c r="R7" s="108"/>
      <c r="S7" s="108"/>
      <c r="T7" s="108"/>
      <c r="U7" s="108"/>
      <c r="V7" s="108"/>
      <c r="W7" s="108"/>
      <c r="X7" s="108"/>
      <c r="Y7" s="108"/>
      <c r="Z7" s="108"/>
    </row>
    <row r="8" spans="1:26" ht="12.75" customHeight="1" x14ac:dyDescent="0.2">
      <c r="A8" s="108"/>
      <c r="B8" s="128"/>
      <c r="C8" s="128"/>
      <c r="D8" s="108" t="s">
        <v>708</v>
      </c>
      <c r="E8" s="108"/>
      <c r="F8" s="108"/>
      <c r="G8" s="108"/>
      <c r="H8" s="108"/>
      <c r="I8" s="108"/>
      <c r="J8" s="108"/>
      <c r="K8" s="108"/>
      <c r="L8" s="108"/>
      <c r="M8" s="108"/>
      <c r="N8" s="108"/>
      <c r="O8" s="108"/>
      <c r="P8" s="108"/>
      <c r="Q8" s="108"/>
      <c r="R8" s="108"/>
      <c r="S8" s="108"/>
      <c r="T8" s="108"/>
      <c r="U8" s="108"/>
      <c r="V8" s="108"/>
      <c r="W8" s="108"/>
      <c r="X8" s="108"/>
      <c r="Y8" s="108"/>
      <c r="Z8" s="108"/>
    </row>
    <row r="9" spans="1:26" ht="25.5" customHeight="1" x14ac:dyDescent="0.2">
      <c r="A9" s="108"/>
      <c r="B9" s="146" t="s">
        <v>709</v>
      </c>
      <c r="C9" s="146" t="s">
        <v>710</v>
      </c>
      <c r="D9" s="108" t="s">
        <v>711</v>
      </c>
      <c r="E9" s="108"/>
      <c r="F9" s="108"/>
      <c r="G9" s="108"/>
      <c r="H9" s="108"/>
      <c r="I9" s="108"/>
      <c r="J9" s="108"/>
      <c r="K9" s="108"/>
      <c r="L9" s="108"/>
      <c r="M9" s="108"/>
      <c r="N9" s="108"/>
      <c r="O9" s="108"/>
      <c r="P9" s="108"/>
      <c r="Q9" s="108"/>
      <c r="R9" s="108"/>
      <c r="S9" s="108"/>
      <c r="T9" s="108"/>
      <c r="U9" s="108"/>
      <c r="V9" s="108"/>
      <c r="W9" s="108"/>
      <c r="X9" s="108"/>
      <c r="Y9" s="108"/>
      <c r="Z9" s="108"/>
    </row>
    <row r="10" spans="1:26" ht="12.75" customHeight="1" x14ac:dyDescent="0.2">
      <c r="A10" s="108"/>
      <c r="B10" s="128"/>
      <c r="C10" s="128"/>
      <c r="D10" s="108" t="s">
        <v>712</v>
      </c>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12.75" customHeight="1" x14ac:dyDescent="0.2">
      <c r="A11" s="108"/>
      <c r="B11" s="128"/>
      <c r="C11" s="128"/>
      <c r="D11" s="108" t="s">
        <v>713</v>
      </c>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12.75" customHeight="1" x14ac:dyDescent="0.2">
      <c r="A12" s="108"/>
      <c r="B12" s="145" t="s">
        <v>714</v>
      </c>
      <c r="C12" s="146" t="s">
        <v>715</v>
      </c>
      <c r="D12" s="108" t="s">
        <v>716</v>
      </c>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ht="12.75" customHeight="1" x14ac:dyDescent="0.2">
      <c r="A13" s="108"/>
      <c r="B13" s="128"/>
      <c r="C13" s="128"/>
      <c r="D13" s="108" t="s">
        <v>25</v>
      </c>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ht="12.75" customHeight="1" x14ac:dyDescent="0.2">
      <c r="A14" s="108"/>
      <c r="B14" s="128"/>
      <c r="C14" s="128"/>
      <c r="D14" s="108" t="s">
        <v>27</v>
      </c>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ht="12.75" customHeight="1" x14ac:dyDescent="0.2">
      <c r="A15" s="108"/>
      <c r="B15" s="128"/>
      <c r="C15" s="128"/>
      <c r="D15" s="108" t="s">
        <v>23</v>
      </c>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ht="12.75" customHeight="1" x14ac:dyDescent="0.2">
      <c r="A16" s="108"/>
      <c r="B16" s="146" t="s">
        <v>31</v>
      </c>
      <c r="C16" s="145" t="s">
        <v>717</v>
      </c>
      <c r="D16" s="108" t="s">
        <v>718</v>
      </c>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ht="12.75" customHeight="1" x14ac:dyDescent="0.2">
      <c r="A17" s="108"/>
      <c r="B17" s="128"/>
      <c r="C17" s="128"/>
      <c r="D17" s="108" t="s">
        <v>719</v>
      </c>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ht="12.75" customHeight="1" x14ac:dyDescent="0.2">
      <c r="A18" s="108"/>
      <c r="B18" s="128"/>
      <c r="C18" s="128"/>
      <c r="D18" s="108" t="s">
        <v>720</v>
      </c>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ht="12.75" customHeight="1" x14ac:dyDescent="0.2">
      <c r="A19" s="108"/>
      <c r="B19" s="128"/>
      <c r="C19" s="128"/>
      <c r="D19" s="108" t="s">
        <v>721</v>
      </c>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12.75" customHeight="1" x14ac:dyDescent="0.2">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2.75" customHeight="1"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2.75" customHeight="1" x14ac:dyDescent="0.2">
      <c r="A22" s="108"/>
      <c r="B22" s="144" t="s">
        <v>722</v>
      </c>
      <c r="C22" s="134"/>
      <c r="D22" s="111"/>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2.75" customHeight="1" x14ac:dyDescent="0.2">
      <c r="A23" s="108"/>
      <c r="B23" s="112" t="s">
        <v>723</v>
      </c>
      <c r="C23" s="112" t="s">
        <v>724</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2.75" customHeight="1" x14ac:dyDescent="0.2">
      <c r="A24" s="108"/>
      <c r="B24" s="108" t="s">
        <v>17</v>
      </c>
      <c r="C24" s="112" t="s">
        <v>725</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2.75" customHeight="1" x14ac:dyDescent="0.2">
      <c r="A25" s="108"/>
      <c r="B25" s="108" t="s">
        <v>12</v>
      </c>
      <c r="C25" s="112" t="s">
        <v>726</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2.75" customHeight="1" x14ac:dyDescent="0.2">
      <c r="A26" s="108"/>
      <c r="B26" s="112" t="s">
        <v>727</v>
      </c>
      <c r="C26" s="112" t="s">
        <v>728</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2.75" customHeight="1" x14ac:dyDescent="0.2">
      <c r="A27" s="108"/>
      <c r="B27" s="112" t="s">
        <v>729</v>
      </c>
      <c r="C27" s="112" t="s">
        <v>730</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2.75" customHeight="1" x14ac:dyDescent="0.2">
      <c r="A28" s="108"/>
      <c r="B28" s="112" t="s">
        <v>731</v>
      </c>
      <c r="C28" s="112" t="s">
        <v>732</v>
      </c>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2.75" customHeight="1" x14ac:dyDescent="0.2">
      <c r="A29" s="108"/>
      <c r="B29" s="112" t="s">
        <v>733</v>
      </c>
      <c r="C29" s="112" t="s">
        <v>734</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2.75" customHeight="1" x14ac:dyDescent="0.2">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2.75" customHeigh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2.75" customHeight="1" x14ac:dyDescent="0.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2.75" customHeight="1" x14ac:dyDescent="0.2">
      <c r="A33" s="108"/>
      <c r="B33" s="147" t="s">
        <v>735</v>
      </c>
      <c r="C33" s="12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2.75" customHeigh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2.75" customHeight="1" x14ac:dyDescent="0.2">
      <c r="A35" s="108"/>
      <c r="B35" s="113" t="s">
        <v>736</v>
      </c>
      <c r="C35" s="114" t="s">
        <v>3</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2.75" customHeight="1" x14ac:dyDescent="0.2">
      <c r="A36" s="108"/>
      <c r="B36" s="108" t="s">
        <v>737</v>
      </c>
      <c r="C36" s="108" t="s">
        <v>8</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2.75" customHeight="1" x14ac:dyDescent="0.2">
      <c r="A37" s="108"/>
      <c r="B37" s="108" t="s">
        <v>17</v>
      </c>
      <c r="C37" s="108" t="s">
        <v>34</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2.75" customHeight="1" x14ac:dyDescent="0.2">
      <c r="A38" s="108"/>
      <c r="B38" s="108" t="s">
        <v>12</v>
      </c>
      <c r="C38" s="108" t="s">
        <v>29</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2.75" customHeight="1" x14ac:dyDescent="0.2">
      <c r="A39" s="108"/>
      <c r="B39" s="108" t="s">
        <v>727</v>
      </c>
      <c r="C39" s="108" t="s">
        <v>714</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2.75" customHeight="1" x14ac:dyDescent="0.2">
      <c r="A40" s="108"/>
      <c r="B40" s="108" t="s">
        <v>729</v>
      </c>
      <c r="C40" s="108" t="s">
        <v>738</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2.75" customHeight="1" x14ac:dyDescent="0.2">
      <c r="A41" s="108"/>
      <c r="B41" s="108" t="s">
        <v>731</v>
      </c>
      <c r="C41" s="108" t="s">
        <v>738</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2.75" customHeight="1" x14ac:dyDescent="0.2">
      <c r="A42" s="108"/>
      <c r="B42" s="108" t="s">
        <v>721</v>
      </c>
      <c r="C42" s="108" t="s">
        <v>31</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2.75" customHeight="1" x14ac:dyDescent="0.2">
      <c r="A43" s="108"/>
      <c r="B43" s="108" t="s">
        <v>721</v>
      </c>
      <c r="C43" s="108" t="s">
        <v>34</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2.75" customHeight="1"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2.75" customHeigh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2.75" customHeight="1"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2.75" customHeight="1" x14ac:dyDescent="0.2">
      <c r="A47" s="108"/>
      <c r="B47" s="147" t="s">
        <v>739</v>
      </c>
      <c r="C47" s="12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2.75" customHeight="1" x14ac:dyDescent="0.2">
      <c r="A48" s="108"/>
      <c r="B48" s="109" t="s">
        <v>740</v>
      </c>
      <c r="C48" s="109" t="s">
        <v>249</v>
      </c>
      <c r="D48" s="109" t="s">
        <v>741</v>
      </c>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2.75" customHeight="1" x14ac:dyDescent="0.2">
      <c r="A49" s="108"/>
      <c r="B49" s="108" t="s">
        <v>742</v>
      </c>
      <c r="C49" s="110" t="s">
        <v>175</v>
      </c>
      <c r="D49" s="110" t="s">
        <v>743</v>
      </c>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2.75" customHeight="1" x14ac:dyDescent="0.2">
      <c r="A50" s="108"/>
      <c r="B50" s="108" t="s">
        <v>744</v>
      </c>
      <c r="C50" s="110" t="s">
        <v>170</v>
      </c>
      <c r="D50" s="110" t="s">
        <v>98</v>
      </c>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2.75" customHeight="1" x14ac:dyDescent="0.2">
      <c r="A51" s="108"/>
      <c r="B51" s="108" t="s">
        <v>745</v>
      </c>
      <c r="C51" s="110" t="s">
        <v>168</v>
      </c>
      <c r="D51" s="110" t="s">
        <v>104</v>
      </c>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2.75" customHeight="1" x14ac:dyDescent="0.2">
      <c r="A52" s="108"/>
      <c r="B52" s="108" t="s">
        <v>746</v>
      </c>
      <c r="C52" s="110" t="s">
        <v>747</v>
      </c>
      <c r="D52" s="110" t="s">
        <v>748</v>
      </c>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2.75" customHeight="1" x14ac:dyDescent="0.2">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2.75" customHeight="1" x14ac:dyDescent="0.2">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2.75" customHeight="1" x14ac:dyDescent="0.2">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2.75" customHeight="1" x14ac:dyDescent="0.2">
      <c r="A56" s="108"/>
      <c r="B56" s="143" t="s">
        <v>749</v>
      </c>
      <c r="C56" s="134"/>
      <c r="D56" s="134"/>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2.75" customHeight="1" x14ac:dyDescent="0.2">
      <c r="A57" s="108"/>
      <c r="B57" s="108"/>
      <c r="C57" s="115" t="s">
        <v>73</v>
      </c>
      <c r="D57" s="115" t="s">
        <v>74</v>
      </c>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2.75" customHeight="1" x14ac:dyDescent="0.2">
      <c r="A58" s="108"/>
      <c r="B58" s="116" t="s">
        <v>743</v>
      </c>
      <c r="C58" s="108" t="s">
        <v>750</v>
      </c>
      <c r="D58" s="117">
        <v>0.2</v>
      </c>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2.75" customHeight="1" x14ac:dyDescent="0.2">
      <c r="A59" s="108"/>
      <c r="B59" s="118" t="s">
        <v>90</v>
      </c>
      <c r="C59" s="108" t="s">
        <v>751</v>
      </c>
      <c r="D59" s="117">
        <v>0.4</v>
      </c>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2.75" customHeight="1" x14ac:dyDescent="0.2">
      <c r="A60" s="108"/>
      <c r="B60" s="119" t="s">
        <v>98</v>
      </c>
      <c r="C60" s="108" t="s">
        <v>752</v>
      </c>
      <c r="D60" s="117">
        <v>0.6</v>
      </c>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2.75" customHeight="1" x14ac:dyDescent="0.2">
      <c r="A61" s="108"/>
      <c r="B61" s="120" t="s">
        <v>104</v>
      </c>
      <c r="C61" s="108" t="s">
        <v>753</v>
      </c>
      <c r="D61" s="117">
        <v>0.8</v>
      </c>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2.75" customHeight="1" x14ac:dyDescent="0.2">
      <c r="A62" s="108"/>
      <c r="B62" s="121" t="s">
        <v>748</v>
      </c>
      <c r="C62" s="108" t="s">
        <v>754</v>
      </c>
      <c r="D62" s="117">
        <v>1</v>
      </c>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2.75" customHeight="1" x14ac:dyDescent="0.2">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2.75" customHeight="1" x14ac:dyDescent="0.2">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2.75" customHeight="1" x14ac:dyDescent="0.2">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2.75" customHeight="1" x14ac:dyDescent="0.2">
      <c r="A66" s="108"/>
      <c r="B66" s="143" t="s">
        <v>755</v>
      </c>
      <c r="C66" s="134"/>
      <c r="D66" s="134"/>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2.75" customHeight="1" x14ac:dyDescent="0.2">
      <c r="A67" s="108"/>
      <c r="B67" s="108"/>
      <c r="C67" s="115" t="s">
        <v>756</v>
      </c>
      <c r="D67" s="115" t="s">
        <v>32</v>
      </c>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2.75" customHeight="1" x14ac:dyDescent="0.2">
      <c r="A68" s="108"/>
      <c r="B68" s="116" t="s">
        <v>695</v>
      </c>
      <c r="C68" s="110" t="s">
        <v>757</v>
      </c>
      <c r="D68" s="122" t="s">
        <v>758</v>
      </c>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2.75" customHeight="1" x14ac:dyDescent="0.2">
      <c r="A69" s="108"/>
      <c r="B69" s="123" t="s">
        <v>759</v>
      </c>
      <c r="C69" s="110" t="s">
        <v>760</v>
      </c>
      <c r="D69" s="122" t="s">
        <v>761</v>
      </c>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2.75" customHeight="1" x14ac:dyDescent="0.2">
      <c r="A70" s="108"/>
      <c r="B70" s="119" t="s">
        <v>697</v>
      </c>
      <c r="C70" s="110" t="s">
        <v>762</v>
      </c>
      <c r="D70" s="122" t="s">
        <v>763</v>
      </c>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2.75" customHeight="1" x14ac:dyDescent="0.2">
      <c r="A71" s="108"/>
      <c r="B71" s="120" t="s">
        <v>698</v>
      </c>
      <c r="C71" s="110" t="s">
        <v>764</v>
      </c>
      <c r="D71" s="122" t="s">
        <v>765</v>
      </c>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2.75" customHeight="1" x14ac:dyDescent="0.2">
      <c r="A72" s="108"/>
      <c r="B72" s="121" t="s">
        <v>699</v>
      </c>
      <c r="C72" s="124" t="s">
        <v>766</v>
      </c>
      <c r="D72" s="122" t="s">
        <v>70</v>
      </c>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2.75" customHeight="1" x14ac:dyDescent="0.2">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2.75" customHeight="1" x14ac:dyDescent="0.2">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2.75" customHeight="1" x14ac:dyDescent="0.2">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2.75" customHeight="1" x14ac:dyDescent="0.2">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2.75" customHeight="1" x14ac:dyDescent="0.2">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2.75" customHeight="1" x14ac:dyDescent="0.2">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2.75" customHeight="1" x14ac:dyDescent="0.2">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2.75" customHeight="1" x14ac:dyDescent="0.2">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2.75" customHeight="1" x14ac:dyDescent="0.2">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2.75" customHeight="1" x14ac:dyDescent="0.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2.75" customHeight="1" x14ac:dyDescent="0.2">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2.75" customHeight="1" x14ac:dyDescent="0.2">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2.75" customHeight="1" x14ac:dyDescent="0.2">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2.75" customHeight="1" x14ac:dyDescent="0.2">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2.75" customHeight="1" x14ac:dyDescent="0.2">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2.75" customHeight="1" x14ac:dyDescent="0.2">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2.75" customHeight="1" x14ac:dyDescent="0.2">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2.75" customHeight="1" x14ac:dyDescent="0.2">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2.75" customHeight="1" x14ac:dyDescent="0.2">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2.75" customHeight="1" x14ac:dyDescent="0.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2.75" customHeight="1" x14ac:dyDescent="0.2">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2.75" customHeight="1" x14ac:dyDescent="0.2">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2.75" customHeight="1" x14ac:dyDescent="0.2">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2.75" customHeight="1"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2.75" customHeight="1" x14ac:dyDescent="0.2">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2.75" customHeight="1" x14ac:dyDescent="0.2">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2.75" customHeight="1" x14ac:dyDescent="0.2">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2.75" customHeight="1" x14ac:dyDescent="0.2">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2.75" customHeight="1" x14ac:dyDescent="0.2">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2.75" customHeight="1" x14ac:dyDescent="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2.75" customHeight="1" x14ac:dyDescent="0.2">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2.75" customHeight="1" x14ac:dyDescent="0.2">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2.75" customHeight="1" x14ac:dyDescent="0.2">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2.75" customHeight="1" x14ac:dyDescent="0.2">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2.75" customHeight="1" x14ac:dyDescent="0.2">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2.75" customHeight="1" x14ac:dyDescent="0.2">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2.75" customHeight="1" x14ac:dyDescent="0.2">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2.75" customHeight="1" x14ac:dyDescent="0.2">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2.75" customHeight="1" x14ac:dyDescent="0.2">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2.75" customHeight="1" x14ac:dyDescent="0.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2.75" customHeight="1" x14ac:dyDescent="0.2">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2.75" customHeight="1" x14ac:dyDescent="0.2">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2.75" customHeight="1" x14ac:dyDescent="0.2">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2.75" customHeight="1" x14ac:dyDescent="0.2">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2.75" customHeight="1" x14ac:dyDescent="0.2">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2.75" customHeight="1" x14ac:dyDescent="0.2">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2.75" customHeight="1" x14ac:dyDescent="0.2">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2.75" customHeight="1" x14ac:dyDescent="0.2">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2.75" customHeight="1" x14ac:dyDescent="0.2">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2.75" customHeight="1" x14ac:dyDescent="0.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2.75" customHeight="1" x14ac:dyDescent="0.2">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2.75" customHeight="1" x14ac:dyDescent="0.2">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2.75" customHeight="1" x14ac:dyDescent="0.2">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2.75" customHeight="1" x14ac:dyDescent="0.2">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2.75" customHeight="1" x14ac:dyDescent="0.2">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2.75" customHeight="1" x14ac:dyDescent="0.2">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2.75" customHeight="1" x14ac:dyDescent="0.2">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2.75" customHeight="1" x14ac:dyDescent="0.2">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2.75" customHeight="1" x14ac:dyDescent="0.2">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2.75" customHeight="1" x14ac:dyDescent="0.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2.75" customHeight="1" x14ac:dyDescent="0.2">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2.75" customHeight="1" x14ac:dyDescent="0.2">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2.75" customHeight="1" x14ac:dyDescent="0.2">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2.75" customHeight="1" x14ac:dyDescent="0.2">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2.75" customHeight="1" x14ac:dyDescent="0.2">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2.75" customHeight="1" x14ac:dyDescent="0.2">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2.75" customHeight="1" x14ac:dyDescent="0.2">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2.75" customHeight="1" x14ac:dyDescent="0.2">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2.75" customHeight="1" x14ac:dyDescent="0.2">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2.75" customHeight="1" x14ac:dyDescent="0.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2.75" customHeight="1" x14ac:dyDescent="0.2">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2.75" customHeight="1" x14ac:dyDescent="0.2">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2.75" customHeight="1" x14ac:dyDescent="0.2">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2.75" customHeight="1" x14ac:dyDescent="0.2">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2.75" customHeight="1" x14ac:dyDescent="0.2">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2.75" customHeight="1" x14ac:dyDescent="0.2">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2.75" customHeight="1" x14ac:dyDescent="0.2">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2.75" customHeight="1" x14ac:dyDescent="0.2">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2.75" customHeight="1" x14ac:dyDescent="0.2">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2.75" customHeight="1" x14ac:dyDescent="0.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2.75" customHeight="1" x14ac:dyDescent="0.2">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2.75" customHeight="1" x14ac:dyDescent="0.2">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2.75" customHeight="1" x14ac:dyDescent="0.2">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2.75" customHeight="1" x14ac:dyDescent="0.2">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2.75" customHeight="1" x14ac:dyDescent="0.2">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2.75" customHeight="1" x14ac:dyDescent="0.2">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2.75" customHeight="1" x14ac:dyDescent="0.2">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2.75" customHeight="1" x14ac:dyDescent="0.2">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2.75" customHeight="1" x14ac:dyDescent="0.2">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2.75" customHeight="1" x14ac:dyDescent="0.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2.75" customHeight="1" x14ac:dyDescent="0.2">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2.75" customHeight="1" x14ac:dyDescent="0.2">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2.75" customHeight="1" x14ac:dyDescent="0.2">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2.75" customHeight="1" x14ac:dyDescent="0.2">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2.75" customHeight="1" x14ac:dyDescent="0.2">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2.75" customHeight="1" x14ac:dyDescent="0.2">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2.75" customHeight="1" x14ac:dyDescent="0.2">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2.75" customHeight="1" x14ac:dyDescent="0.2">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2.75" customHeight="1" x14ac:dyDescent="0.2">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2.75" customHeight="1" x14ac:dyDescent="0.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2.75" customHeight="1" x14ac:dyDescent="0.2">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2.75" customHeight="1" x14ac:dyDescent="0.2">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2.75" customHeight="1" x14ac:dyDescent="0.2">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2.75" customHeight="1" x14ac:dyDescent="0.2">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2.75" customHeight="1" x14ac:dyDescent="0.2">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2.75" customHeight="1" x14ac:dyDescent="0.2">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2.75" customHeight="1" x14ac:dyDescent="0.2">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2.75" customHeight="1" x14ac:dyDescent="0.2">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2.75" customHeight="1" x14ac:dyDescent="0.2">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2.75" customHeight="1" x14ac:dyDescent="0.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2.75" customHeight="1" x14ac:dyDescent="0.2">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2.75" customHeight="1" x14ac:dyDescent="0.2">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2.75" customHeight="1" x14ac:dyDescent="0.2">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2.75" customHeight="1" x14ac:dyDescent="0.2">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2.75" customHeight="1" x14ac:dyDescent="0.2">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2.75" customHeight="1" x14ac:dyDescent="0.2">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2.75" customHeight="1" x14ac:dyDescent="0.2">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2.75" customHeight="1" x14ac:dyDescent="0.2">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2.75" customHeight="1" x14ac:dyDescent="0.2">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2.75" customHeight="1" x14ac:dyDescent="0.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2.75" customHeight="1" x14ac:dyDescent="0.2">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2.75" customHeight="1" x14ac:dyDescent="0.2">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2.75" customHeight="1" x14ac:dyDescent="0.2">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2.75" customHeight="1" x14ac:dyDescent="0.2">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2.75" customHeight="1" x14ac:dyDescent="0.2">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2.75" customHeight="1" x14ac:dyDescent="0.2">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2.75" customHeight="1" x14ac:dyDescent="0.2">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2.75" customHeight="1" x14ac:dyDescent="0.2">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2.75" customHeight="1" x14ac:dyDescent="0.2">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2.75" customHeight="1" x14ac:dyDescent="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2.75" customHeight="1" x14ac:dyDescent="0.2">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2.75" customHeight="1" x14ac:dyDescent="0.2">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2.75" customHeight="1" x14ac:dyDescent="0.2">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2.75" customHeight="1" x14ac:dyDescent="0.2">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2.75" customHeight="1" x14ac:dyDescent="0.2">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2.75" customHeight="1" x14ac:dyDescent="0.2">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2.75" customHeight="1" x14ac:dyDescent="0.2">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2.75" customHeight="1" x14ac:dyDescent="0.2">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2.75" customHeight="1" x14ac:dyDescent="0.2">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2.75" customHeight="1" x14ac:dyDescent="0.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2.75" customHeight="1" x14ac:dyDescent="0.2">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2.75" customHeight="1" x14ac:dyDescent="0.2">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2.75" customHeight="1" x14ac:dyDescent="0.2">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2.75" customHeight="1" x14ac:dyDescent="0.2">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2.75" customHeight="1" x14ac:dyDescent="0.2">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2.75" customHeight="1" x14ac:dyDescent="0.2">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2.75" customHeight="1" x14ac:dyDescent="0.2">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2.75" customHeight="1" x14ac:dyDescent="0.2">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2.75" customHeight="1" x14ac:dyDescent="0.2">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2.75" customHeight="1" x14ac:dyDescent="0.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2.75" customHeight="1" x14ac:dyDescent="0.2">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2.75" customHeight="1" x14ac:dyDescent="0.2">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2.75" customHeight="1" x14ac:dyDescent="0.2">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2.75" customHeight="1" x14ac:dyDescent="0.2">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2.75" customHeight="1" x14ac:dyDescent="0.2">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2.75" customHeight="1" x14ac:dyDescent="0.2">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2.75" customHeight="1" x14ac:dyDescent="0.2">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2.75" customHeight="1" x14ac:dyDescent="0.2">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2.75" customHeight="1" x14ac:dyDescent="0.2">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2.75" customHeight="1" x14ac:dyDescent="0.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2.75" customHeight="1" x14ac:dyDescent="0.2">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2.75" customHeight="1" x14ac:dyDescent="0.2">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2.75" customHeight="1" x14ac:dyDescent="0.2">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2.75" customHeight="1" x14ac:dyDescent="0.2">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2.75" customHeight="1" x14ac:dyDescent="0.2">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2.75" customHeight="1" x14ac:dyDescent="0.2">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2.75" customHeight="1" x14ac:dyDescent="0.2">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2.75" customHeight="1" x14ac:dyDescent="0.2">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2.75" customHeight="1" x14ac:dyDescent="0.2">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2.75" customHeight="1" x14ac:dyDescent="0.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2.75" customHeight="1" x14ac:dyDescent="0.2">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2.75" customHeight="1" x14ac:dyDescent="0.2">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2.75" customHeight="1" x14ac:dyDescent="0.2">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2.75" customHeight="1" x14ac:dyDescent="0.2">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2.75" customHeight="1" x14ac:dyDescent="0.2">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2.75" customHeight="1" x14ac:dyDescent="0.2">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2.75" customHeight="1" x14ac:dyDescent="0.2">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2.75" customHeight="1" x14ac:dyDescent="0.2">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2.75" customHeight="1" x14ac:dyDescent="0.2">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2.75" customHeight="1" x14ac:dyDescent="0.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2.75" customHeight="1" x14ac:dyDescent="0.2">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2.75" customHeight="1" x14ac:dyDescent="0.2">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2.75" customHeight="1" x14ac:dyDescent="0.2">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2.75" customHeight="1" x14ac:dyDescent="0.2">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2.75" customHeight="1" x14ac:dyDescent="0.2">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2.75" customHeight="1" x14ac:dyDescent="0.2">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2.75" customHeight="1" x14ac:dyDescent="0.2">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2.75" customHeight="1" x14ac:dyDescent="0.2">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2.75" customHeight="1" x14ac:dyDescent="0.2">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2.75" customHeight="1" x14ac:dyDescent="0.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2.75" customHeight="1" x14ac:dyDescent="0.2">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2.75" customHeight="1" x14ac:dyDescent="0.2">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2.75" customHeight="1" x14ac:dyDescent="0.2">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2.75" customHeight="1" x14ac:dyDescent="0.2">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2.75" customHeight="1" x14ac:dyDescent="0.2">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2.75" customHeight="1" x14ac:dyDescent="0.2">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2.75" customHeight="1" x14ac:dyDescent="0.2">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2.75" customHeight="1" x14ac:dyDescent="0.2">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2.75" customHeight="1" x14ac:dyDescent="0.2">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2.75" customHeight="1" x14ac:dyDescent="0.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2.75" customHeight="1" x14ac:dyDescent="0.2">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2.75" customHeight="1" x14ac:dyDescent="0.2">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2.75" customHeight="1" x14ac:dyDescent="0.2">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2.75" customHeight="1" x14ac:dyDescent="0.2">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2.75" customHeight="1" x14ac:dyDescent="0.2">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2.75" customHeight="1" x14ac:dyDescent="0.2">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2.75" customHeight="1" x14ac:dyDescent="0.2">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2.75" customHeight="1" x14ac:dyDescent="0.2">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2.75" customHeight="1" x14ac:dyDescent="0.2">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2.75" customHeight="1" x14ac:dyDescent="0.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2.75" customHeight="1" x14ac:dyDescent="0.2">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2.75" customHeight="1" x14ac:dyDescent="0.2">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2.75" customHeight="1" x14ac:dyDescent="0.2">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2.75" customHeight="1" x14ac:dyDescent="0.2">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2.75" customHeight="1" x14ac:dyDescent="0.2">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2.75" customHeight="1" x14ac:dyDescent="0.2">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2.75" customHeight="1" x14ac:dyDescent="0.2">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2.75" customHeight="1" x14ac:dyDescent="0.2">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2.75" customHeight="1" x14ac:dyDescent="0.2">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2.75" customHeight="1" x14ac:dyDescent="0.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2.75" customHeight="1" x14ac:dyDescent="0.2">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2.75" customHeight="1" x14ac:dyDescent="0.2">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2.75" customHeight="1" x14ac:dyDescent="0.2">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2.75" customHeight="1" x14ac:dyDescent="0.2">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2.75" customHeight="1" x14ac:dyDescent="0.2">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2.75" customHeight="1" x14ac:dyDescent="0.2">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2.75" customHeight="1" x14ac:dyDescent="0.2">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2.75" customHeight="1" x14ac:dyDescent="0.2">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2.75" customHeight="1" x14ac:dyDescent="0.2">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2.75" customHeight="1" x14ac:dyDescent="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2.75" customHeight="1" x14ac:dyDescent="0.2">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2.75" customHeight="1" x14ac:dyDescent="0.2">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2.75" customHeight="1" x14ac:dyDescent="0.2">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2.75" customHeight="1" x14ac:dyDescent="0.2">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2.75" customHeight="1" x14ac:dyDescent="0.2">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2.75" customHeight="1" x14ac:dyDescent="0.2">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2.75" customHeight="1" x14ac:dyDescent="0.2">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2.75" customHeight="1" x14ac:dyDescent="0.2">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2.75" customHeight="1" x14ac:dyDescent="0.2">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2.75" customHeight="1" x14ac:dyDescent="0.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2.75" customHeight="1" x14ac:dyDescent="0.2">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2.75" customHeight="1" x14ac:dyDescent="0.2">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2.75" customHeight="1" x14ac:dyDescent="0.2">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2.75" customHeight="1" x14ac:dyDescent="0.2">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2.75" customHeight="1" x14ac:dyDescent="0.2">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2.75" customHeight="1" x14ac:dyDescent="0.2">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2.75" customHeight="1" x14ac:dyDescent="0.2">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2.75" customHeight="1" x14ac:dyDescent="0.2">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2.75" customHeight="1" x14ac:dyDescent="0.2">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2.75" customHeight="1" x14ac:dyDescent="0.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2.75" customHeight="1" x14ac:dyDescent="0.2">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2.75" customHeight="1" x14ac:dyDescent="0.2">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2.75" customHeight="1" x14ac:dyDescent="0.2">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2.75" customHeight="1" x14ac:dyDescent="0.2">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2.75" customHeight="1" x14ac:dyDescent="0.2">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2.75" customHeight="1" x14ac:dyDescent="0.2">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2.75" customHeight="1" x14ac:dyDescent="0.2">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2.75" customHeight="1" x14ac:dyDescent="0.2">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2.75" customHeight="1" x14ac:dyDescent="0.2">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2.75" customHeight="1" x14ac:dyDescent="0.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2.75" customHeight="1" x14ac:dyDescent="0.2">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2.75" customHeight="1" x14ac:dyDescent="0.2">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2.75" customHeight="1" x14ac:dyDescent="0.2">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2.75" customHeight="1" x14ac:dyDescent="0.2">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2.75" customHeight="1" x14ac:dyDescent="0.2">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2.75" customHeight="1" x14ac:dyDescent="0.2">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2.75" customHeight="1" x14ac:dyDescent="0.2">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2.75" customHeight="1" x14ac:dyDescent="0.2">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2.75" customHeight="1" x14ac:dyDescent="0.2">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2.75" customHeight="1" x14ac:dyDescent="0.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2.75" customHeight="1" x14ac:dyDescent="0.2">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2.75" customHeight="1" x14ac:dyDescent="0.2">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2.75" customHeight="1" x14ac:dyDescent="0.2">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2.75" customHeight="1" x14ac:dyDescent="0.2">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2.75" customHeight="1" x14ac:dyDescent="0.2">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2.75" customHeight="1" x14ac:dyDescent="0.2">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2.75" customHeight="1" x14ac:dyDescent="0.2">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2.75" customHeight="1" x14ac:dyDescent="0.2">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2.75" customHeight="1" x14ac:dyDescent="0.2">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2.75" customHeight="1" x14ac:dyDescent="0.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2.75" customHeight="1" x14ac:dyDescent="0.2">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2.75" customHeight="1" x14ac:dyDescent="0.2">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2.75" customHeight="1" x14ac:dyDescent="0.2">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2.75" customHeight="1" x14ac:dyDescent="0.2">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2.75" customHeight="1" x14ac:dyDescent="0.2">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2.75" customHeight="1" x14ac:dyDescent="0.2">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2.75" customHeight="1" x14ac:dyDescent="0.2">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2.75" customHeight="1" x14ac:dyDescent="0.2">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2.75" customHeight="1" x14ac:dyDescent="0.2">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2.75" customHeight="1" x14ac:dyDescent="0.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2.75" customHeight="1" x14ac:dyDescent="0.2">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2.75" customHeight="1" x14ac:dyDescent="0.2">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2.75" customHeight="1" x14ac:dyDescent="0.2">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2.75" customHeight="1" x14ac:dyDescent="0.2">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2.75" customHeight="1" x14ac:dyDescent="0.2">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2.75" customHeight="1" x14ac:dyDescent="0.2">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2.75" customHeight="1" x14ac:dyDescent="0.2">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2.75" customHeight="1" x14ac:dyDescent="0.2">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2.75" customHeight="1" x14ac:dyDescent="0.2">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2.75" customHeight="1" x14ac:dyDescent="0.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2.75" customHeight="1" x14ac:dyDescent="0.2">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2.75" customHeight="1" x14ac:dyDescent="0.2">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2.75" customHeight="1" x14ac:dyDescent="0.2">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2.75" customHeight="1" x14ac:dyDescent="0.2">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2.75" customHeight="1" x14ac:dyDescent="0.2">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2.75" customHeight="1" x14ac:dyDescent="0.2">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2.75" customHeight="1" x14ac:dyDescent="0.2">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2.75" customHeight="1" x14ac:dyDescent="0.2">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2.75" customHeight="1" x14ac:dyDescent="0.2">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2.75" customHeight="1" x14ac:dyDescent="0.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2.75" customHeight="1" x14ac:dyDescent="0.2">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2.75" customHeight="1" x14ac:dyDescent="0.2">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2.75" customHeight="1" x14ac:dyDescent="0.2">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2.75" customHeight="1" x14ac:dyDescent="0.2">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2.75" customHeight="1" x14ac:dyDescent="0.2">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2.75" customHeight="1" x14ac:dyDescent="0.2">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2.75" customHeight="1" x14ac:dyDescent="0.2">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2.75" customHeight="1" x14ac:dyDescent="0.2">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2.75" customHeight="1" x14ac:dyDescent="0.2">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2.75" customHeight="1" x14ac:dyDescent="0.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2.75" customHeight="1" x14ac:dyDescent="0.2">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2.75" customHeight="1" x14ac:dyDescent="0.2">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2.75" customHeight="1" x14ac:dyDescent="0.2">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2.75" customHeight="1" x14ac:dyDescent="0.2">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2.75" customHeight="1" x14ac:dyDescent="0.2">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2.75" customHeight="1" x14ac:dyDescent="0.2">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2.75" customHeight="1" x14ac:dyDescent="0.2">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2.75" customHeight="1" x14ac:dyDescent="0.2">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2.75" customHeight="1" x14ac:dyDescent="0.2">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2.75" customHeight="1" x14ac:dyDescent="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2.75" customHeight="1" x14ac:dyDescent="0.2">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2.75" customHeight="1" x14ac:dyDescent="0.2">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2.75" customHeight="1" x14ac:dyDescent="0.2">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2.75" customHeight="1" x14ac:dyDescent="0.2">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2.75" customHeight="1" x14ac:dyDescent="0.2">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2.75" customHeight="1" x14ac:dyDescent="0.2">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2.75" customHeight="1" x14ac:dyDescent="0.2">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2.75" customHeight="1" x14ac:dyDescent="0.2">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2.75" customHeight="1" x14ac:dyDescent="0.2">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2.75" customHeight="1" x14ac:dyDescent="0.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2.75" customHeight="1" x14ac:dyDescent="0.2">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2.75" customHeight="1" x14ac:dyDescent="0.2">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2.75" customHeight="1" x14ac:dyDescent="0.2">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2.75" customHeight="1" x14ac:dyDescent="0.2">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2.75" customHeight="1" x14ac:dyDescent="0.2">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2.75" customHeight="1" x14ac:dyDescent="0.2">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2.75" customHeight="1" x14ac:dyDescent="0.2">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2.75" customHeight="1" x14ac:dyDescent="0.2">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2.75" customHeight="1" x14ac:dyDescent="0.2">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2.75" customHeight="1" x14ac:dyDescent="0.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2.75" customHeight="1" x14ac:dyDescent="0.2">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2.75" customHeight="1" x14ac:dyDescent="0.2">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2.75" customHeight="1" x14ac:dyDescent="0.2">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2.75" customHeight="1" x14ac:dyDescent="0.2">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2.75" customHeight="1" x14ac:dyDescent="0.2">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2.75" customHeight="1" x14ac:dyDescent="0.2">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2.75" customHeight="1" x14ac:dyDescent="0.2">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2.75" customHeight="1" x14ac:dyDescent="0.2">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2.75" customHeight="1" x14ac:dyDescent="0.2">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2.75" customHeight="1" x14ac:dyDescent="0.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2.75" customHeight="1" x14ac:dyDescent="0.2">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2.75" customHeight="1" x14ac:dyDescent="0.2">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2.75" customHeight="1" x14ac:dyDescent="0.2">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2.75" customHeight="1" x14ac:dyDescent="0.2">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2.75" customHeight="1" x14ac:dyDescent="0.2">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2.75" customHeight="1" x14ac:dyDescent="0.2">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2.75" customHeight="1" x14ac:dyDescent="0.2">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2.75" customHeight="1" x14ac:dyDescent="0.2">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2.75" customHeight="1" x14ac:dyDescent="0.2">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2.75" customHeight="1" x14ac:dyDescent="0.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2.75" customHeight="1" x14ac:dyDescent="0.2">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2.75" customHeight="1" x14ac:dyDescent="0.2">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2.75" customHeight="1" x14ac:dyDescent="0.2">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2.75" customHeight="1" x14ac:dyDescent="0.2">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2.75" customHeight="1" x14ac:dyDescent="0.2">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2.75" customHeight="1" x14ac:dyDescent="0.2">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2.75" customHeight="1" x14ac:dyDescent="0.2">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2.75" customHeight="1" x14ac:dyDescent="0.2">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2.75" customHeight="1" x14ac:dyDescent="0.2">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2.75" customHeight="1" x14ac:dyDescent="0.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2.75" customHeight="1" x14ac:dyDescent="0.2">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2.75" customHeight="1" x14ac:dyDescent="0.2">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2.75" customHeight="1" x14ac:dyDescent="0.2">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2.75" customHeight="1" x14ac:dyDescent="0.2">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2.75" customHeight="1" x14ac:dyDescent="0.2">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2.75" customHeight="1" x14ac:dyDescent="0.2">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2.75" customHeight="1" x14ac:dyDescent="0.2">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2.75" customHeight="1" x14ac:dyDescent="0.2">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2.75" customHeight="1" x14ac:dyDescent="0.2">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2.75" customHeight="1" x14ac:dyDescent="0.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2.75" customHeight="1" x14ac:dyDescent="0.2">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2.75" customHeight="1" x14ac:dyDescent="0.2">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2.75" customHeight="1" x14ac:dyDescent="0.2">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2.75" customHeight="1" x14ac:dyDescent="0.2">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2.75" customHeight="1" x14ac:dyDescent="0.2">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2.75" customHeight="1" x14ac:dyDescent="0.2">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2.75" customHeight="1" x14ac:dyDescent="0.2">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2.75" customHeight="1" x14ac:dyDescent="0.2">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2.75" customHeight="1" x14ac:dyDescent="0.2">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2.75" customHeight="1" x14ac:dyDescent="0.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2.75" customHeight="1" x14ac:dyDescent="0.2">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2.75" customHeight="1" x14ac:dyDescent="0.2">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2.75" customHeight="1" x14ac:dyDescent="0.2">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2.75" customHeight="1" x14ac:dyDescent="0.2">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2.75" customHeight="1" x14ac:dyDescent="0.2">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2.75" customHeight="1" x14ac:dyDescent="0.2">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2.75" customHeight="1" x14ac:dyDescent="0.2">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2.75" customHeight="1" x14ac:dyDescent="0.2">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2.75" customHeight="1" x14ac:dyDescent="0.2">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2.75" customHeight="1" x14ac:dyDescent="0.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2.75" customHeight="1" x14ac:dyDescent="0.2">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2.75" customHeight="1" x14ac:dyDescent="0.2">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2.75" customHeight="1" x14ac:dyDescent="0.2">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2.75" customHeight="1" x14ac:dyDescent="0.2">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2.75" customHeight="1" x14ac:dyDescent="0.2">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2.75" customHeight="1" x14ac:dyDescent="0.2">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2.75" customHeight="1" x14ac:dyDescent="0.2">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2.75" customHeight="1" x14ac:dyDescent="0.2">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2.75" customHeight="1" x14ac:dyDescent="0.2">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2.75" customHeight="1" x14ac:dyDescent="0.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2.75" customHeight="1" x14ac:dyDescent="0.2">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2.75" customHeight="1" x14ac:dyDescent="0.2">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2.75" customHeight="1" x14ac:dyDescent="0.2">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2.75" customHeight="1" x14ac:dyDescent="0.2">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2.75" customHeight="1" x14ac:dyDescent="0.2">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2.75" customHeight="1" x14ac:dyDescent="0.2">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2.75" customHeight="1" x14ac:dyDescent="0.2">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2.75" customHeight="1" x14ac:dyDescent="0.2">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2.75" customHeight="1" x14ac:dyDescent="0.2">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2.75" customHeight="1" x14ac:dyDescent="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2.75" customHeight="1" x14ac:dyDescent="0.2">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2.75" customHeight="1" x14ac:dyDescent="0.2">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2.75" customHeight="1" x14ac:dyDescent="0.2">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2.75" customHeight="1" x14ac:dyDescent="0.2">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2.75" customHeight="1" x14ac:dyDescent="0.2">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2.75" customHeight="1" x14ac:dyDescent="0.2">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2.75" customHeight="1" x14ac:dyDescent="0.2">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2.75" customHeight="1" x14ac:dyDescent="0.2">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2.75" customHeight="1" x14ac:dyDescent="0.2">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2.75" customHeight="1" x14ac:dyDescent="0.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2.75" customHeight="1" x14ac:dyDescent="0.2">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2.75" customHeight="1" x14ac:dyDescent="0.2">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2.75" customHeight="1" x14ac:dyDescent="0.2">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2.75" customHeight="1" x14ac:dyDescent="0.2">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2.75" customHeight="1" x14ac:dyDescent="0.2">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2.75" customHeight="1" x14ac:dyDescent="0.2">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2.75" customHeight="1" x14ac:dyDescent="0.2">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2.75" customHeight="1" x14ac:dyDescent="0.2">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2.75" customHeight="1" x14ac:dyDescent="0.2">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2.75" customHeight="1" x14ac:dyDescent="0.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2.75" customHeight="1" x14ac:dyDescent="0.2">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2.75" customHeight="1" x14ac:dyDescent="0.2">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2.75" customHeight="1" x14ac:dyDescent="0.2">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2.75" customHeight="1" x14ac:dyDescent="0.2">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2.75" customHeight="1" x14ac:dyDescent="0.2">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2.75" customHeight="1" x14ac:dyDescent="0.2">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2.75" customHeight="1" x14ac:dyDescent="0.2">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2.75" customHeight="1" x14ac:dyDescent="0.2">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2.75" customHeight="1" x14ac:dyDescent="0.2">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2.75" customHeight="1" x14ac:dyDescent="0.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2.75" customHeight="1" x14ac:dyDescent="0.2">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2.75" customHeight="1" x14ac:dyDescent="0.2">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2.75" customHeight="1" x14ac:dyDescent="0.2">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2.75" customHeight="1" x14ac:dyDescent="0.2">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2.75" customHeight="1" x14ac:dyDescent="0.2">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2.75" customHeight="1" x14ac:dyDescent="0.2">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2.75" customHeight="1" x14ac:dyDescent="0.2">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2.75" customHeight="1" x14ac:dyDescent="0.2">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2.75" customHeight="1" x14ac:dyDescent="0.2">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2.75" customHeight="1" x14ac:dyDescent="0.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2.75" customHeight="1" x14ac:dyDescent="0.2">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2.75" customHeight="1" x14ac:dyDescent="0.2">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2.75" customHeight="1" x14ac:dyDescent="0.2">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2.75" customHeight="1" x14ac:dyDescent="0.2">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2.75" customHeight="1" x14ac:dyDescent="0.2">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2.75" customHeight="1" x14ac:dyDescent="0.2">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2.75" customHeight="1" x14ac:dyDescent="0.2">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2.75" customHeight="1" x14ac:dyDescent="0.2">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2.75" customHeight="1" x14ac:dyDescent="0.2">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2.75" customHeight="1" x14ac:dyDescent="0.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2.75" customHeight="1" x14ac:dyDescent="0.2">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2.75" customHeight="1" x14ac:dyDescent="0.2">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2.75" customHeight="1" x14ac:dyDescent="0.2">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2.75" customHeight="1" x14ac:dyDescent="0.2">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2.75" customHeight="1" x14ac:dyDescent="0.2">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2.75" customHeight="1" x14ac:dyDescent="0.2">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2.75" customHeight="1" x14ac:dyDescent="0.2">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2.75" customHeight="1" x14ac:dyDescent="0.2">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2.75" customHeight="1" x14ac:dyDescent="0.2">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2.75" customHeight="1" x14ac:dyDescent="0.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2.75" customHeight="1" x14ac:dyDescent="0.2">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2.75" customHeight="1" x14ac:dyDescent="0.2">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2.75" customHeight="1" x14ac:dyDescent="0.2">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2.75" customHeight="1" x14ac:dyDescent="0.2">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2.75" customHeight="1" x14ac:dyDescent="0.2">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2.75" customHeight="1" x14ac:dyDescent="0.2">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2.75" customHeight="1" x14ac:dyDescent="0.2">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2.75" customHeight="1" x14ac:dyDescent="0.2">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2.75" customHeight="1" x14ac:dyDescent="0.2">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2.75" customHeight="1" x14ac:dyDescent="0.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2.75" customHeight="1" x14ac:dyDescent="0.2">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2.75" customHeight="1" x14ac:dyDescent="0.2">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2.75" customHeight="1" x14ac:dyDescent="0.2">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2.75" customHeight="1" x14ac:dyDescent="0.2">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2.75" customHeight="1" x14ac:dyDescent="0.2">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2.75" customHeight="1" x14ac:dyDescent="0.2">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2.75" customHeight="1" x14ac:dyDescent="0.2">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2.75" customHeight="1" x14ac:dyDescent="0.2">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2.75" customHeight="1" x14ac:dyDescent="0.2">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2.75" customHeight="1" x14ac:dyDescent="0.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2.75" customHeight="1" x14ac:dyDescent="0.2">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2.75" customHeight="1" x14ac:dyDescent="0.2">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2.75" customHeight="1" x14ac:dyDescent="0.2">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2.75" customHeight="1" x14ac:dyDescent="0.2">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2.75" customHeight="1" x14ac:dyDescent="0.2">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2.75" customHeight="1" x14ac:dyDescent="0.2">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2.75" customHeight="1" x14ac:dyDescent="0.2">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2.75" customHeight="1" x14ac:dyDescent="0.2">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2.75" customHeight="1" x14ac:dyDescent="0.2">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2.75" customHeight="1" x14ac:dyDescent="0.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2.75" customHeight="1" x14ac:dyDescent="0.2">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2.75" customHeight="1" x14ac:dyDescent="0.2">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2.75" customHeight="1" x14ac:dyDescent="0.2">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2.75" customHeight="1" x14ac:dyDescent="0.2">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2.75" customHeight="1" x14ac:dyDescent="0.2">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2.75" customHeight="1" x14ac:dyDescent="0.2">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2.75" customHeight="1" x14ac:dyDescent="0.2">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2.75" customHeight="1" x14ac:dyDescent="0.2">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2.75" customHeight="1" x14ac:dyDescent="0.2">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2.75" customHeight="1" x14ac:dyDescent="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2.75" customHeight="1" x14ac:dyDescent="0.2">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2.75" customHeight="1" x14ac:dyDescent="0.2">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2.75" customHeight="1" x14ac:dyDescent="0.2">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2.75" customHeight="1" x14ac:dyDescent="0.2">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2.75" customHeight="1" x14ac:dyDescent="0.2">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2.75" customHeight="1" x14ac:dyDescent="0.2">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2.75" customHeight="1" x14ac:dyDescent="0.2">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2.75" customHeight="1" x14ac:dyDescent="0.2">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2.75" customHeight="1" x14ac:dyDescent="0.2">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2.75" customHeight="1" x14ac:dyDescent="0.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2.75" customHeight="1" x14ac:dyDescent="0.2">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2.75" customHeight="1" x14ac:dyDescent="0.2">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2.75" customHeight="1" x14ac:dyDescent="0.2">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2.75" customHeight="1" x14ac:dyDescent="0.2">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2.75" customHeight="1" x14ac:dyDescent="0.2">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2.75" customHeight="1" x14ac:dyDescent="0.2">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2.75" customHeight="1" x14ac:dyDescent="0.2">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2.75" customHeight="1" x14ac:dyDescent="0.2">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2.75" customHeight="1" x14ac:dyDescent="0.2">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2.75" customHeight="1" x14ac:dyDescent="0.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2.75" customHeight="1" x14ac:dyDescent="0.2">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2.75" customHeight="1" x14ac:dyDescent="0.2">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2.75" customHeight="1" x14ac:dyDescent="0.2">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2.75" customHeight="1" x14ac:dyDescent="0.2">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2.75" customHeight="1" x14ac:dyDescent="0.2">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2.75" customHeight="1" x14ac:dyDescent="0.2">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2.75" customHeight="1" x14ac:dyDescent="0.2">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2.75" customHeight="1" x14ac:dyDescent="0.2">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2.75" customHeight="1" x14ac:dyDescent="0.2">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2.75" customHeight="1" x14ac:dyDescent="0.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2.75" customHeight="1" x14ac:dyDescent="0.2">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2.75" customHeight="1" x14ac:dyDescent="0.2">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2.75" customHeight="1" x14ac:dyDescent="0.2">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2.75" customHeight="1" x14ac:dyDescent="0.2">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2.75" customHeight="1" x14ac:dyDescent="0.2">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2.75" customHeight="1" x14ac:dyDescent="0.2">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2.75" customHeight="1" x14ac:dyDescent="0.2">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2.75" customHeight="1" x14ac:dyDescent="0.2">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2.75" customHeight="1" x14ac:dyDescent="0.2">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2.75" customHeight="1" x14ac:dyDescent="0.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2.75" customHeight="1" x14ac:dyDescent="0.2">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2.75" customHeight="1" x14ac:dyDescent="0.2">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2.75" customHeight="1" x14ac:dyDescent="0.2">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2.75" customHeight="1" x14ac:dyDescent="0.2">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2.75" customHeight="1" x14ac:dyDescent="0.2">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2.75" customHeight="1" x14ac:dyDescent="0.2">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2.75" customHeight="1" x14ac:dyDescent="0.2">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2.75" customHeight="1" x14ac:dyDescent="0.2">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2.75" customHeight="1" x14ac:dyDescent="0.2">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2.75" customHeight="1" x14ac:dyDescent="0.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2.75" customHeight="1" x14ac:dyDescent="0.2">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2.75" customHeight="1" x14ac:dyDescent="0.2">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2.75" customHeight="1" x14ac:dyDescent="0.2">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2.75" customHeight="1" x14ac:dyDescent="0.2">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2.75" customHeight="1" x14ac:dyDescent="0.2">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2.75" customHeight="1" x14ac:dyDescent="0.2">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2.75" customHeight="1" x14ac:dyDescent="0.2">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2.75" customHeight="1" x14ac:dyDescent="0.2">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2.75" customHeight="1" x14ac:dyDescent="0.2">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2.75" customHeight="1" x14ac:dyDescent="0.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2.75" customHeight="1" x14ac:dyDescent="0.2">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2.75" customHeight="1" x14ac:dyDescent="0.2">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2.75" customHeight="1" x14ac:dyDescent="0.2">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2.75" customHeight="1" x14ac:dyDescent="0.2">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2.75" customHeight="1" x14ac:dyDescent="0.2">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2.75" customHeight="1" x14ac:dyDescent="0.2">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2.75" customHeight="1" x14ac:dyDescent="0.2">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2.75" customHeight="1" x14ac:dyDescent="0.2">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2.75" customHeight="1" x14ac:dyDescent="0.2">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2.75" customHeight="1" x14ac:dyDescent="0.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2.75" customHeight="1" x14ac:dyDescent="0.2">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2.75" customHeight="1" x14ac:dyDescent="0.2">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2.75" customHeight="1" x14ac:dyDescent="0.2">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2.75" customHeight="1" x14ac:dyDescent="0.2">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2.75" customHeight="1" x14ac:dyDescent="0.2">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2.75" customHeight="1" x14ac:dyDescent="0.2">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2.75" customHeight="1" x14ac:dyDescent="0.2">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2.75" customHeight="1" x14ac:dyDescent="0.2">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2.75" customHeight="1" x14ac:dyDescent="0.2">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2.75" customHeight="1" x14ac:dyDescent="0.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2.75" customHeight="1" x14ac:dyDescent="0.2">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2.75" customHeight="1" x14ac:dyDescent="0.2">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2.75" customHeight="1" x14ac:dyDescent="0.2">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2.75" customHeight="1" x14ac:dyDescent="0.2">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2.75" customHeight="1" x14ac:dyDescent="0.2">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2.75" customHeight="1" x14ac:dyDescent="0.2">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2.75" customHeight="1" x14ac:dyDescent="0.2">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2.75" customHeight="1" x14ac:dyDescent="0.2">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2.75" customHeight="1" x14ac:dyDescent="0.2">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2.75" customHeight="1" x14ac:dyDescent="0.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2.75" customHeight="1" x14ac:dyDescent="0.2">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2.75" customHeight="1" x14ac:dyDescent="0.2">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2.75" customHeight="1" x14ac:dyDescent="0.2">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2.75" customHeight="1" x14ac:dyDescent="0.2">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2.75" customHeight="1" x14ac:dyDescent="0.2">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2.75" customHeight="1" x14ac:dyDescent="0.2">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2.75" customHeight="1" x14ac:dyDescent="0.2">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2.75" customHeight="1" x14ac:dyDescent="0.2">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2.75" customHeight="1" x14ac:dyDescent="0.2">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2.75" customHeight="1" x14ac:dyDescent="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2.75" customHeight="1" x14ac:dyDescent="0.2">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2.75" customHeight="1" x14ac:dyDescent="0.2">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2.75" customHeight="1" x14ac:dyDescent="0.2">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2.75" customHeight="1" x14ac:dyDescent="0.2">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2.75" customHeight="1" x14ac:dyDescent="0.2">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2.75" customHeight="1" x14ac:dyDescent="0.2">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2.75" customHeight="1" x14ac:dyDescent="0.2">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2.75" customHeight="1" x14ac:dyDescent="0.2">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2.75" customHeight="1" x14ac:dyDescent="0.2">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2.75" customHeight="1" x14ac:dyDescent="0.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2.75" customHeight="1" x14ac:dyDescent="0.2">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2.75" customHeight="1" x14ac:dyDescent="0.2">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2.75" customHeight="1" x14ac:dyDescent="0.2">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2.75" customHeight="1" x14ac:dyDescent="0.2">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2.75" customHeight="1" x14ac:dyDescent="0.2">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2.75" customHeight="1" x14ac:dyDescent="0.2">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2.75" customHeight="1" x14ac:dyDescent="0.2">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2.75" customHeight="1" x14ac:dyDescent="0.2">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2.75" customHeight="1" x14ac:dyDescent="0.2">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2.75" customHeight="1" x14ac:dyDescent="0.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2.75" customHeight="1" x14ac:dyDescent="0.2">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2.75" customHeight="1" x14ac:dyDescent="0.2">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2.75" customHeight="1" x14ac:dyDescent="0.2">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2.75" customHeight="1" x14ac:dyDescent="0.2">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2.75" customHeight="1" x14ac:dyDescent="0.2">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2.75" customHeight="1" x14ac:dyDescent="0.2">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2.75" customHeight="1" x14ac:dyDescent="0.2">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2.75" customHeight="1" x14ac:dyDescent="0.2">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2.75" customHeight="1" x14ac:dyDescent="0.2">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2.75" customHeight="1" x14ac:dyDescent="0.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2.75" customHeight="1" x14ac:dyDescent="0.2">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2.75" customHeight="1" x14ac:dyDescent="0.2">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2.75" customHeight="1" x14ac:dyDescent="0.2">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2.75" customHeight="1" x14ac:dyDescent="0.2">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2.75" customHeight="1" x14ac:dyDescent="0.2">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2.75" customHeight="1" x14ac:dyDescent="0.2">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2.75" customHeight="1" x14ac:dyDescent="0.2">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2.75" customHeight="1" x14ac:dyDescent="0.2">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2.75" customHeight="1" x14ac:dyDescent="0.2">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2.75" customHeight="1" x14ac:dyDescent="0.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2.75" customHeight="1" x14ac:dyDescent="0.2">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2.75" customHeight="1" x14ac:dyDescent="0.2">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2.75" customHeight="1" x14ac:dyDescent="0.2">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2.75" customHeight="1" x14ac:dyDescent="0.2">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2.75" customHeight="1" x14ac:dyDescent="0.2">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2.75" customHeight="1" x14ac:dyDescent="0.2">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2.75" customHeight="1" x14ac:dyDescent="0.2">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2.75" customHeight="1" x14ac:dyDescent="0.2">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2.75" customHeight="1" x14ac:dyDescent="0.2">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2.75" customHeight="1" x14ac:dyDescent="0.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2.75" customHeight="1" x14ac:dyDescent="0.2">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2.75" customHeight="1" x14ac:dyDescent="0.2">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2.75" customHeight="1" x14ac:dyDescent="0.2">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2.75" customHeight="1" x14ac:dyDescent="0.2">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2.75" customHeight="1" x14ac:dyDescent="0.2">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2.75" customHeight="1" x14ac:dyDescent="0.2">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2.75" customHeight="1" x14ac:dyDescent="0.2">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2.75" customHeight="1" x14ac:dyDescent="0.2">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2.75" customHeight="1" x14ac:dyDescent="0.2">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2.75" customHeight="1" x14ac:dyDescent="0.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2.75" customHeight="1" x14ac:dyDescent="0.2">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2.75" customHeight="1" x14ac:dyDescent="0.2">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2.75" customHeight="1" x14ac:dyDescent="0.2">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2.75" customHeight="1" x14ac:dyDescent="0.2">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2.75" customHeight="1" x14ac:dyDescent="0.2">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2.75" customHeight="1" x14ac:dyDescent="0.2">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2.75" customHeight="1" x14ac:dyDescent="0.2">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2.75" customHeight="1" x14ac:dyDescent="0.2">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2.75" customHeight="1" x14ac:dyDescent="0.2">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2.75" customHeight="1" x14ac:dyDescent="0.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2.75" customHeight="1" x14ac:dyDescent="0.2">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2.75" customHeight="1" x14ac:dyDescent="0.2">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2.75" customHeight="1" x14ac:dyDescent="0.2">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2.75" customHeight="1" x14ac:dyDescent="0.2">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2.75" customHeight="1" x14ac:dyDescent="0.2">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2.75" customHeight="1" x14ac:dyDescent="0.2">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2.75" customHeight="1" x14ac:dyDescent="0.2">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2.75" customHeight="1" x14ac:dyDescent="0.2">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2.75" customHeight="1" x14ac:dyDescent="0.2">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2.75" customHeight="1" x14ac:dyDescent="0.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2.75" customHeight="1" x14ac:dyDescent="0.2">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2.75" customHeight="1" x14ac:dyDescent="0.2">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2.75" customHeight="1" x14ac:dyDescent="0.2">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2.75" customHeight="1" x14ac:dyDescent="0.2">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2.75" customHeight="1" x14ac:dyDescent="0.2">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2.75" customHeight="1" x14ac:dyDescent="0.2">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2.75" customHeight="1" x14ac:dyDescent="0.2">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2.75" customHeight="1" x14ac:dyDescent="0.2">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2.75" customHeight="1" x14ac:dyDescent="0.2">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2.75" customHeight="1" x14ac:dyDescent="0.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2.75" customHeight="1" x14ac:dyDescent="0.2">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2.75" customHeight="1" x14ac:dyDescent="0.2">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2.75" customHeight="1" x14ac:dyDescent="0.2">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2.75" customHeight="1" x14ac:dyDescent="0.2">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2.75" customHeight="1" x14ac:dyDescent="0.2">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2.75" customHeight="1" x14ac:dyDescent="0.2">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2.75" customHeight="1" x14ac:dyDescent="0.2">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2.75" customHeight="1" x14ac:dyDescent="0.2">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2.75" customHeight="1" x14ac:dyDescent="0.2">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2.75" customHeight="1" x14ac:dyDescent="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2.75" customHeight="1" x14ac:dyDescent="0.2">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2.75" customHeight="1" x14ac:dyDescent="0.2">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2.75" customHeight="1" x14ac:dyDescent="0.2">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2.75" customHeight="1" x14ac:dyDescent="0.2">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2.75" customHeight="1" x14ac:dyDescent="0.2">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2.75" customHeight="1" x14ac:dyDescent="0.2">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2.75" customHeight="1" x14ac:dyDescent="0.2">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2.75" customHeight="1" x14ac:dyDescent="0.2">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2.75" customHeight="1" x14ac:dyDescent="0.2">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2.75" customHeight="1" x14ac:dyDescent="0.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2.75" customHeight="1" x14ac:dyDescent="0.2">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2.75" customHeight="1" x14ac:dyDescent="0.2">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2.75" customHeight="1" x14ac:dyDescent="0.2">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2.75" customHeight="1" x14ac:dyDescent="0.2">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2.75" customHeight="1" x14ac:dyDescent="0.2">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2.75" customHeight="1" x14ac:dyDescent="0.2">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2.75" customHeight="1" x14ac:dyDescent="0.2">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2.75" customHeight="1" x14ac:dyDescent="0.2">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2.75" customHeight="1" x14ac:dyDescent="0.2">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2.75" customHeight="1" x14ac:dyDescent="0.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2.75" customHeight="1" x14ac:dyDescent="0.2">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2.75" customHeight="1" x14ac:dyDescent="0.2">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2.75" customHeight="1" x14ac:dyDescent="0.2">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2.75" customHeight="1" x14ac:dyDescent="0.2">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2.75" customHeight="1" x14ac:dyDescent="0.2">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2.75" customHeight="1" x14ac:dyDescent="0.2">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2.75" customHeight="1" x14ac:dyDescent="0.2">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2.75" customHeight="1" x14ac:dyDescent="0.2">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2.75" customHeight="1" x14ac:dyDescent="0.2">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2.75" customHeight="1" x14ac:dyDescent="0.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2.75" customHeight="1" x14ac:dyDescent="0.2">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2.75" customHeight="1" x14ac:dyDescent="0.2">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2.75" customHeight="1" x14ac:dyDescent="0.2">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2.75" customHeight="1" x14ac:dyDescent="0.2">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2.75" customHeight="1" x14ac:dyDescent="0.2">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2.75" customHeight="1" x14ac:dyDescent="0.2">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2.75" customHeight="1" x14ac:dyDescent="0.2">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2.75" customHeight="1" x14ac:dyDescent="0.2">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2.75" customHeight="1" x14ac:dyDescent="0.2">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2.75" customHeight="1" x14ac:dyDescent="0.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2.75" customHeight="1" x14ac:dyDescent="0.2">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2.75" customHeight="1" x14ac:dyDescent="0.2">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2.75" customHeight="1" x14ac:dyDescent="0.2">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2.75" customHeight="1" x14ac:dyDescent="0.2">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2.75" customHeight="1" x14ac:dyDescent="0.2">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2.75" customHeight="1" x14ac:dyDescent="0.2">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2.75" customHeight="1" x14ac:dyDescent="0.2">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2.75" customHeight="1" x14ac:dyDescent="0.2">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2.75" customHeight="1" x14ac:dyDescent="0.2">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2.75" customHeight="1" x14ac:dyDescent="0.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2.75" customHeight="1" x14ac:dyDescent="0.2">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2.75" customHeight="1" x14ac:dyDescent="0.2">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2.75" customHeight="1" x14ac:dyDescent="0.2">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2.75" customHeight="1" x14ac:dyDescent="0.2">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2.75" customHeight="1" x14ac:dyDescent="0.2">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2.75" customHeight="1" x14ac:dyDescent="0.2">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2.75" customHeight="1" x14ac:dyDescent="0.2">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2.75" customHeight="1" x14ac:dyDescent="0.2">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2.75" customHeight="1" x14ac:dyDescent="0.2">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2.75" customHeight="1" x14ac:dyDescent="0.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2.75" customHeight="1" x14ac:dyDescent="0.2">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2.75" customHeight="1" x14ac:dyDescent="0.2">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2.75" customHeight="1" x14ac:dyDescent="0.2">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2.75" customHeight="1" x14ac:dyDescent="0.2">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2.75" customHeight="1" x14ac:dyDescent="0.2">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2.75" customHeight="1" x14ac:dyDescent="0.2">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2.75" customHeight="1" x14ac:dyDescent="0.2">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2.75" customHeight="1" x14ac:dyDescent="0.2">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2.75" customHeight="1" x14ac:dyDescent="0.2">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2.75" customHeight="1" x14ac:dyDescent="0.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2.75" customHeight="1" x14ac:dyDescent="0.2">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2.75" customHeight="1" x14ac:dyDescent="0.2">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2.75" customHeight="1" x14ac:dyDescent="0.2">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2.75" customHeight="1" x14ac:dyDescent="0.2">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2.75" customHeight="1" x14ac:dyDescent="0.2">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2.75" customHeight="1" x14ac:dyDescent="0.2">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2.75" customHeight="1" x14ac:dyDescent="0.2">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2.75" customHeight="1" x14ac:dyDescent="0.2">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2.75" customHeight="1" x14ac:dyDescent="0.2">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2.75" customHeight="1" x14ac:dyDescent="0.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2.75" customHeight="1" x14ac:dyDescent="0.2">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2.75" customHeight="1" x14ac:dyDescent="0.2">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2.75" customHeight="1" x14ac:dyDescent="0.2">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2.75" customHeight="1" x14ac:dyDescent="0.2">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2.75" customHeight="1" x14ac:dyDescent="0.2">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2.75" customHeight="1" x14ac:dyDescent="0.2">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2.75" customHeight="1" x14ac:dyDescent="0.2">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2.75" customHeight="1" x14ac:dyDescent="0.2">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2.75" customHeight="1" x14ac:dyDescent="0.2">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2.75" customHeight="1" x14ac:dyDescent="0.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2.75" customHeight="1" x14ac:dyDescent="0.2">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2.75" customHeight="1" x14ac:dyDescent="0.2">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2.75" customHeight="1" x14ac:dyDescent="0.2">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2.75" customHeight="1" x14ac:dyDescent="0.2">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2.75" customHeight="1" x14ac:dyDescent="0.2">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2.75" customHeight="1" x14ac:dyDescent="0.2">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2.75" customHeight="1" x14ac:dyDescent="0.2">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2.75" customHeight="1" x14ac:dyDescent="0.2">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2.75" customHeight="1" x14ac:dyDescent="0.2">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2.75" customHeight="1" x14ac:dyDescent="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2.75" customHeight="1" x14ac:dyDescent="0.2">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2.75" customHeight="1" x14ac:dyDescent="0.2">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2.75" customHeight="1" x14ac:dyDescent="0.2">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2.75" customHeight="1" x14ac:dyDescent="0.2">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2.75" customHeight="1" x14ac:dyDescent="0.2">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2.75" customHeight="1" x14ac:dyDescent="0.2">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2.75" customHeight="1" x14ac:dyDescent="0.2">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2.75" customHeight="1" x14ac:dyDescent="0.2">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2.75" customHeight="1" x14ac:dyDescent="0.2">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2.75" customHeight="1" x14ac:dyDescent="0.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2.75" customHeight="1" x14ac:dyDescent="0.2">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2.75" customHeight="1" x14ac:dyDescent="0.2">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2.75" customHeight="1" x14ac:dyDescent="0.2">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2.75" customHeight="1" x14ac:dyDescent="0.2">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2.75" customHeight="1" x14ac:dyDescent="0.2">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2.75" customHeight="1" x14ac:dyDescent="0.2">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2.75" customHeight="1" x14ac:dyDescent="0.2">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2.75" customHeight="1" x14ac:dyDescent="0.2">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2.75" customHeight="1" x14ac:dyDescent="0.2">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2.75" customHeight="1" x14ac:dyDescent="0.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2.75" customHeight="1" x14ac:dyDescent="0.2">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2.75" customHeight="1" x14ac:dyDescent="0.2">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2.75" customHeight="1" x14ac:dyDescent="0.2">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2.75" customHeight="1" x14ac:dyDescent="0.2">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2.75" customHeight="1" x14ac:dyDescent="0.2">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2.75" customHeight="1" x14ac:dyDescent="0.2">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2.75" customHeight="1" x14ac:dyDescent="0.2">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2.75" customHeight="1" x14ac:dyDescent="0.2">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2.75" customHeight="1" x14ac:dyDescent="0.2">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2.75" customHeight="1" x14ac:dyDescent="0.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2.75" customHeight="1" x14ac:dyDescent="0.2">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2.75" customHeight="1" x14ac:dyDescent="0.2">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2.75" customHeight="1" x14ac:dyDescent="0.2">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2.75" customHeight="1" x14ac:dyDescent="0.2">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2.75" customHeight="1" x14ac:dyDescent="0.2">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2.75" customHeight="1" x14ac:dyDescent="0.2">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2.75" customHeight="1" x14ac:dyDescent="0.2">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2.75" customHeight="1" x14ac:dyDescent="0.2">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2.75" customHeight="1" x14ac:dyDescent="0.2">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2.75" customHeight="1" x14ac:dyDescent="0.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2.75" customHeight="1" x14ac:dyDescent="0.2">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2.75" customHeight="1" x14ac:dyDescent="0.2">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2.75" customHeight="1" x14ac:dyDescent="0.2">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2.75" customHeight="1" x14ac:dyDescent="0.2">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2.75" customHeight="1" x14ac:dyDescent="0.2">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2.75" customHeight="1" x14ac:dyDescent="0.2">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2.75" customHeight="1" x14ac:dyDescent="0.2">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2.75" customHeight="1" x14ac:dyDescent="0.2">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2.75" customHeight="1" x14ac:dyDescent="0.2">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2.75" customHeight="1" x14ac:dyDescent="0.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2.75" customHeight="1" x14ac:dyDescent="0.2">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2.75" customHeight="1" x14ac:dyDescent="0.2">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2.75" customHeight="1" x14ac:dyDescent="0.2">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2.75" customHeight="1" x14ac:dyDescent="0.2">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2.75" customHeight="1" x14ac:dyDescent="0.2">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2.75" customHeight="1" x14ac:dyDescent="0.2">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2.75" customHeight="1" x14ac:dyDescent="0.2">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2.75" customHeight="1" x14ac:dyDescent="0.2">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2.75" customHeight="1" x14ac:dyDescent="0.2">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2.75" customHeight="1" x14ac:dyDescent="0.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2.75" customHeight="1" x14ac:dyDescent="0.2">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2.75" customHeight="1" x14ac:dyDescent="0.2">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2.75" customHeight="1" x14ac:dyDescent="0.2">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2.75" customHeight="1" x14ac:dyDescent="0.2">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2.75" customHeight="1" x14ac:dyDescent="0.2">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2.75" customHeight="1" x14ac:dyDescent="0.2">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2.75" customHeight="1" x14ac:dyDescent="0.2">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2.75" customHeight="1" x14ac:dyDescent="0.2">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2.75" customHeight="1" x14ac:dyDescent="0.2">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2.75" customHeight="1" x14ac:dyDescent="0.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2.75" customHeight="1" x14ac:dyDescent="0.2">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2.75" customHeight="1" x14ac:dyDescent="0.2">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2.75" customHeight="1" x14ac:dyDescent="0.2">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2.75" customHeight="1" x14ac:dyDescent="0.2">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2.75" customHeight="1" x14ac:dyDescent="0.2">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2.75" customHeight="1" x14ac:dyDescent="0.2">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2.75" customHeight="1" x14ac:dyDescent="0.2">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2.75" customHeight="1" x14ac:dyDescent="0.2">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2.75" customHeight="1" x14ac:dyDescent="0.2">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2.75" customHeight="1" x14ac:dyDescent="0.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2.75" customHeight="1" x14ac:dyDescent="0.2">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2.75" customHeight="1" x14ac:dyDescent="0.2">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2.75" customHeight="1" x14ac:dyDescent="0.2">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2.75" customHeight="1" x14ac:dyDescent="0.2">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2.75" customHeight="1" x14ac:dyDescent="0.2">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2.75" customHeight="1" x14ac:dyDescent="0.2">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2.75" customHeight="1" x14ac:dyDescent="0.2">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2.75" customHeight="1" x14ac:dyDescent="0.2">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2.75" customHeight="1" x14ac:dyDescent="0.2">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2.75" customHeight="1" x14ac:dyDescent="0.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2.75" customHeight="1" x14ac:dyDescent="0.2">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2.75" customHeight="1" x14ac:dyDescent="0.2">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2.75" customHeight="1" x14ac:dyDescent="0.2">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2.75" customHeight="1" x14ac:dyDescent="0.2">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2.75" customHeight="1" x14ac:dyDescent="0.2">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2.75" customHeight="1" x14ac:dyDescent="0.2">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2.75" customHeight="1" x14ac:dyDescent="0.2">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2.75" customHeight="1" x14ac:dyDescent="0.2">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14">
    <mergeCell ref="B56:D56"/>
    <mergeCell ref="B66:D66"/>
    <mergeCell ref="B3:D3"/>
    <mergeCell ref="B5:B8"/>
    <mergeCell ref="C5:C8"/>
    <mergeCell ref="B9:B11"/>
    <mergeCell ref="C9:C11"/>
    <mergeCell ref="B12:B15"/>
    <mergeCell ref="C12:C15"/>
    <mergeCell ref="B16:B19"/>
    <mergeCell ref="C16:C19"/>
    <mergeCell ref="B22:C22"/>
    <mergeCell ref="B33:C33"/>
    <mergeCell ref="B47:C4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LISTAS</vt:lpstr>
      <vt:lpstr>Nueva Matriz R&amp;O Corporativa TT</vt:lpstr>
      <vt:lpstr>Tabla dinámica 1</vt:lpstr>
      <vt:lpstr>Frecuencia de la Actividad</vt:lpstr>
      <vt:lpstr>Criterios de impacto</vt:lpstr>
      <vt:lpstr>Mapa de calor</vt:lpstr>
      <vt:lpstr>Listas1</vt:lpstr>
      <vt:lpstr>NATURALEZA</vt:lpstr>
      <vt:lpstr>OPORTUNIDAD</vt:lpstr>
      <vt:lpstr>OPORTUNIDADT</vt:lpstr>
      <vt:lpstr>RIESGO</vt:lpstr>
      <vt:lpstr>RIESGOT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Maryuri Zabala Guzman</dc:creator>
  <cp:lastModifiedBy>Sandra Magnolia Lesmes Parra</cp:lastModifiedBy>
  <dcterms:created xsi:type="dcterms:W3CDTF">2021-12-21T15:42:45Z</dcterms:created>
  <dcterms:modified xsi:type="dcterms:W3CDTF">2023-10-30T15:41:55Z</dcterms:modified>
</cp:coreProperties>
</file>