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1.10\corporativa\PROYECTOS PARA ESTUDIO\2026\CALIDAD DEL AGUA - INVITACIÓN PRIVADA No.006\TOMA DE MUESTRAS AGUA V2\"/>
    </mc:Choice>
  </mc:AlternateContent>
  <xr:revisionPtr revIDLastSave="0" documentId="13_ncr:1_{D8013870-A5EE-4164-A01E-029BDEF11659}" xr6:coauthVersionLast="36" xr6:coauthVersionMax="36" xr10:uidLastSave="{00000000-0000-0000-0000-000000000000}"/>
  <bookViews>
    <workbookView xWindow="0" yWindow="0" windowWidth="28800" windowHeight="11325" xr2:uid="{00000000-000D-0000-FFFF-FFFF00000000}"/>
  </bookViews>
  <sheets>
    <sheet name="PROPUESTA ECONÓMICA" sheetId="2" r:id="rId1"/>
  </sheets>
  <definedNames>
    <definedName name="_xlnm.Print_Area" localSheetId="0">'PROPUESTA ECONÓMICA'!$A$1:$M$127</definedName>
    <definedName name="_xlnm.Print_Titles" localSheetId="0">'PROPUESTA ECONÓMICA'!$4:$4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4" i="2" l="1"/>
  <c r="J111" i="2" s="1"/>
  <c r="M48" i="2"/>
  <c r="J110" i="2" s="1"/>
  <c r="M27" i="2"/>
  <c r="J109" i="2" s="1"/>
  <c r="J112" i="2" l="1"/>
  <c r="J10" i="2" l="1"/>
  <c r="K10" i="2" s="1"/>
  <c r="L10" i="2" s="1"/>
  <c r="J55" i="2"/>
  <c r="K55" i="2" s="1"/>
  <c r="L55" i="2" s="1"/>
  <c r="J56" i="2"/>
  <c r="K56" i="2" s="1"/>
  <c r="L56" i="2" s="1"/>
  <c r="J57" i="2"/>
  <c r="K57" i="2" s="1"/>
  <c r="L57" i="2" s="1"/>
  <c r="J58" i="2"/>
  <c r="K58" i="2" s="1"/>
  <c r="L58" i="2" s="1"/>
  <c r="J59" i="2"/>
  <c r="K59" i="2" s="1"/>
  <c r="L59" i="2" s="1"/>
  <c r="J60" i="2"/>
  <c r="K60" i="2" s="1"/>
  <c r="L60" i="2" s="1"/>
  <c r="J61" i="2"/>
  <c r="K61" i="2" s="1"/>
  <c r="L61" i="2" s="1"/>
  <c r="J62" i="2"/>
  <c r="K62" i="2" s="1"/>
  <c r="L62" i="2" s="1"/>
  <c r="J63" i="2"/>
  <c r="K63" i="2" s="1"/>
  <c r="L63" i="2" s="1"/>
  <c r="J64" i="2"/>
  <c r="K64" i="2" s="1"/>
  <c r="L64" i="2" s="1"/>
  <c r="J65" i="2"/>
  <c r="K65" i="2" s="1"/>
  <c r="L65" i="2" s="1"/>
  <c r="J66" i="2"/>
  <c r="K66" i="2" s="1"/>
  <c r="L66" i="2" s="1"/>
  <c r="J67" i="2"/>
  <c r="K67" i="2" s="1"/>
  <c r="L67" i="2" s="1"/>
  <c r="J68" i="2"/>
  <c r="K68" i="2" s="1"/>
  <c r="L68" i="2" s="1"/>
  <c r="J69" i="2"/>
  <c r="K69" i="2" s="1"/>
  <c r="L69" i="2" s="1"/>
  <c r="J70" i="2"/>
  <c r="K70" i="2" s="1"/>
  <c r="L70" i="2" s="1"/>
  <c r="J71" i="2"/>
  <c r="K71" i="2" s="1"/>
  <c r="L71" i="2" s="1"/>
  <c r="J72" i="2"/>
  <c r="K72" i="2" s="1"/>
  <c r="L72" i="2" s="1"/>
  <c r="J73" i="2"/>
  <c r="K73" i="2" s="1"/>
  <c r="L73" i="2" s="1"/>
  <c r="J74" i="2"/>
  <c r="K74" i="2" s="1"/>
  <c r="L74" i="2" s="1"/>
  <c r="J75" i="2"/>
  <c r="K75" i="2" s="1"/>
  <c r="L75" i="2" s="1"/>
  <c r="J76" i="2"/>
  <c r="K76" i="2" s="1"/>
  <c r="L76" i="2" s="1"/>
  <c r="J77" i="2"/>
  <c r="K77" i="2" s="1"/>
  <c r="L77" i="2" s="1"/>
  <c r="J78" i="2"/>
  <c r="K78" i="2" s="1"/>
  <c r="L78" i="2" s="1"/>
  <c r="J79" i="2"/>
  <c r="K79" i="2" s="1"/>
  <c r="L79" i="2" s="1"/>
  <c r="J80" i="2"/>
  <c r="K80" i="2" s="1"/>
  <c r="L80" i="2" s="1"/>
  <c r="J81" i="2"/>
  <c r="K81" i="2" s="1"/>
  <c r="L81" i="2" s="1"/>
  <c r="J82" i="2"/>
  <c r="K82" i="2" s="1"/>
  <c r="L82" i="2" s="1"/>
  <c r="J83" i="2"/>
  <c r="K83" i="2" s="1"/>
  <c r="L83" i="2" s="1"/>
  <c r="J84" i="2"/>
  <c r="K84" i="2" s="1"/>
  <c r="L84" i="2" s="1"/>
  <c r="J85" i="2"/>
  <c r="K85" i="2" s="1"/>
  <c r="L85" i="2" s="1"/>
  <c r="J86" i="2"/>
  <c r="K86" i="2" s="1"/>
  <c r="L86" i="2" s="1"/>
  <c r="J87" i="2"/>
  <c r="K87" i="2" s="1"/>
  <c r="L87" i="2" s="1"/>
  <c r="J88" i="2"/>
  <c r="K88" i="2" s="1"/>
  <c r="L88" i="2" s="1"/>
  <c r="J89" i="2"/>
  <c r="K89" i="2" s="1"/>
  <c r="L89" i="2" s="1"/>
  <c r="J90" i="2"/>
  <c r="K90" i="2" s="1"/>
  <c r="L90" i="2" s="1"/>
  <c r="J91" i="2"/>
  <c r="K91" i="2" s="1"/>
  <c r="L91" i="2" s="1"/>
  <c r="J92" i="2"/>
  <c r="K92" i="2" s="1"/>
  <c r="L92" i="2" s="1"/>
  <c r="J93" i="2"/>
  <c r="K93" i="2" s="1"/>
  <c r="L93" i="2" s="1"/>
  <c r="J94" i="2"/>
  <c r="K94" i="2" s="1"/>
  <c r="L94" i="2" s="1"/>
  <c r="J95" i="2"/>
  <c r="K95" i="2" s="1"/>
  <c r="L95" i="2" s="1"/>
  <c r="J96" i="2"/>
  <c r="K96" i="2" s="1"/>
  <c r="L96" i="2" s="1"/>
  <c r="J97" i="2"/>
  <c r="K97" i="2" s="1"/>
  <c r="L97" i="2" s="1"/>
  <c r="J98" i="2"/>
  <c r="K98" i="2" s="1"/>
  <c r="L98" i="2" s="1"/>
  <c r="J99" i="2"/>
  <c r="K99" i="2" s="1"/>
  <c r="L99" i="2" s="1"/>
  <c r="J100" i="2"/>
  <c r="K100" i="2" s="1"/>
  <c r="L100" i="2" s="1"/>
  <c r="J101" i="2"/>
  <c r="K101" i="2" s="1"/>
  <c r="L101" i="2" s="1"/>
  <c r="J102" i="2"/>
  <c r="K102" i="2" s="1"/>
  <c r="L102" i="2" s="1"/>
  <c r="J103" i="2"/>
  <c r="K103" i="2" s="1"/>
  <c r="L103" i="2" s="1"/>
  <c r="J54" i="2"/>
  <c r="K54" i="2" s="1"/>
  <c r="L54" i="2" s="1"/>
  <c r="J35" i="2"/>
  <c r="K35" i="2" s="1"/>
  <c r="J36" i="2"/>
  <c r="K36" i="2" s="1"/>
  <c r="J37" i="2"/>
  <c r="K37" i="2" s="1"/>
  <c r="J38" i="2"/>
  <c r="K38" i="2" s="1"/>
  <c r="J39" i="2"/>
  <c r="K39" i="2" s="1"/>
  <c r="J40" i="2"/>
  <c r="K40" i="2" s="1"/>
  <c r="J41" i="2"/>
  <c r="K41" i="2" s="1"/>
  <c r="J42" i="2"/>
  <c r="K42" i="2" s="1"/>
  <c r="J43" i="2"/>
  <c r="K43" i="2" s="1"/>
  <c r="J44" i="2"/>
  <c r="K44" i="2" s="1"/>
  <c r="J45" i="2"/>
  <c r="J46" i="2"/>
  <c r="J47" i="2"/>
  <c r="J34" i="2"/>
  <c r="K34" i="2" s="1"/>
  <c r="L104" i="2" l="1"/>
  <c r="J26" i="2"/>
  <c r="K26" i="2" s="1"/>
  <c r="L26" i="2" s="1"/>
  <c r="J25" i="2"/>
  <c r="K25" i="2" s="1"/>
  <c r="L25" i="2" s="1"/>
  <c r="J24" i="2"/>
  <c r="K24" i="2" s="1"/>
  <c r="L24" i="2" s="1"/>
  <c r="J23" i="2"/>
  <c r="K23" i="2" s="1"/>
  <c r="L23" i="2" s="1"/>
  <c r="J22" i="2"/>
  <c r="K22" i="2" s="1"/>
  <c r="L22" i="2" s="1"/>
  <c r="J21" i="2"/>
  <c r="K21" i="2" s="1"/>
  <c r="L21" i="2" s="1"/>
  <c r="J20" i="2"/>
  <c r="K20" i="2" s="1"/>
  <c r="L20" i="2" s="1"/>
  <c r="J19" i="2"/>
  <c r="K19" i="2" s="1"/>
  <c r="L19" i="2" s="1"/>
  <c r="J18" i="2"/>
  <c r="K18" i="2" s="1"/>
  <c r="L18" i="2" s="1"/>
  <c r="J17" i="2"/>
  <c r="K17" i="2" s="1"/>
  <c r="L17" i="2" s="1"/>
  <c r="J16" i="2"/>
  <c r="K16" i="2" s="1"/>
  <c r="L16" i="2" s="1"/>
  <c r="J15" i="2"/>
  <c r="K15" i="2" s="1"/>
  <c r="L15" i="2" s="1"/>
  <c r="J14" i="2"/>
  <c r="K14" i="2" s="1"/>
  <c r="L14" i="2" s="1"/>
  <c r="J13" i="2"/>
  <c r="K13" i="2" s="1"/>
  <c r="L13" i="2" s="1"/>
  <c r="J12" i="2"/>
  <c r="K12" i="2" s="1"/>
  <c r="L12" i="2" s="1"/>
  <c r="J11" i="2"/>
  <c r="K11" i="2" s="1"/>
  <c r="L11" i="2" s="1"/>
  <c r="L27" i="2" l="1"/>
  <c r="G109" i="2" s="1"/>
  <c r="G111" i="2" l="1"/>
  <c r="K47" i="2"/>
  <c r="L47" i="2" s="1"/>
  <c r="K46" i="2"/>
  <c r="L46" i="2" s="1"/>
  <c r="K45" i="2"/>
  <c r="L45" i="2" s="1"/>
  <c r="L44" i="2"/>
  <c r="L43" i="2"/>
  <c r="L42" i="2"/>
  <c r="L41" i="2"/>
  <c r="L40" i="2"/>
  <c r="L39" i="2"/>
  <c r="L38" i="2"/>
  <c r="L37" i="2"/>
  <c r="L36" i="2"/>
  <c r="L35" i="2"/>
  <c r="L34" i="2"/>
  <c r="L48" i="2" l="1"/>
  <c r="G110" i="2" s="1"/>
  <c r="G112" i="2" s="1"/>
</calcChain>
</file>

<file path=xl/sharedStrings.xml><?xml version="1.0" encoding="utf-8"?>
<sst xmlns="http://schemas.openxmlformats.org/spreadsheetml/2006/main" count="248" uniqueCount="133">
  <si>
    <t xml:space="preserve">ÍTEM </t>
  </si>
  <si>
    <t>PERIODICIDAD Y LUGAR DE MONITOREO</t>
  </si>
  <si>
    <t xml:space="preserve">DESCRIPCIÓN </t>
  </si>
  <si>
    <t xml:space="preserve">PARÁMETRO </t>
  </si>
  <si>
    <t>UNIDAD DE MEDIDA</t>
  </si>
  <si>
    <t xml:space="preserve">CANTIDAD  </t>
  </si>
  <si>
    <t>VALOR UNITARIO</t>
  </si>
  <si>
    <t>mg/L</t>
  </si>
  <si>
    <t>Generales</t>
  </si>
  <si>
    <t>Unidades de pH</t>
  </si>
  <si>
    <t>Demanda Química de Oxígeno (DQO)</t>
  </si>
  <si>
    <t>mg/L O2</t>
  </si>
  <si>
    <t>Demanda Bioquímica de Oxígeno (DBO5)</t>
  </si>
  <si>
    <t>Sólidos Suspendidos Totales (SST)</t>
  </si>
  <si>
    <t>Sólidos Sedimentables (SSED)</t>
  </si>
  <si>
    <t>mL/L</t>
  </si>
  <si>
    <t>Grasas y Aceites</t>
  </si>
  <si>
    <t>Sustancias Activas al Azul de Metileno (SAAM)</t>
  </si>
  <si>
    <t>Hidrocarburos</t>
  </si>
  <si>
    <t>Hidrocarburos Totales (HTP)</t>
  </si>
  <si>
    <t>Compuestos de Fósforo</t>
  </si>
  <si>
    <t>Ortofosfatos (P-PO43-)</t>
  </si>
  <si>
    <t>Fósforo Total (P)</t>
  </si>
  <si>
    <t>Compuestos de Nitrógeno</t>
  </si>
  <si>
    <t>Nitratos (N-NO3-)</t>
  </si>
  <si>
    <t>Nitritos (N-NO2-)</t>
  </si>
  <si>
    <t>Nitrógeno Amoniacal (N-NH3)</t>
  </si>
  <si>
    <t>Nitrógeno Total (N)</t>
  </si>
  <si>
    <t>pH</t>
  </si>
  <si>
    <t>Compuestos Semivolátiles Fenólicos</t>
  </si>
  <si>
    <t>Sustancias activas al azul de metileno (SAAM)</t>
  </si>
  <si>
    <t>Hidrocarburos Aromáticos Policíclicos (HAP)</t>
  </si>
  <si>
    <t>BTEX (Benceno, Tolueno, Etilbenceno y Xileno)</t>
  </si>
  <si>
    <t>Compuestos Orgánicos Halogenados (AOX)</t>
  </si>
  <si>
    <t>Iones</t>
  </si>
  <si>
    <t>Cianuro Total (CN-)</t>
  </si>
  <si>
    <t>Cloruros (Cl-)</t>
  </si>
  <si>
    <t>Fluoruros (F-)</t>
  </si>
  <si>
    <t>Sulfatos (SO42-)</t>
  </si>
  <si>
    <t>Sulfuros (S2-)</t>
  </si>
  <si>
    <t>Aluminio (Al)</t>
  </si>
  <si>
    <t>Arsénico (As)</t>
  </si>
  <si>
    <t>Bario (Ba)</t>
  </si>
  <si>
    <t>Boro (B)</t>
  </si>
  <si>
    <t>Cadmio (Cd)</t>
  </si>
  <si>
    <t>Cinc (Zn)</t>
  </si>
  <si>
    <t>Cobalto (Co)</t>
  </si>
  <si>
    <t>Cobre (Cu)</t>
  </si>
  <si>
    <t>Cromo (Cr)</t>
  </si>
  <si>
    <t>Estaño (Sn)</t>
  </si>
  <si>
    <t>Hierro (Fe)</t>
  </si>
  <si>
    <t>Litio (Li)</t>
  </si>
  <si>
    <t>Manganeso (Mn)</t>
  </si>
  <si>
    <t>Mercurio (Hg)</t>
  </si>
  <si>
    <t>Molibdeno (Mo)</t>
  </si>
  <si>
    <t>Níquel (Ni)</t>
  </si>
  <si>
    <t>Plata (Ag)</t>
  </si>
  <si>
    <t>Plomo (Pb)</t>
  </si>
  <si>
    <t>Selenio (Se)</t>
  </si>
  <si>
    <t>Vanadio (V)</t>
  </si>
  <si>
    <t>Acidez Total</t>
  </si>
  <si>
    <t>mg/L CaCO3</t>
  </si>
  <si>
    <t>Alcalinidad Total</t>
  </si>
  <si>
    <t>Dureza Cálcica</t>
  </si>
  <si>
    <t>Dureza Total</t>
  </si>
  <si>
    <t>Color Real (Medidas de Absorbancia a las siguientes longitudes de onda: 436 nm, 525 nm y 620 nm)</t>
  </si>
  <si>
    <t>m-1</t>
  </si>
  <si>
    <t>Coliformes totales (UFC)</t>
  </si>
  <si>
    <t>No.</t>
  </si>
  <si>
    <t>E coli (UFC)</t>
  </si>
  <si>
    <t>Turbiedad</t>
  </si>
  <si>
    <t>Color aparente</t>
  </si>
  <si>
    <t>pH (In situ)</t>
  </si>
  <si>
    <t>Dureza total</t>
  </si>
  <si>
    <t>Hierro total</t>
  </si>
  <si>
    <t>Cloruros</t>
  </si>
  <si>
    <t>Sulfates</t>
  </si>
  <si>
    <t>Cloro residual libre (In situ)</t>
  </si>
  <si>
    <t>Sustancias flotantes (In situ).</t>
  </si>
  <si>
    <t>Conductividad eléctrica (In situ)</t>
  </si>
  <si>
    <t>Alcalinidad total</t>
  </si>
  <si>
    <t>Nitratos</t>
  </si>
  <si>
    <t>Nitritos</t>
  </si>
  <si>
    <t>Fluoruros</t>
  </si>
  <si>
    <t>COT</t>
  </si>
  <si>
    <t xml:space="preserve">SUBTOTAL ÍTEM 1: TOMA DE MUESTRA Y ANÁLISIS DE AGUA POTABLE: </t>
  </si>
  <si>
    <t>CON UNA CARGA MENOR O IGUAL A 
625 kg/día DBO5.</t>
  </si>
  <si>
    <t>6,00 a 9,00</t>
  </si>
  <si>
    <t>Análisis y Reporte</t>
  </si>
  <si>
    <t>Cimpuestos de Fósforo</t>
  </si>
  <si>
    <t>Hidricarburos</t>
  </si>
  <si>
    <t>Metales y metaloides</t>
  </si>
  <si>
    <t>Otros parámetros para análisis</t>
  </si>
  <si>
    <t xml:space="preserve">VALORES LÍMITES MÁXIMOS PERMISIBLES </t>
  </si>
  <si>
    <t>IMPUESTOS A QUE HAYA LUGAR</t>
  </si>
  <si>
    <t>VALOR UNITARIO INCLUIDO IMPUESTOS A QUE HAYA LUGAR</t>
  </si>
  <si>
    <t>VALOR TOTAL INCLUIDO IMPUESTOS A QUE HAYA LUGAR (VR. UNIT INCLUIDO IMPUESTOS   * CANTIDAD)</t>
  </si>
  <si>
    <t>VALOR TOTAL INCLUIDO IMPUESTOS (VR. UNIT. INCLUIDO IMPUESTOS * CANT.)</t>
  </si>
  <si>
    <t>3.1. Efectuar el servicio de muestreo y análisis de agua residual conforme lo establecido en la Resolución 0631/2015 - Artículo 8, para la Terminal del Sur y Norte, y artículo 16 para la Terminal Salitre</t>
  </si>
  <si>
    <t>Temperatura</t>
  </si>
  <si>
    <t>°C</t>
  </si>
  <si>
    <t>30*</t>
  </si>
  <si>
    <t>5,00 a 9,00</t>
  </si>
  <si>
    <t>Fenoles</t>
  </si>
  <si>
    <t>10*</t>
  </si>
  <si>
    <t>10, 00</t>
  </si>
  <si>
    <t>5*</t>
  </si>
  <si>
    <t>2*</t>
  </si>
  <si>
    <t>0,25*</t>
  </si>
  <si>
    <t>0,1*</t>
  </si>
  <si>
    <t>SUBTOTAL ÍTEM 3: ANÁLISIS DE AGUA RESIDUAL – PARÁMETROS A MEDIR Y VALORES MÁXIMOS PERMISIBLES SEGÚN RESOLUCIÓN 631/2015 – ARTÍCULO 16, PARA LA TERMINAL SALITRE</t>
  </si>
  <si>
    <t>VALOR UNITARIO TOTAL INCLUIDO IMPUESTOS A QUE HAYA LUGAR</t>
  </si>
  <si>
    <t>VALOR TOTAL COTIZACIÓN INCLUIDO IMPUESTOS A QUE HAYA LUGAR</t>
  </si>
  <si>
    <r>
      <rPr>
        <b/>
        <sz val="10"/>
        <color theme="1"/>
        <rFont val="Century Gothic"/>
        <family val="2"/>
      </rPr>
      <t>1.1.1.</t>
    </r>
    <r>
      <rPr>
        <sz val="10"/>
        <color theme="1"/>
        <rFont val="Century Gothic"/>
        <family val="2"/>
      </rPr>
      <t xml:space="preserve">	Realizar el muestreo y análisis fisicoquímico y microbiológico del agua potable de la Terminal Satélite del Sur, a partir de la toma de dos (2) muestras mensuales, por un periodo de doce (12) meses.
</t>
    </r>
    <r>
      <rPr>
        <b/>
        <sz val="10"/>
        <color theme="1"/>
        <rFont val="Century Gothic"/>
        <family val="2"/>
      </rPr>
      <t>1.1.2.</t>
    </r>
    <r>
      <rPr>
        <sz val="10"/>
        <color theme="1"/>
        <rFont val="Century Gothic"/>
        <family val="2"/>
      </rPr>
      <t xml:space="preserve">	Realizar el muestreo y análisis fisicoquímico y microbiológico del agua potable de la Terminal Satélite del Norte, a partir de la toma de dos (2) muestras mensuales, por un periodo de doce (12) meses..
</t>
    </r>
  </si>
  <si>
    <r>
      <rPr>
        <b/>
        <sz val="10"/>
        <color rgb="FF000000"/>
        <rFont val="Century Gothic"/>
        <family val="2"/>
      </rPr>
      <t xml:space="preserve">1.1.3.	</t>
    </r>
    <r>
      <rPr>
        <sz val="10"/>
        <color rgb="FF000000"/>
        <rFont val="Century Gothic"/>
        <family val="2"/>
      </rPr>
      <t xml:space="preserve">Las muestras representativas de agua potable deberán ser tomadas a la salida de los dos (2) tanques de almacenamiento de agua potable de la Terminal Satélite del Sur y Terminal Satélite del Norte, respectivamente, de tal suerte que se puedan analizar los parámetros listados </t>
    </r>
  </si>
  <si>
    <r>
      <t xml:space="preserve">1. MUESTREO, CARACTERIZACIÓN Y ANÁLISIS DE AGUA </t>
    </r>
    <r>
      <rPr>
        <b/>
        <u/>
        <sz val="11"/>
        <color theme="0"/>
        <rFont val="Century Gothic"/>
        <family val="2"/>
      </rPr>
      <t>POTABLE</t>
    </r>
    <r>
      <rPr>
        <b/>
        <sz val="11"/>
        <color theme="0"/>
        <rFont val="Century Gothic"/>
        <family val="2"/>
      </rPr>
      <t xml:space="preserve">  - TERMINAL SATÉLITE  SUR Y SATÉLITE NORTE</t>
    </r>
  </si>
  <si>
    <t> pH</t>
  </si>
  <si>
    <r>
      <t>SUBTOTAL ÍTEM 2: TOMA DE MUESTRA Y ANÁLISIS DE AGUA</t>
    </r>
    <r>
      <rPr>
        <b/>
        <u/>
        <sz val="11"/>
        <color theme="0"/>
        <rFont val="Century Gothic"/>
        <family val="2"/>
      </rPr>
      <t xml:space="preserve"> RESIDUAL</t>
    </r>
  </si>
  <si>
    <r>
      <t xml:space="preserve">2.	TOMA DE MUESTRA Y ANÁLISIS DE AGUA </t>
    </r>
    <r>
      <rPr>
        <b/>
        <u/>
        <sz val="11"/>
        <color theme="0"/>
        <rFont val="Century Gothic"/>
        <family val="2"/>
      </rPr>
      <t>RESIDUAL</t>
    </r>
    <r>
      <rPr>
        <b/>
        <sz val="11"/>
        <color theme="0"/>
        <rFont val="Century Gothic"/>
        <family val="2"/>
      </rPr>
      <t xml:space="preserve"> - TERMINAL SALITRE, TERMINAL SATÉLITE DEL SUR Y TERMINAL SATÉLITE DEL NORTE</t>
    </r>
  </si>
  <si>
    <t>VALOR TOTAL INCLUIDO IMPUESTOS A QUE HAYA LUGAR (VR. UNIT. TOTAL X CANT.)</t>
  </si>
  <si>
    <r>
      <rPr>
        <b/>
        <sz val="10"/>
        <color theme="1"/>
        <rFont val="Century Gothic"/>
        <family val="2"/>
      </rPr>
      <t>2.1.1.</t>
    </r>
    <r>
      <rPr>
        <sz val="10"/>
        <color theme="1"/>
        <rFont val="Century Gothic"/>
        <family val="2"/>
      </rPr>
      <t xml:space="preserve">	El futuro CONTRATISTA deberá efectuar el servicio de muestreo y análisis de agua residual conforme lo establecido en la Resolución 0631/2015 - Artículo 8, para las Terminales Satélite del Sur y Norte, y artículo 16 para la Terminal Salitre. </t>
    </r>
  </si>
  <si>
    <r>
      <rPr>
        <b/>
        <sz val="10"/>
        <color rgb="FF000000"/>
        <rFont val="Century Gothic"/>
        <family val="2"/>
      </rPr>
      <t>2.1.2.</t>
    </r>
    <r>
      <rPr>
        <sz val="10"/>
        <color rgb="FF000000"/>
        <rFont val="Century Gothic"/>
        <family val="2"/>
      </rPr>
      <t xml:space="preserve">	En total se deberán hacer cuatro (4) muestreos y análisis de agua re-sidual en las sedes operativas de la Terminal de la siguiente forma: dos (2) muestreos y análisis en la Terminal Salitre, un (1) muestreo y análisis en la Terminal del Sur y un (1) muestreo y análisis en la Terminal Norte. 
</t>
    </r>
    <r>
      <rPr>
        <b/>
        <sz val="10"/>
        <color rgb="FF000000"/>
        <rFont val="Century Gothic"/>
        <family val="2"/>
      </rPr>
      <t xml:space="preserve">2.1.3.	</t>
    </r>
    <r>
      <rPr>
        <sz val="10"/>
        <color rgb="FF000000"/>
        <rFont val="Century Gothic"/>
        <family val="2"/>
      </rPr>
      <t xml:space="preserve">El muestreo deberá ser tomado: i) de acuerdo con las características de la descarga de la actividad, ii) mediante un muestreo de tipo compuesto 24 horas con mediciones IN SITU de pH, Temperatura, Sólidos Sedimentables y Caudal Volumétrico; iii) El periodo mínimo requerido de monitoreo es de 24 horas con integración de la alícuota cada 30 minutos, con intervalos de medición y aforo cada 15 minutos excepto sólidos sedimentables, cada hora.   
</t>
    </r>
    <r>
      <rPr>
        <b/>
        <sz val="10"/>
        <color rgb="FF000000"/>
        <rFont val="Century Gothic"/>
        <family val="2"/>
      </rPr>
      <t>2.1.4.</t>
    </r>
    <r>
      <rPr>
        <sz val="10"/>
        <color rgb="FF000000"/>
        <rFont val="Century Gothic"/>
        <family val="2"/>
      </rPr>
      <t xml:space="preserve">	Para el caso de las caracterizaciones presentadas dando cumplimiento a la Resolución 631 de 2015, se aceptarán los resultados de análisis que provengan de laboratorios extranjeros acreditados por otro organismo de acreditación, hasta tanto se cuenten con la dis-ponibilidad de capacidad analítica en el país, de acuerdo con lo señalado en el Artículo 18 de la Resolución 631 de 2015, modificada por la Resolución 2659 de 2015
</t>
    </r>
  </si>
  <si>
    <r>
      <rPr>
        <b/>
        <sz val="10"/>
        <color rgb="FF000000"/>
        <rFont val="Century Gothic"/>
        <family val="2"/>
      </rPr>
      <t>3.2.</t>
    </r>
    <r>
      <rPr>
        <sz val="10"/>
        <color rgb="FF000000"/>
        <rFont val="Century Gothic"/>
        <family val="2"/>
      </rPr>
      <t xml:space="preserve">	En total se deberán hacer cuatro (4) muestreos y análisis de agua residual en las sedes operativas de la Terminal de la siguiente forma: dos (2) muestreos y análisis en la Terminal Salitre, un (1) muestreo y análisis en la Terminal del Sur y un (1) muestreo y análisis en la Terminal Norte. 
</t>
    </r>
    <r>
      <rPr>
        <b/>
        <sz val="10"/>
        <color rgb="FF000000"/>
        <rFont val="Century Gothic"/>
        <family val="2"/>
      </rPr>
      <t xml:space="preserve">
3.3.</t>
    </r>
    <r>
      <rPr>
        <sz val="10"/>
        <color rgb="FF000000"/>
        <rFont val="Century Gothic"/>
        <family val="2"/>
      </rPr>
      <t xml:space="preserve">	El muestreo deberá ser tomado: i) de acuerdo con las características de la descarga de la actividad, ii) mediante un muestreo de tipo compuesto 24 horas con mediciones IN SITU de pH, Temperatura, Sólidos Sedimentables y Caudal Volumétrico; iii) El periodo mínimo requerido de monitoreo es de 24 horas con integración de la alícuota cada 30 minutos, con intervalos de medición y aforo cada 15 minutos excepto sólidos sedimentables, cada hora. 
3</t>
    </r>
    <r>
      <rPr>
        <b/>
        <sz val="10"/>
        <color rgb="FF000000"/>
        <rFont val="Century Gothic"/>
        <family val="2"/>
      </rPr>
      <t>.4.</t>
    </r>
    <r>
      <rPr>
        <sz val="10"/>
        <color rgb="FF000000"/>
        <rFont val="Century Gothic"/>
        <family val="2"/>
      </rPr>
      <t xml:space="preserve">	Para el caso de las caracterizaciones presentadas dando cumplimiento a la Resolución 631 de 2015, se aceptarán los resultados de análisis que provengan de laboratorios extranjeros acreditados por otro organismo de acreditación, hasta tanto se cuenten con la disponibilidad de capacidad analítica en el país, de acuerdo con lo señalado en el Artículo 18 de la Resolución 631 de 2015, modificada por la Resolución 2659 de 2015.
EN LA TERMINAL SALITRE – PLANTA DE TRATAMIENTO DE AGUA RESIDUAL DEL MÓULO DE EXCRETAS, ANÁLISIS DE AGUA RESIDUAL – PARÁMETROS A MEDIR Y VALORES MÁXIMOS PERMISIBLES SEGÚN RESOLUCIÓN 631/2015 – ARTÍCULO 16.</t>
    </r>
  </si>
  <si>
    <t>3. EN LA TERMINAL SALITRE–PLANTA DE TRATAMIENTO DE AGUA RESIDUAL DEL MÓDULO DE EXCRETAS, ANÁLISIS DE AGUA RESIDUAL –PARÁMETROS A MEDIR Y VALORES MÁXIMOS PERMISIBLES SEGÚN RESOLUCIÓN 631/2015 –ART. 16</t>
  </si>
  <si>
    <t>1: TOMA DE MUESTRA Y ANÁLISIS DE AGUA POTABLE</t>
  </si>
  <si>
    <t xml:space="preserve"> 2: TOMA DE MUESTRA Y ANÁLISIS DE AGUA RESIDUAL</t>
  </si>
  <si>
    <t>3: ANÁLISIS DE AGUA RESIDUAL – PARÁMETROS A MEDIR Y VALORES MÁXIMOS PERMISIBLES SEGÚN RESOLUCIÓN 631/2015 – ARTÍCULO 16, PARA LA TERMINAL SALITRE</t>
  </si>
  <si>
    <t>DESCRIPCIÓN</t>
  </si>
  <si>
    <t>VALOR TOTAL SUGERIDO INCLUIDO IMPUESTOS A QUE HAYA LUGAR COMO TECHO A OFERTAR - (PROMEDIO)</t>
  </si>
  <si>
    <t>RESUMEN PROPUESTA</t>
  </si>
  <si>
    <t>ANEXO No.2 - PROPUESTA ECONÓMICA - CALIDAD DEL AGUA</t>
  </si>
  <si>
    <r>
      <t xml:space="preserve">Nombre: </t>
    </r>
    <r>
      <rPr>
        <sz val="12"/>
        <rFont val="Century Gothic"/>
        <family val="2"/>
      </rPr>
      <t xml:space="preserve">Prestar los servicios de toma de muestra y análisis de agua potable y residual de la Terminal de Transporte S.A.
</t>
    </r>
    <r>
      <rPr>
        <b/>
        <sz val="12"/>
        <rFont val="Century Gothic"/>
        <family val="2"/>
      </rPr>
      <t>Nota 1:</t>
    </r>
    <r>
      <rPr>
        <sz val="12"/>
        <rFont val="Century Gothic"/>
        <family val="2"/>
      </rPr>
      <t xml:space="preserve"> Los valores cotizados son a todo costo y tener en cuenta los siguientes aspectos:
* Toma de muestra y análisis de agua potable (Parámetro, cantidad y periodicidad) 
* Toma de muestra y análisis de agua residual (Parámetro, Unidad, cantidad, con una carga menor o igual a 625 kg/día DBO5) 
* Los informes de resultados
* Personal mínimo requerido. 
</t>
    </r>
    <r>
      <rPr>
        <b/>
        <sz val="12"/>
        <rFont val="Century Gothic"/>
        <family val="2"/>
      </rPr>
      <t>Nota 2:</t>
    </r>
    <r>
      <rPr>
        <sz val="12"/>
        <rFont val="Century Gothic"/>
        <family val="2"/>
      </rPr>
      <t xml:space="preserve"> La presente propuesta se mantendrá vigente por un periodo de 60 días.</t>
    </r>
  </si>
  <si>
    <t>FIRMA_____________________________________________________________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</si>
</sst>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_-;\-&quot;$&quot;\ * #,##0_-;_-&quot;$&quot;\ * &quot;-&quot;??_-;_-@_-"/>
    <numFmt numFmtId="166" formatCode="_-[$$-240A]\ * #,##0_-;\-[$$-240A]\ * #,##0_-;_-[$$-240A]\ * &quot;-&quot;??_-;_-@_-"/>
  </numFmts>
  <fonts count="30" x14ac:knownFonts="1">
    <font>
      <sz val="11"/>
      <color theme="1"/>
      <name val="Calibri"/>
      <family val="2"/>
      <scheme val="minor"/>
    </font>
    <font>
      <sz val="10"/>
      <name val="Arial"/>
      <family val="2"/>
    </font>
    <font>
      <sz val="11"/>
      <color theme="1"/>
      <name val="Calibri"/>
      <family val="2"/>
      <scheme val="minor"/>
    </font>
    <font>
      <b/>
      <sz val="18"/>
      <color rgb="FF002060"/>
      <name val="Century Gothic"/>
      <family val="2"/>
    </font>
    <font>
      <sz val="8"/>
      <color theme="1"/>
      <name val="Century Gothic"/>
      <family val="2"/>
    </font>
    <font>
      <b/>
      <sz val="12"/>
      <name val="Century Gothic"/>
      <family val="2"/>
    </font>
    <font>
      <sz val="12"/>
      <name val="Century Gothic"/>
      <family val="2"/>
    </font>
    <font>
      <b/>
      <sz val="10"/>
      <color rgb="FF000000"/>
      <name val="Century Gothic"/>
      <family val="2"/>
    </font>
    <font>
      <b/>
      <sz val="10"/>
      <color theme="1"/>
      <name val="Century Gothic"/>
      <family val="2"/>
    </font>
    <font>
      <sz val="10"/>
      <color rgb="FF000000"/>
      <name val="Century Gothic"/>
      <family val="2"/>
    </font>
    <font>
      <sz val="10"/>
      <color theme="1"/>
      <name val="Century Gothic"/>
      <family val="2"/>
    </font>
    <font>
      <sz val="11"/>
      <color theme="1"/>
      <name val="Century Gothic"/>
      <family val="2"/>
    </font>
    <font>
      <sz val="11"/>
      <color rgb="FF000000"/>
      <name val="Century Gothic"/>
      <family val="2"/>
    </font>
    <font>
      <sz val="12"/>
      <color theme="1"/>
      <name val="Century Gothic"/>
      <family val="2"/>
    </font>
    <font>
      <b/>
      <sz val="11"/>
      <color theme="0"/>
      <name val="Century Gothic"/>
      <family val="2"/>
    </font>
    <font>
      <b/>
      <sz val="8"/>
      <color rgb="FF000000"/>
      <name val="Century Gothic"/>
      <family val="2"/>
    </font>
    <font>
      <b/>
      <sz val="10"/>
      <color theme="0"/>
      <name val="Century Gothic"/>
      <family val="2"/>
    </font>
    <font>
      <b/>
      <sz val="12"/>
      <color theme="1"/>
      <name val="Century Gothic"/>
      <family val="2"/>
    </font>
    <font>
      <b/>
      <sz val="14"/>
      <color theme="1"/>
      <name val="Century Gothic"/>
      <family val="2"/>
    </font>
    <font>
      <sz val="14"/>
      <color theme="1"/>
      <name val="Century Gothic"/>
      <family val="2"/>
    </font>
    <font>
      <b/>
      <sz val="12"/>
      <color theme="0"/>
      <name val="Century Gothic"/>
      <family val="2"/>
    </font>
    <font>
      <b/>
      <sz val="14"/>
      <color theme="0"/>
      <name val="Century Gothic"/>
      <family val="2"/>
    </font>
    <font>
      <sz val="10.5"/>
      <color theme="1"/>
      <name val="Century Gothic"/>
      <family val="2"/>
    </font>
    <font>
      <b/>
      <u/>
      <sz val="11"/>
      <color theme="0"/>
      <name val="Century Gothic"/>
      <family val="2"/>
    </font>
    <font>
      <b/>
      <sz val="8"/>
      <color theme="1"/>
      <name val="Century Gothic"/>
      <family val="2"/>
    </font>
    <font>
      <sz val="11"/>
      <name val="Century Gothic"/>
      <family val="2"/>
    </font>
    <font>
      <b/>
      <sz val="14"/>
      <name val="Century Gothic"/>
      <family val="2"/>
    </font>
    <font>
      <b/>
      <sz val="11"/>
      <color theme="1"/>
      <name val="Century Gothic"/>
      <family val="2"/>
    </font>
    <font>
      <sz val="11"/>
      <color indexed="8"/>
      <name val="Century Gothic"/>
      <family val="2"/>
    </font>
    <font>
      <b/>
      <sz val="11"/>
      <color rgb="FF000000"/>
      <name val="Century Gothic"/>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8"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4">
    <xf numFmtId="0" fontId="0" fillId="0" borderId="0"/>
    <xf numFmtId="0" fontId="1" fillId="0" borderId="0"/>
    <xf numFmtId="42" fontId="2" fillId="0" borderId="0" applyFont="0" applyFill="0" applyBorder="0" applyAlignment="0" applyProtection="0"/>
    <xf numFmtId="44" fontId="2" fillId="0" borderId="0" applyFont="0" applyFill="0" applyBorder="0" applyAlignment="0" applyProtection="0"/>
  </cellStyleXfs>
  <cellXfs count="130">
    <xf numFmtId="0" fontId="0" fillId="0" borderId="0" xfId="0"/>
    <xf numFmtId="0" fontId="4" fillId="0" borderId="0" xfId="0" applyFont="1" applyAlignment="1" applyProtection="1">
      <alignment wrapText="1"/>
      <protection locked="0"/>
    </xf>
    <xf numFmtId="0" fontId="4" fillId="0" borderId="0" xfId="0" applyFont="1" applyAlignment="1" applyProtection="1">
      <alignment horizont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 fontId="4" fillId="0" borderId="0" xfId="0" applyNumberFormat="1" applyFont="1" applyAlignment="1" applyProtection="1">
      <alignment horizontal="center" wrapText="1"/>
      <protection locked="0"/>
    </xf>
    <xf numFmtId="0" fontId="3" fillId="0" borderId="0" xfId="0" applyFont="1" applyAlignment="1" applyProtection="1">
      <alignment horizontal="center" vertical="center" wrapText="1"/>
    </xf>
    <xf numFmtId="0" fontId="4" fillId="0" borderId="0" xfId="0" applyFont="1" applyAlignment="1" applyProtection="1">
      <alignment horizontal="center" wrapText="1"/>
    </xf>
    <xf numFmtId="0" fontId="4" fillId="0" borderId="0" xfId="0" applyFont="1" applyAlignment="1" applyProtection="1">
      <alignment wrapText="1"/>
    </xf>
    <xf numFmtId="0" fontId="12" fillId="0" borderId="1" xfId="0" applyFont="1" applyBorder="1" applyAlignment="1" applyProtection="1">
      <alignment horizontal="center" vertical="center" wrapText="1"/>
    </xf>
    <xf numFmtId="0" fontId="22" fillId="0" borderId="5" xfId="0" applyFont="1" applyBorder="1" applyAlignment="1" applyProtection="1">
      <alignment horizontal="justify" vertical="center" wrapText="1"/>
    </xf>
    <xf numFmtId="0" fontId="22" fillId="0" borderId="1" xfId="0" applyFont="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7" fillId="6" borderId="1" xfId="0" applyFont="1" applyFill="1" applyBorder="1" applyAlignment="1" applyProtection="1">
      <alignment horizontal="center" vertical="center" textRotation="90" wrapText="1"/>
    </xf>
    <xf numFmtId="0" fontId="9" fillId="0" borderId="4" xfId="0" applyFont="1" applyBorder="1" applyAlignment="1" applyProtection="1">
      <alignment vertical="center" wrapText="1"/>
    </xf>
    <xf numFmtId="0" fontId="12" fillId="0" borderId="4" xfId="0" applyFont="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0" fillId="0" borderId="4" xfId="0" applyFont="1" applyBorder="1" applyAlignment="1" applyProtection="1">
      <alignment horizontal="left" vertical="center" wrapText="1"/>
    </xf>
    <xf numFmtId="0" fontId="9" fillId="0" borderId="1" xfId="0" applyFont="1" applyBorder="1" applyAlignment="1" applyProtection="1">
      <alignment vertical="center" wrapText="1"/>
    </xf>
    <xf numFmtId="0" fontId="10" fillId="0" borderId="1" xfId="0" applyFont="1" applyBorder="1" applyAlignment="1" applyProtection="1">
      <alignment vertical="center" wrapText="1"/>
    </xf>
    <xf numFmtId="0" fontId="10" fillId="2" borderId="5" xfId="0" applyFont="1" applyFill="1" applyBorder="1" applyAlignment="1" applyProtection="1">
      <alignment vertical="center" wrapText="1"/>
    </xf>
    <xf numFmtId="0" fontId="22" fillId="2" borderId="1" xfId="0" applyFont="1" applyFill="1" applyBorder="1" applyAlignment="1" applyProtection="1">
      <alignment horizontal="center" vertical="center" wrapText="1"/>
    </xf>
    <xf numFmtId="0" fontId="10" fillId="2" borderId="13" xfId="0" applyFont="1" applyFill="1" applyBorder="1" applyAlignment="1" applyProtection="1">
      <alignment vertical="center" wrapText="1"/>
    </xf>
    <xf numFmtId="0" fontId="22" fillId="2" borderId="5" xfId="0" applyFont="1" applyFill="1" applyBorder="1" applyAlignment="1" applyProtection="1">
      <alignment horizontal="justify" vertical="center" wrapText="1"/>
    </xf>
    <xf numFmtId="0" fontId="22" fillId="2" borderId="13" xfId="0" applyFont="1" applyFill="1" applyBorder="1" applyAlignment="1" applyProtection="1">
      <alignment horizontal="justify" vertical="center" wrapText="1"/>
    </xf>
    <xf numFmtId="0" fontId="22" fillId="2" borderId="1" xfId="0" applyFont="1" applyFill="1" applyBorder="1" applyAlignment="1" applyProtection="1">
      <alignment horizontal="justify" vertical="center" wrapText="1"/>
    </xf>
    <xf numFmtId="0" fontId="10" fillId="2" borderId="10"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xf>
    <xf numFmtId="0" fontId="10" fillId="2" borderId="7"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xf>
    <xf numFmtId="0" fontId="10" fillId="2" borderId="4" xfId="0" applyFont="1" applyFill="1" applyBorder="1" applyAlignment="1" applyProtection="1">
      <alignment vertical="center" wrapText="1"/>
    </xf>
    <xf numFmtId="0" fontId="10" fillId="2" borderId="1" xfId="0" applyFont="1" applyFill="1" applyBorder="1" applyAlignment="1" applyProtection="1">
      <alignment horizontal="center" vertical="center" wrapText="1"/>
    </xf>
    <xf numFmtId="0" fontId="10" fillId="2" borderId="1" xfId="0" applyFont="1" applyFill="1" applyBorder="1" applyAlignment="1" applyProtection="1">
      <alignment vertical="center" wrapText="1"/>
    </xf>
    <xf numFmtId="0" fontId="10" fillId="2" borderId="2" xfId="0" applyFont="1" applyFill="1" applyBorder="1" applyAlignment="1" applyProtection="1">
      <alignment vertical="center" wrapText="1"/>
    </xf>
    <xf numFmtId="0" fontId="10" fillId="2" borderId="2" xfId="0" applyFont="1" applyFill="1" applyBorder="1" applyAlignment="1" applyProtection="1">
      <alignment horizontal="center" vertical="center"/>
    </xf>
    <xf numFmtId="0" fontId="22" fillId="2" borderId="2" xfId="0" applyFont="1" applyFill="1" applyBorder="1" applyAlignment="1" applyProtection="1">
      <alignment horizontal="justify" vertical="center" wrapText="1"/>
    </xf>
    <xf numFmtId="0" fontId="10" fillId="0" borderId="2"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9" fillId="0" borderId="2" xfId="0" applyFont="1" applyBorder="1" applyAlignment="1" applyProtection="1">
      <alignment horizontal="justify" vertical="center" wrapText="1"/>
    </xf>
    <xf numFmtId="0" fontId="9" fillId="0" borderId="3" xfId="0" applyFont="1" applyBorder="1" applyAlignment="1" applyProtection="1">
      <alignment horizontal="justify" vertical="center" wrapText="1"/>
    </xf>
    <xf numFmtId="0" fontId="9" fillId="0" borderId="4" xfId="0" applyFont="1" applyBorder="1" applyAlignment="1" applyProtection="1">
      <alignment horizontal="justify" vertical="center" wrapText="1"/>
    </xf>
    <xf numFmtId="0" fontId="14" fillId="4" borderId="5" xfId="0" applyFont="1" applyFill="1" applyBorder="1" applyAlignment="1" applyProtection="1">
      <alignment horizontal="right" vertical="center" wrapText="1"/>
    </xf>
    <xf numFmtId="0" fontId="14" fillId="4" borderId="6" xfId="0" applyFont="1" applyFill="1" applyBorder="1" applyAlignment="1" applyProtection="1">
      <alignment horizontal="right" vertical="center" wrapText="1"/>
    </xf>
    <xf numFmtId="0" fontId="14" fillId="4" borderId="7" xfId="0" applyFont="1" applyFill="1" applyBorder="1" applyAlignment="1" applyProtection="1">
      <alignment horizontal="right" vertical="center" wrapText="1"/>
    </xf>
    <xf numFmtId="0" fontId="9" fillId="0" borderId="2" xfId="0" applyFont="1" applyBorder="1" applyAlignment="1" applyProtection="1">
      <alignment horizontal="center" vertical="center" wrapText="1"/>
    </xf>
    <xf numFmtId="0" fontId="7" fillId="6" borderId="2" xfId="0" applyFont="1" applyFill="1" applyBorder="1" applyAlignment="1" applyProtection="1">
      <alignment horizontal="center" vertical="center" textRotation="90" wrapText="1"/>
    </xf>
    <xf numFmtId="0" fontId="7" fillId="6" borderId="4" xfId="0" applyFont="1" applyFill="1" applyBorder="1" applyAlignment="1" applyProtection="1">
      <alignment horizontal="center" vertical="center" textRotation="90" wrapText="1"/>
    </xf>
    <xf numFmtId="0" fontId="7" fillId="6" borderId="3" xfId="0" applyFont="1" applyFill="1" applyBorder="1" applyAlignment="1" applyProtection="1">
      <alignment horizontal="center" vertical="center" textRotation="90" wrapText="1"/>
    </xf>
    <xf numFmtId="42" fontId="19" fillId="0" borderId="8" xfId="2" applyFont="1" applyBorder="1" applyAlignment="1" applyProtection="1">
      <alignment horizontal="center" vertical="center" wrapText="1"/>
    </xf>
    <xf numFmtId="42" fontId="19" fillId="0" borderId="9" xfId="2" applyFont="1" applyBorder="1" applyAlignment="1" applyProtection="1">
      <alignment horizontal="center" vertical="center" wrapText="1"/>
    </xf>
    <xf numFmtId="0" fontId="7" fillId="6" borderId="1" xfId="0" applyFont="1" applyFill="1" applyBorder="1" applyAlignment="1" applyProtection="1">
      <alignment horizontal="center" vertical="center" textRotation="90" wrapText="1"/>
    </xf>
    <xf numFmtId="0" fontId="7" fillId="6" borderId="5" xfId="0" applyFont="1" applyFill="1" applyBorder="1" applyAlignment="1" applyProtection="1">
      <alignment horizontal="center" vertical="center" textRotation="90" wrapText="1"/>
    </xf>
    <xf numFmtId="42" fontId="19" fillId="0" borderId="5" xfId="2" applyFont="1" applyBorder="1" applyAlignment="1" applyProtection="1">
      <alignment horizontal="center" vertical="center" wrapText="1"/>
    </xf>
    <xf numFmtId="42" fontId="19" fillId="0" borderId="6" xfId="2" applyFont="1" applyBorder="1" applyAlignment="1" applyProtection="1">
      <alignment horizontal="center" vertical="center" wrapText="1"/>
    </xf>
    <xf numFmtId="0" fontId="15" fillId="0" borderId="0" xfId="0" applyFont="1" applyAlignment="1" applyProtection="1">
      <alignment horizontal="center" wrapText="1"/>
      <protection locked="0"/>
    </xf>
    <xf numFmtId="0" fontId="9" fillId="3" borderId="2" xfId="0" applyFont="1" applyFill="1" applyBorder="1" applyAlignment="1" applyProtection="1">
      <alignment horizontal="justify" vertical="center" wrapText="1"/>
    </xf>
    <xf numFmtId="0" fontId="9" fillId="3" borderId="3" xfId="0" applyFont="1" applyFill="1" applyBorder="1" applyAlignment="1" applyProtection="1">
      <alignment horizontal="justify" vertical="center" wrapText="1"/>
    </xf>
    <xf numFmtId="0" fontId="9" fillId="3" borderId="4" xfId="0" applyFont="1" applyFill="1" applyBorder="1" applyAlignment="1" applyProtection="1">
      <alignment horizontal="justify" vertical="center" wrapText="1"/>
    </xf>
    <xf numFmtId="0" fontId="9" fillId="3" borderId="2"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wrapText="1"/>
    </xf>
    <xf numFmtId="0" fontId="7" fillId="6" borderId="2"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4"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textRotation="90" wrapText="1"/>
    </xf>
    <xf numFmtId="0" fontId="7" fillId="6" borderId="11" xfId="0" applyFont="1" applyFill="1" applyBorder="1" applyAlignment="1" applyProtection="1">
      <alignment horizontal="center" vertical="center" textRotation="90" wrapText="1"/>
    </xf>
    <xf numFmtId="0" fontId="7" fillId="6" borderId="8" xfId="0" applyFont="1" applyFill="1" applyBorder="1" applyAlignment="1" applyProtection="1">
      <alignment horizontal="center" vertical="center" textRotation="90" wrapText="1"/>
    </xf>
    <xf numFmtId="0" fontId="7" fillId="6" borderId="13" xfId="0" applyFont="1" applyFill="1" applyBorder="1" applyAlignment="1" applyProtection="1">
      <alignment horizontal="center" vertical="center" wrapText="1"/>
    </xf>
    <xf numFmtId="0" fontId="7" fillId="6" borderId="14"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8" xfId="0" applyFont="1" applyFill="1" applyBorder="1" applyAlignment="1" applyProtection="1">
      <alignment horizontal="center" vertical="center" wrapText="1"/>
    </xf>
    <xf numFmtId="0" fontId="7" fillId="6"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16" fillId="4" borderId="5" xfId="0" applyFont="1" applyFill="1" applyBorder="1" applyAlignment="1" applyProtection="1">
      <alignment horizontal="right" vertical="center" wrapText="1"/>
    </xf>
    <xf numFmtId="0" fontId="16" fillId="4" borderId="6" xfId="0" applyFont="1" applyFill="1" applyBorder="1" applyAlignment="1" applyProtection="1">
      <alignment horizontal="right" vertical="center" wrapText="1"/>
    </xf>
    <xf numFmtId="0" fontId="16" fillId="4" borderId="9" xfId="0" applyFont="1" applyFill="1" applyBorder="1" applyAlignment="1" applyProtection="1">
      <alignment horizontal="right" vertical="center" wrapText="1"/>
    </xf>
    <xf numFmtId="0" fontId="16" fillId="4" borderId="7" xfId="0" applyFont="1" applyFill="1" applyBorder="1" applyAlignment="1" applyProtection="1">
      <alignment horizontal="right" vertical="center" wrapText="1"/>
    </xf>
    <xf numFmtId="0" fontId="7" fillId="0" borderId="0" xfId="0" applyFont="1" applyAlignment="1" applyProtection="1">
      <alignment horizontal="center" wrapText="1"/>
      <protection locked="0"/>
    </xf>
    <xf numFmtId="0" fontId="9" fillId="0" borderId="13" xfId="0" applyFont="1" applyBorder="1" applyAlignment="1" applyProtection="1">
      <alignment horizontal="justify" vertical="center" wrapText="1"/>
    </xf>
    <xf numFmtId="0" fontId="9" fillId="0" borderId="14" xfId="0" applyFont="1" applyBorder="1" applyAlignment="1" applyProtection="1">
      <alignment horizontal="justify" vertical="center" wrapText="1"/>
    </xf>
    <xf numFmtId="0" fontId="9" fillId="0" borderId="11" xfId="0" applyFont="1" applyBorder="1" applyAlignment="1" applyProtection="1">
      <alignment horizontal="justify" vertical="center" wrapText="1"/>
    </xf>
    <xf numFmtId="0" fontId="9" fillId="0" borderId="12" xfId="0" applyFont="1" applyBorder="1" applyAlignment="1" applyProtection="1">
      <alignment horizontal="justify" vertical="center" wrapText="1"/>
    </xf>
    <xf numFmtId="0" fontId="9" fillId="0" borderId="8" xfId="0" applyFont="1" applyBorder="1" applyAlignment="1" applyProtection="1">
      <alignment horizontal="justify" vertical="center" wrapText="1"/>
    </xf>
    <xf numFmtId="0" fontId="9" fillId="0" borderId="10" xfId="0" applyFont="1" applyBorder="1" applyAlignment="1" applyProtection="1">
      <alignment horizontal="justify" vertical="center" wrapText="1"/>
    </xf>
    <xf numFmtId="0" fontId="11" fillId="0" borderId="1" xfId="0" applyFont="1" applyBorder="1" applyAlignment="1" applyProtection="1">
      <alignment horizontal="center" vertical="center" wrapText="1"/>
    </xf>
    <xf numFmtId="0" fontId="14" fillId="4" borderId="1" xfId="0" applyFont="1" applyFill="1" applyBorder="1" applyAlignment="1" applyProtection="1">
      <alignment horizontal="right"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14" fillId="4" borderId="1" xfId="0" applyFont="1" applyFill="1" applyBorder="1" applyAlignment="1" applyProtection="1">
      <alignment horizontal="center" vertical="center" wrapText="1"/>
    </xf>
    <xf numFmtId="0" fontId="8" fillId="6" borderId="11" xfId="0" applyFont="1" applyFill="1" applyBorder="1" applyAlignment="1" applyProtection="1">
      <alignment horizontal="center" vertical="center" wrapText="1"/>
      <protection locked="0"/>
    </xf>
    <xf numFmtId="0" fontId="14" fillId="4" borderId="11" xfId="0" applyFont="1" applyFill="1" applyBorder="1" applyAlignment="1" applyProtection="1">
      <alignment horizontal="center" vertical="center" wrapText="1"/>
    </xf>
    <xf numFmtId="0" fontId="14" fillId="4" borderId="0"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24" fillId="6" borderId="11" xfId="0" applyFont="1" applyFill="1" applyBorder="1" applyAlignment="1" applyProtection="1">
      <alignment horizontal="center" wrapText="1"/>
      <protection locked="0"/>
    </xf>
    <xf numFmtId="166" fontId="25" fillId="3" borderId="1" xfId="0" applyNumberFormat="1" applyFont="1" applyFill="1" applyBorder="1" applyAlignment="1">
      <alignment vertical="center"/>
    </xf>
    <xf numFmtId="0" fontId="17" fillId="6" borderId="1" xfId="0" applyFont="1" applyFill="1" applyBorder="1" applyAlignment="1" applyProtection="1">
      <alignment horizontal="center" vertical="center" wrapText="1"/>
      <protection locked="0"/>
    </xf>
    <xf numFmtId="0" fontId="17" fillId="6" borderId="1" xfId="0" applyFont="1" applyFill="1" applyBorder="1" applyAlignment="1" applyProtection="1">
      <alignment horizontal="center" vertical="center" wrapText="1"/>
    </xf>
    <xf numFmtId="0" fontId="17" fillId="6" borderId="5" xfId="0" applyFont="1" applyFill="1" applyBorder="1" applyAlignment="1" applyProtection="1">
      <alignment horizontal="center" vertical="center" wrapText="1"/>
    </xf>
    <xf numFmtId="0" fontId="17" fillId="6" borderId="6" xfId="0" applyFont="1" applyFill="1" applyBorder="1" applyAlignment="1" applyProtection="1">
      <alignment horizontal="center" vertical="center" wrapText="1"/>
    </xf>
    <xf numFmtId="164" fontId="13"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166" fontId="13" fillId="0" borderId="1" xfId="0" applyNumberFormat="1" applyFont="1" applyBorder="1" applyAlignment="1" applyProtection="1">
      <alignment horizontal="center" vertical="center" wrapText="1"/>
      <protection locked="0"/>
    </xf>
    <xf numFmtId="164" fontId="17" fillId="6" borderId="1" xfId="0" applyNumberFormat="1" applyFont="1" applyFill="1" applyBorder="1" applyAlignment="1" applyProtection="1">
      <alignment horizontal="center" vertical="center" wrapText="1"/>
      <protection locked="0"/>
    </xf>
    <xf numFmtId="164" fontId="17" fillId="6" borderId="1" xfId="3" applyNumberFormat="1" applyFont="1" applyFill="1" applyBorder="1" applyAlignment="1" applyProtection="1">
      <alignment vertical="center" wrapText="1"/>
    </xf>
    <xf numFmtId="0" fontId="18" fillId="6" borderId="1" xfId="0" applyFont="1" applyFill="1" applyBorder="1" applyAlignment="1" applyProtection="1">
      <alignment horizontal="center" vertical="center" wrapText="1"/>
      <protection locked="0"/>
    </xf>
    <xf numFmtId="0" fontId="20" fillId="4" borderId="1" xfId="0" applyFont="1" applyFill="1" applyBorder="1" applyAlignment="1" applyProtection="1">
      <alignment horizontal="center" vertical="center" wrapText="1"/>
    </xf>
    <xf numFmtId="166" fontId="27" fillId="6" borderId="1" xfId="0" applyNumberFormat="1" applyFont="1" applyFill="1" applyBorder="1" applyAlignment="1" applyProtection="1">
      <alignment vertical="center" wrapText="1"/>
      <protection locked="0"/>
    </xf>
    <xf numFmtId="164" fontId="11" fillId="0" borderId="1" xfId="3" applyNumberFormat="1" applyFont="1" applyBorder="1" applyAlignment="1" applyProtection="1">
      <alignment vertical="center" wrapText="1"/>
      <protection locked="0"/>
    </xf>
    <xf numFmtId="164" fontId="27" fillId="6" borderId="1" xfId="0" applyNumberFormat="1" applyFont="1" applyFill="1" applyBorder="1" applyAlignment="1" applyProtection="1">
      <alignment vertical="center" wrapText="1"/>
      <protection locked="0"/>
    </xf>
    <xf numFmtId="0" fontId="7" fillId="0" borderId="13" xfId="0" applyFont="1" applyBorder="1" applyAlignment="1" applyProtection="1">
      <alignment horizontal="center" wrapText="1"/>
      <protection locked="0"/>
    </xf>
    <xf numFmtId="0" fontId="7" fillId="0" borderId="15" xfId="0" applyFont="1" applyBorder="1" applyAlignment="1" applyProtection="1">
      <alignment horizontal="center" wrapText="1"/>
      <protection locked="0"/>
    </xf>
    <xf numFmtId="164" fontId="11" fillId="0" borderId="1" xfId="3" applyNumberFormat="1" applyFont="1" applyBorder="1" applyAlignment="1" applyProtection="1">
      <alignment wrapText="1"/>
      <protection locked="0"/>
    </xf>
    <xf numFmtId="164" fontId="28" fillId="5" borderId="1" xfId="3" applyNumberFormat="1" applyFont="1" applyFill="1" applyBorder="1" applyAlignment="1" applyProtection="1">
      <alignment horizontal="center" vertical="center" wrapText="1"/>
      <protection locked="0"/>
    </xf>
    <xf numFmtId="164" fontId="11" fillId="0" borderId="1" xfId="3" applyNumberFormat="1" applyFont="1" applyBorder="1" applyAlignment="1" applyProtection="1">
      <alignment horizontal="center" vertical="center" wrapText="1"/>
      <protection locked="0"/>
    </xf>
    <xf numFmtId="164" fontId="28" fillId="0" borderId="1" xfId="3" applyNumberFormat="1" applyFont="1" applyBorder="1" applyAlignment="1" applyProtection="1">
      <alignment horizontal="center" vertical="center" wrapText="1"/>
    </xf>
    <xf numFmtId="164" fontId="29" fillId="6" borderId="1" xfId="3" applyNumberFormat="1" applyFont="1" applyFill="1" applyBorder="1" applyAlignment="1" applyProtection="1">
      <alignment horizontal="center" vertical="center" wrapText="1"/>
    </xf>
    <xf numFmtId="0" fontId="12" fillId="0" borderId="5" xfId="0" applyFont="1" applyBorder="1" applyAlignment="1" applyProtection="1">
      <alignment horizontal="center" vertical="center" wrapText="1"/>
    </xf>
    <xf numFmtId="164" fontId="28" fillId="5" borderId="7" xfId="3" applyNumberFormat="1" applyFont="1" applyFill="1" applyBorder="1" applyAlignment="1" applyProtection="1">
      <alignment horizontal="center" vertical="center" wrapText="1"/>
      <protection locked="0"/>
    </xf>
    <xf numFmtId="164" fontId="12" fillId="3" borderId="1" xfId="3" applyNumberFormat="1" applyFont="1" applyFill="1" applyBorder="1" applyAlignment="1" applyProtection="1">
      <alignment horizontal="center" vertical="center" wrapText="1"/>
      <protection locked="0"/>
    </xf>
    <xf numFmtId="164" fontId="12" fillId="3" borderId="1" xfId="3" applyNumberFormat="1"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42" fontId="26" fillId="5" borderId="1" xfId="2" applyFont="1" applyFill="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21" fillId="7" borderId="1" xfId="0" applyFont="1" applyFill="1" applyBorder="1" applyAlignment="1" applyProtection="1">
      <alignment horizontal="center" vertical="center" wrapText="1"/>
    </xf>
    <xf numFmtId="0" fontId="5" fillId="0" borderId="1" xfId="0" applyFont="1" applyBorder="1" applyAlignment="1" applyProtection="1">
      <alignment horizontal="left" vertical="top" wrapText="1"/>
    </xf>
    <xf numFmtId="0" fontId="17" fillId="0" borderId="0" xfId="0" applyFont="1" applyAlignment="1" applyProtection="1">
      <alignment horizontal="left" wrapText="1"/>
      <protection locked="0"/>
    </xf>
  </cellXfs>
  <cellStyles count="4">
    <cellStyle name="Moneda" xfId="3" builtinId="4"/>
    <cellStyle name="Moneda [0]" xfId="2" builtinId="7"/>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D0883-5366-4206-940E-15C739DF161A}">
  <sheetPr>
    <tabColor theme="4" tint="-0.499984740745262"/>
    <pageSetUpPr fitToPage="1"/>
  </sheetPr>
  <dimension ref="A1:M124"/>
  <sheetViews>
    <sheetView showGridLines="0" tabSelected="1" view="pageBreakPreview" zoomScaleNormal="85" zoomScaleSheetLayoutView="100" workbookViewId="0">
      <selection activeCell="C128" sqref="C128"/>
    </sheetView>
  </sheetViews>
  <sheetFormatPr baseColWidth="10" defaultColWidth="11.42578125" defaultRowHeight="13.5" x14ac:dyDescent="0.3"/>
  <cols>
    <col min="1" max="1" width="5.42578125" style="1" customWidth="1"/>
    <col min="2" max="2" width="21" style="1" customWidth="1"/>
    <col min="3" max="3" width="36.85546875" style="1" customWidth="1"/>
    <col min="4" max="4" width="8.42578125" style="1" customWidth="1"/>
    <col min="5" max="5" width="29.140625" style="1" customWidth="1"/>
    <col min="6" max="6" width="13.85546875" style="1" customWidth="1"/>
    <col min="7" max="7" width="20.28515625" style="2" customWidth="1"/>
    <col min="8" max="8" width="16.85546875" style="1" customWidth="1"/>
    <col min="9" max="9" width="18.7109375" style="1" customWidth="1"/>
    <col min="10" max="10" width="18.28515625" style="1" customWidth="1"/>
    <col min="11" max="11" width="19" style="1" customWidth="1"/>
    <col min="12" max="12" width="23.7109375" style="1" customWidth="1"/>
    <col min="13" max="13" width="22.85546875" style="1" customWidth="1"/>
    <col min="14" max="15" width="8" style="1" customWidth="1"/>
    <col min="16" max="16384" width="11.42578125" style="1"/>
  </cols>
  <sheetData>
    <row r="1" spans="1:13" ht="32.25" customHeight="1" x14ac:dyDescent="0.3">
      <c r="A1" s="127" t="s">
        <v>130</v>
      </c>
      <c r="B1" s="127"/>
      <c r="C1" s="127"/>
      <c r="D1" s="127"/>
      <c r="E1" s="127"/>
      <c r="F1" s="127"/>
      <c r="G1" s="127"/>
      <c r="H1" s="127"/>
      <c r="I1" s="127"/>
      <c r="J1" s="127"/>
      <c r="K1" s="127"/>
      <c r="L1" s="127"/>
      <c r="M1" s="127"/>
    </row>
    <row r="2" spans="1:13" ht="12" customHeight="1" x14ac:dyDescent="0.3">
      <c r="A2" s="6"/>
      <c r="B2" s="6"/>
      <c r="C2" s="6"/>
      <c r="D2" s="6"/>
      <c r="E2" s="6"/>
      <c r="F2" s="6"/>
      <c r="G2" s="6"/>
      <c r="H2" s="6"/>
      <c r="I2" s="7"/>
      <c r="J2" s="7"/>
      <c r="K2" s="8"/>
      <c r="L2" s="8"/>
    </row>
    <row r="3" spans="1:13" ht="125.25" customHeight="1" x14ac:dyDescent="0.3">
      <c r="A3" s="128" t="s">
        <v>131</v>
      </c>
      <c r="B3" s="128"/>
      <c r="C3" s="128"/>
      <c r="D3" s="128"/>
      <c r="E3" s="128"/>
      <c r="F3" s="128"/>
      <c r="G3" s="128"/>
      <c r="H3" s="128"/>
      <c r="I3" s="128"/>
      <c r="J3" s="128"/>
      <c r="K3" s="128"/>
      <c r="L3" s="128"/>
      <c r="M3" s="128"/>
    </row>
    <row r="4" spans="1:13" ht="10.5" customHeight="1" x14ac:dyDescent="0.3">
      <c r="A4" s="8"/>
      <c r="B4" s="8"/>
      <c r="C4" s="8"/>
      <c r="D4" s="8"/>
      <c r="E4" s="8"/>
      <c r="F4" s="8"/>
      <c r="G4" s="7"/>
      <c r="H4" s="8"/>
      <c r="I4" s="8"/>
      <c r="J4" s="8"/>
      <c r="K4" s="8"/>
      <c r="L4" s="8"/>
    </row>
    <row r="5" spans="1:13" ht="21.75" customHeight="1" x14ac:dyDescent="0.3">
      <c r="A5" s="91" t="s">
        <v>115</v>
      </c>
      <c r="B5" s="91"/>
      <c r="C5" s="91"/>
      <c r="D5" s="91"/>
      <c r="E5" s="91"/>
      <c r="F5" s="91"/>
      <c r="G5" s="91"/>
      <c r="H5" s="91"/>
      <c r="I5" s="91"/>
      <c r="J5" s="91"/>
      <c r="K5" s="91"/>
      <c r="L5" s="91"/>
      <c r="M5" s="91"/>
    </row>
    <row r="6" spans="1:13" ht="12.75" customHeight="1" x14ac:dyDescent="0.3">
      <c r="A6" s="73" t="s">
        <v>0</v>
      </c>
      <c r="B6" s="74" t="s">
        <v>1</v>
      </c>
      <c r="C6" s="73" t="s">
        <v>2</v>
      </c>
      <c r="D6" s="73"/>
      <c r="E6" s="73" t="s">
        <v>68</v>
      </c>
      <c r="F6" s="73" t="s">
        <v>3</v>
      </c>
      <c r="G6" s="73"/>
      <c r="H6" s="73" t="s">
        <v>5</v>
      </c>
      <c r="I6" s="73" t="s">
        <v>6</v>
      </c>
      <c r="J6" s="73" t="s">
        <v>94</v>
      </c>
      <c r="K6" s="73" t="s">
        <v>95</v>
      </c>
      <c r="L6" s="73" t="s">
        <v>96</v>
      </c>
      <c r="M6" s="95" t="s">
        <v>128</v>
      </c>
    </row>
    <row r="7" spans="1:13" ht="12.75" customHeight="1" x14ac:dyDescent="0.3">
      <c r="A7" s="73"/>
      <c r="B7" s="74"/>
      <c r="C7" s="73"/>
      <c r="D7" s="73"/>
      <c r="E7" s="73"/>
      <c r="F7" s="73"/>
      <c r="G7" s="73"/>
      <c r="H7" s="73"/>
      <c r="I7" s="73"/>
      <c r="J7" s="73"/>
      <c r="K7" s="73"/>
      <c r="L7" s="73"/>
      <c r="M7" s="95"/>
    </row>
    <row r="8" spans="1:13" ht="23.25" customHeight="1" x14ac:dyDescent="0.3">
      <c r="A8" s="73"/>
      <c r="B8" s="74"/>
      <c r="C8" s="73"/>
      <c r="D8" s="73"/>
      <c r="E8" s="73"/>
      <c r="F8" s="73"/>
      <c r="G8" s="73"/>
      <c r="H8" s="73"/>
      <c r="I8" s="73"/>
      <c r="J8" s="73"/>
      <c r="K8" s="73"/>
      <c r="L8" s="73"/>
      <c r="M8" s="95"/>
    </row>
    <row r="9" spans="1:13" ht="24.75" customHeight="1" x14ac:dyDescent="0.3">
      <c r="A9" s="73"/>
      <c r="B9" s="74"/>
      <c r="C9" s="73"/>
      <c r="D9" s="73"/>
      <c r="E9" s="73"/>
      <c r="F9" s="73"/>
      <c r="G9" s="73"/>
      <c r="H9" s="73"/>
      <c r="I9" s="73"/>
      <c r="J9" s="73"/>
      <c r="K9" s="73"/>
      <c r="L9" s="73"/>
      <c r="M9" s="95"/>
    </row>
    <row r="10" spans="1:13" ht="20.100000000000001" customHeight="1" x14ac:dyDescent="0.3">
      <c r="A10" s="45">
        <v>1</v>
      </c>
      <c r="B10" s="36" t="s">
        <v>113</v>
      </c>
      <c r="C10" s="81" t="s">
        <v>114</v>
      </c>
      <c r="D10" s="82"/>
      <c r="E10" s="119">
        <v>1</v>
      </c>
      <c r="F10" s="87" t="s">
        <v>67</v>
      </c>
      <c r="G10" s="87"/>
      <c r="H10" s="9">
        <v>48</v>
      </c>
      <c r="I10" s="115">
        <v>0</v>
      </c>
      <c r="J10" s="116">
        <f t="shared" ref="J10:J26" si="0">+I10*19%</f>
        <v>0</v>
      </c>
      <c r="K10" s="117">
        <f>ROUND(SUM(I10:J10),0)</f>
        <v>0</v>
      </c>
      <c r="L10" s="117">
        <f t="shared" ref="L10:L26" si="1">+K10*H10</f>
        <v>0</v>
      </c>
      <c r="M10" s="114">
        <v>2956656</v>
      </c>
    </row>
    <row r="11" spans="1:13" ht="20.100000000000001" customHeight="1" x14ac:dyDescent="0.3">
      <c r="A11" s="89"/>
      <c r="B11" s="37"/>
      <c r="C11" s="83"/>
      <c r="D11" s="84"/>
      <c r="E11" s="119">
        <v>2</v>
      </c>
      <c r="F11" s="87" t="s">
        <v>69</v>
      </c>
      <c r="G11" s="87"/>
      <c r="H11" s="9">
        <v>48</v>
      </c>
      <c r="I11" s="115">
        <v>0</v>
      </c>
      <c r="J11" s="116">
        <f t="shared" si="0"/>
        <v>0</v>
      </c>
      <c r="K11" s="117">
        <f t="shared" ref="K11:K26" si="2">ROUND(SUM(I11:J11),0)</f>
        <v>0</v>
      </c>
      <c r="L11" s="117">
        <f t="shared" si="1"/>
        <v>0</v>
      </c>
      <c r="M11" s="114">
        <v>3186096</v>
      </c>
    </row>
    <row r="12" spans="1:13" ht="20.100000000000001" customHeight="1" x14ac:dyDescent="0.3">
      <c r="A12" s="89"/>
      <c r="B12" s="37"/>
      <c r="C12" s="83"/>
      <c r="D12" s="84"/>
      <c r="E12" s="119">
        <v>3</v>
      </c>
      <c r="F12" s="87" t="s">
        <v>70</v>
      </c>
      <c r="G12" s="87"/>
      <c r="H12" s="9">
        <v>48</v>
      </c>
      <c r="I12" s="115">
        <v>0</v>
      </c>
      <c r="J12" s="116">
        <f t="shared" si="0"/>
        <v>0</v>
      </c>
      <c r="K12" s="117">
        <f t="shared" si="2"/>
        <v>0</v>
      </c>
      <c r="L12" s="117">
        <f t="shared" si="1"/>
        <v>0</v>
      </c>
      <c r="M12" s="114">
        <v>830928</v>
      </c>
    </row>
    <row r="13" spans="1:13" ht="20.100000000000001" customHeight="1" x14ac:dyDescent="0.3">
      <c r="A13" s="89"/>
      <c r="B13" s="37"/>
      <c r="C13" s="83"/>
      <c r="D13" s="84"/>
      <c r="E13" s="119">
        <v>4</v>
      </c>
      <c r="F13" s="87" t="s">
        <v>71</v>
      </c>
      <c r="G13" s="87"/>
      <c r="H13" s="9">
        <v>48</v>
      </c>
      <c r="I13" s="115">
        <v>0</v>
      </c>
      <c r="J13" s="116">
        <f t="shared" si="0"/>
        <v>0</v>
      </c>
      <c r="K13" s="117">
        <f t="shared" si="2"/>
        <v>0</v>
      </c>
      <c r="L13" s="117">
        <f t="shared" si="1"/>
        <v>0</v>
      </c>
      <c r="M13" s="114">
        <v>1208784</v>
      </c>
    </row>
    <row r="14" spans="1:13" ht="20.100000000000001" customHeight="1" x14ac:dyDescent="0.3">
      <c r="A14" s="89"/>
      <c r="B14" s="37"/>
      <c r="C14" s="83"/>
      <c r="D14" s="84"/>
      <c r="E14" s="119">
        <v>5</v>
      </c>
      <c r="F14" s="87" t="s">
        <v>72</v>
      </c>
      <c r="G14" s="87"/>
      <c r="H14" s="9">
        <v>48</v>
      </c>
      <c r="I14" s="115">
        <v>0</v>
      </c>
      <c r="J14" s="116">
        <f t="shared" si="0"/>
        <v>0</v>
      </c>
      <c r="K14" s="117">
        <f t="shared" si="2"/>
        <v>0</v>
      </c>
      <c r="L14" s="117">
        <f t="shared" si="1"/>
        <v>0</v>
      </c>
      <c r="M14" s="114">
        <v>408528</v>
      </c>
    </row>
    <row r="15" spans="1:13" ht="20.100000000000001" customHeight="1" x14ac:dyDescent="0.3">
      <c r="A15" s="89"/>
      <c r="B15" s="37"/>
      <c r="C15" s="83"/>
      <c r="D15" s="84"/>
      <c r="E15" s="119">
        <v>6</v>
      </c>
      <c r="F15" s="87" t="s">
        <v>73</v>
      </c>
      <c r="G15" s="87"/>
      <c r="H15" s="9">
        <v>48</v>
      </c>
      <c r="I15" s="115">
        <v>0</v>
      </c>
      <c r="J15" s="116">
        <f t="shared" si="0"/>
        <v>0</v>
      </c>
      <c r="K15" s="117">
        <f t="shared" si="2"/>
        <v>0</v>
      </c>
      <c r="L15" s="117">
        <f t="shared" si="1"/>
        <v>0</v>
      </c>
      <c r="M15" s="114">
        <v>942816</v>
      </c>
    </row>
    <row r="16" spans="1:13" ht="20.100000000000001" customHeight="1" x14ac:dyDescent="0.3">
      <c r="A16" s="89"/>
      <c r="B16" s="37"/>
      <c r="C16" s="83"/>
      <c r="D16" s="84"/>
      <c r="E16" s="119">
        <v>7</v>
      </c>
      <c r="F16" s="87" t="s">
        <v>74</v>
      </c>
      <c r="G16" s="87"/>
      <c r="H16" s="9">
        <v>48</v>
      </c>
      <c r="I16" s="115">
        <v>0</v>
      </c>
      <c r="J16" s="116">
        <f t="shared" si="0"/>
        <v>0</v>
      </c>
      <c r="K16" s="117">
        <f t="shared" si="2"/>
        <v>0</v>
      </c>
      <c r="L16" s="117">
        <f t="shared" si="1"/>
        <v>0</v>
      </c>
      <c r="M16" s="114">
        <v>1711392</v>
      </c>
    </row>
    <row r="17" spans="1:13" ht="20.100000000000001" customHeight="1" x14ac:dyDescent="0.3">
      <c r="A17" s="89"/>
      <c r="B17" s="37"/>
      <c r="C17" s="83"/>
      <c r="D17" s="84"/>
      <c r="E17" s="119">
        <v>8</v>
      </c>
      <c r="F17" s="87" t="s">
        <v>75</v>
      </c>
      <c r="G17" s="87"/>
      <c r="H17" s="9">
        <v>48</v>
      </c>
      <c r="I17" s="115">
        <v>0</v>
      </c>
      <c r="J17" s="116">
        <f t="shared" si="0"/>
        <v>0</v>
      </c>
      <c r="K17" s="117">
        <f t="shared" si="2"/>
        <v>0</v>
      </c>
      <c r="L17" s="117">
        <f t="shared" si="1"/>
        <v>0</v>
      </c>
      <c r="M17" s="114">
        <v>1277424</v>
      </c>
    </row>
    <row r="18" spans="1:13" ht="20.100000000000001" customHeight="1" x14ac:dyDescent="0.3">
      <c r="A18" s="89"/>
      <c r="B18" s="37"/>
      <c r="C18" s="83"/>
      <c r="D18" s="84"/>
      <c r="E18" s="119">
        <v>9</v>
      </c>
      <c r="F18" s="87" t="s">
        <v>76</v>
      </c>
      <c r="G18" s="87"/>
      <c r="H18" s="9">
        <v>48</v>
      </c>
      <c r="I18" s="115">
        <v>0</v>
      </c>
      <c r="J18" s="116">
        <f t="shared" si="0"/>
        <v>0</v>
      </c>
      <c r="K18" s="117">
        <f t="shared" si="2"/>
        <v>0</v>
      </c>
      <c r="L18" s="117">
        <f t="shared" si="1"/>
        <v>0</v>
      </c>
      <c r="M18" s="114">
        <v>1820544</v>
      </c>
    </row>
    <row r="19" spans="1:13" ht="20.100000000000001" customHeight="1" x14ac:dyDescent="0.3">
      <c r="A19" s="89"/>
      <c r="B19" s="37"/>
      <c r="C19" s="83"/>
      <c r="D19" s="84"/>
      <c r="E19" s="119">
        <v>10</v>
      </c>
      <c r="F19" s="87" t="s">
        <v>77</v>
      </c>
      <c r="G19" s="87"/>
      <c r="H19" s="9">
        <v>48</v>
      </c>
      <c r="I19" s="115">
        <v>0</v>
      </c>
      <c r="J19" s="116">
        <f t="shared" si="0"/>
        <v>0</v>
      </c>
      <c r="K19" s="117">
        <f t="shared" si="2"/>
        <v>0</v>
      </c>
      <c r="L19" s="117">
        <f t="shared" si="1"/>
        <v>0</v>
      </c>
      <c r="M19" s="114">
        <v>690624</v>
      </c>
    </row>
    <row r="20" spans="1:13" ht="20.100000000000001" customHeight="1" x14ac:dyDescent="0.3">
      <c r="A20" s="89"/>
      <c r="B20" s="37"/>
      <c r="C20" s="83"/>
      <c r="D20" s="84"/>
      <c r="E20" s="119">
        <v>11</v>
      </c>
      <c r="F20" s="87" t="s">
        <v>78</v>
      </c>
      <c r="G20" s="87"/>
      <c r="H20" s="9">
        <v>48</v>
      </c>
      <c r="I20" s="115">
        <v>0</v>
      </c>
      <c r="J20" s="116">
        <f t="shared" si="0"/>
        <v>0</v>
      </c>
      <c r="K20" s="117">
        <f t="shared" si="2"/>
        <v>0</v>
      </c>
      <c r="L20" s="117">
        <f t="shared" si="1"/>
        <v>0</v>
      </c>
      <c r="M20" s="114">
        <v>255648</v>
      </c>
    </row>
    <row r="21" spans="1:13" ht="20.100000000000001" customHeight="1" x14ac:dyDescent="0.3">
      <c r="A21" s="89"/>
      <c r="B21" s="37"/>
      <c r="C21" s="83"/>
      <c r="D21" s="84"/>
      <c r="E21" s="119">
        <v>12</v>
      </c>
      <c r="F21" s="87" t="s">
        <v>79</v>
      </c>
      <c r="G21" s="87"/>
      <c r="H21" s="9">
        <v>48</v>
      </c>
      <c r="I21" s="115">
        <v>0</v>
      </c>
      <c r="J21" s="116">
        <f t="shared" si="0"/>
        <v>0</v>
      </c>
      <c r="K21" s="117">
        <f t="shared" si="2"/>
        <v>0</v>
      </c>
      <c r="L21" s="117">
        <f t="shared" si="1"/>
        <v>0</v>
      </c>
      <c r="M21" s="114">
        <v>321168</v>
      </c>
    </row>
    <row r="22" spans="1:13" ht="20.100000000000001" customHeight="1" x14ac:dyDescent="0.3">
      <c r="A22" s="89"/>
      <c r="B22" s="37"/>
      <c r="C22" s="83"/>
      <c r="D22" s="84"/>
      <c r="E22" s="119">
        <v>13</v>
      </c>
      <c r="F22" s="87" t="s">
        <v>80</v>
      </c>
      <c r="G22" s="87"/>
      <c r="H22" s="9">
        <v>48</v>
      </c>
      <c r="I22" s="115">
        <v>0</v>
      </c>
      <c r="J22" s="116">
        <f t="shared" si="0"/>
        <v>0</v>
      </c>
      <c r="K22" s="117">
        <f t="shared" si="2"/>
        <v>0</v>
      </c>
      <c r="L22" s="117">
        <f t="shared" si="1"/>
        <v>0</v>
      </c>
      <c r="M22" s="114">
        <v>959520</v>
      </c>
    </row>
    <row r="23" spans="1:13" ht="20.100000000000001" customHeight="1" x14ac:dyDescent="0.3">
      <c r="A23" s="89"/>
      <c r="B23" s="37"/>
      <c r="C23" s="83"/>
      <c r="D23" s="84"/>
      <c r="E23" s="119">
        <v>14</v>
      </c>
      <c r="F23" s="87" t="s">
        <v>81</v>
      </c>
      <c r="G23" s="87"/>
      <c r="H23" s="9">
        <v>48</v>
      </c>
      <c r="I23" s="115">
        <v>0</v>
      </c>
      <c r="J23" s="116">
        <f t="shared" si="0"/>
        <v>0</v>
      </c>
      <c r="K23" s="117">
        <f t="shared" si="2"/>
        <v>0</v>
      </c>
      <c r="L23" s="117">
        <f t="shared" si="1"/>
        <v>0</v>
      </c>
      <c r="M23" s="114">
        <v>1619856</v>
      </c>
    </row>
    <row r="24" spans="1:13" ht="20.100000000000001" customHeight="1" x14ac:dyDescent="0.3">
      <c r="A24" s="89"/>
      <c r="B24" s="37"/>
      <c r="C24" s="83"/>
      <c r="D24" s="84"/>
      <c r="E24" s="119">
        <v>15</v>
      </c>
      <c r="F24" s="87" t="s">
        <v>82</v>
      </c>
      <c r="G24" s="87"/>
      <c r="H24" s="9">
        <v>48</v>
      </c>
      <c r="I24" s="115">
        <v>0</v>
      </c>
      <c r="J24" s="116">
        <f t="shared" si="0"/>
        <v>0</v>
      </c>
      <c r="K24" s="117">
        <f t="shared" si="2"/>
        <v>0</v>
      </c>
      <c r="L24" s="117">
        <f t="shared" si="1"/>
        <v>0</v>
      </c>
      <c r="M24" s="114">
        <v>1578768</v>
      </c>
    </row>
    <row r="25" spans="1:13" ht="20.100000000000001" customHeight="1" x14ac:dyDescent="0.3">
      <c r="A25" s="89"/>
      <c r="B25" s="37"/>
      <c r="C25" s="83"/>
      <c r="D25" s="84"/>
      <c r="E25" s="119">
        <v>16</v>
      </c>
      <c r="F25" s="87" t="s">
        <v>83</v>
      </c>
      <c r="G25" s="87"/>
      <c r="H25" s="9">
        <v>2</v>
      </c>
      <c r="I25" s="115">
        <v>0</v>
      </c>
      <c r="J25" s="116">
        <f t="shared" si="0"/>
        <v>0</v>
      </c>
      <c r="K25" s="117">
        <f t="shared" si="2"/>
        <v>0</v>
      </c>
      <c r="L25" s="117">
        <f t="shared" si="1"/>
        <v>0</v>
      </c>
      <c r="M25" s="114">
        <v>72594</v>
      </c>
    </row>
    <row r="26" spans="1:13" ht="20.100000000000001" customHeight="1" x14ac:dyDescent="0.3">
      <c r="A26" s="90"/>
      <c r="B26" s="38"/>
      <c r="C26" s="85"/>
      <c r="D26" s="86"/>
      <c r="E26" s="119">
        <v>17</v>
      </c>
      <c r="F26" s="87" t="s">
        <v>84</v>
      </c>
      <c r="G26" s="87"/>
      <c r="H26" s="9">
        <v>2</v>
      </c>
      <c r="I26" s="115">
        <v>0</v>
      </c>
      <c r="J26" s="116">
        <f t="shared" si="0"/>
        <v>0</v>
      </c>
      <c r="K26" s="117">
        <f t="shared" si="2"/>
        <v>0</v>
      </c>
      <c r="L26" s="117">
        <f t="shared" si="1"/>
        <v>0</v>
      </c>
      <c r="M26" s="114">
        <v>209582</v>
      </c>
    </row>
    <row r="27" spans="1:13" s="3" customFormat="1" ht="19.5" customHeight="1" x14ac:dyDescent="0.25">
      <c r="A27" s="88" t="s">
        <v>85</v>
      </c>
      <c r="B27" s="88"/>
      <c r="C27" s="88"/>
      <c r="D27" s="88"/>
      <c r="E27" s="88"/>
      <c r="F27" s="88"/>
      <c r="G27" s="88"/>
      <c r="H27" s="88"/>
      <c r="I27" s="88"/>
      <c r="J27" s="88"/>
      <c r="K27" s="88"/>
      <c r="L27" s="118">
        <f>SUM(L10:L26)</f>
        <v>0</v>
      </c>
      <c r="M27" s="111">
        <f>SUM(M10:M26)</f>
        <v>20050928</v>
      </c>
    </row>
    <row r="28" spans="1:13" ht="5.25" customHeight="1" x14ac:dyDescent="0.3">
      <c r="A28" s="80"/>
      <c r="B28" s="80"/>
      <c r="C28" s="80"/>
      <c r="D28" s="80"/>
      <c r="E28" s="80"/>
      <c r="F28" s="80"/>
      <c r="G28" s="80"/>
      <c r="H28" s="80"/>
      <c r="I28" s="80"/>
      <c r="J28" s="80"/>
      <c r="K28" s="80"/>
    </row>
    <row r="29" spans="1:13" ht="9.75" customHeight="1" x14ac:dyDescent="0.3">
      <c r="A29" s="55"/>
      <c r="B29" s="55"/>
      <c r="C29" s="55"/>
      <c r="D29" s="55"/>
      <c r="E29" s="55"/>
      <c r="F29" s="55"/>
      <c r="G29" s="55"/>
      <c r="H29" s="55"/>
      <c r="I29" s="55"/>
      <c r="J29" s="55"/>
      <c r="K29" s="55"/>
    </row>
    <row r="30" spans="1:13" ht="21" customHeight="1" x14ac:dyDescent="0.3">
      <c r="A30" s="93" t="s">
        <v>118</v>
      </c>
      <c r="B30" s="94"/>
      <c r="C30" s="94"/>
      <c r="D30" s="94"/>
      <c r="E30" s="94"/>
      <c r="F30" s="94"/>
      <c r="G30" s="94"/>
      <c r="H30" s="94"/>
      <c r="I30" s="94"/>
      <c r="J30" s="94"/>
      <c r="K30" s="94"/>
      <c r="L30" s="94"/>
      <c r="M30" s="94"/>
    </row>
    <row r="31" spans="1:13" ht="26.25" customHeight="1" x14ac:dyDescent="0.3">
      <c r="A31" s="73" t="s">
        <v>0</v>
      </c>
      <c r="B31" s="74" t="s">
        <v>1</v>
      </c>
      <c r="C31" s="73" t="s">
        <v>2</v>
      </c>
      <c r="D31" s="68" t="s">
        <v>3</v>
      </c>
      <c r="E31" s="69"/>
      <c r="F31" s="73" t="s">
        <v>4</v>
      </c>
      <c r="G31" s="73" t="s">
        <v>5</v>
      </c>
      <c r="H31" s="62" t="s">
        <v>86</v>
      </c>
      <c r="I31" s="73" t="s">
        <v>6</v>
      </c>
      <c r="J31" s="73" t="s">
        <v>94</v>
      </c>
      <c r="K31" s="62" t="s">
        <v>95</v>
      </c>
      <c r="L31" s="62" t="s">
        <v>97</v>
      </c>
      <c r="M31" s="92" t="s">
        <v>128</v>
      </c>
    </row>
    <row r="32" spans="1:13" ht="20.25" customHeight="1" x14ac:dyDescent="0.3">
      <c r="A32" s="73"/>
      <c r="B32" s="74"/>
      <c r="C32" s="73"/>
      <c r="D32" s="70"/>
      <c r="E32" s="71"/>
      <c r="F32" s="73"/>
      <c r="G32" s="73"/>
      <c r="H32" s="63"/>
      <c r="I32" s="73"/>
      <c r="J32" s="73"/>
      <c r="K32" s="63"/>
      <c r="L32" s="63"/>
      <c r="M32" s="92"/>
    </row>
    <row r="33" spans="1:13" ht="29.25" customHeight="1" x14ac:dyDescent="0.3">
      <c r="A33" s="73"/>
      <c r="B33" s="74"/>
      <c r="C33" s="73"/>
      <c r="D33" s="72"/>
      <c r="E33" s="71"/>
      <c r="F33" s="62"/>
      <c r="G33" s="73"/>
      <c r="H33" s="63"/>
      <c r="I33" s="73"/>
      <c r="J33" s="73"/>
      <c r="K33" s="64"/>
      <c r="L33" s="64"/>
      <c r="M33" s="92"/>
    </row>
    <row r="34" spans="1:13" ht="33" customHeight="1" x14ac:dyDescent="0.3">
      <c r="A34" s="45">
        <v>2</v>
      </c>
      <c r="B34" s="36" t="s">
        <v>120</v>
      </c>
      <c r="C34" s="39" t="s">
        <v>121</v>
      </c>
      <c r="D34" s="65" t="s">
        <v>8</v>
      </c>
      <c r="E34" s="10" t="s">
        <v>116</v>
      </c>
      <c r="F34" s="11" t="s">
        <v>9</v>
      </c>
      <c r="G34" s="12">
        <v>2</v>
      </c>
      <c r="H34" s="11" t="s">
        <v>87</v>
      </c>
      <c r="I34" s="120">
        <v>0</v>
      </c>
      <c r="J34" s="116">
        <f>+I34*19%</f>
        <v>0</v>
      </c>
      <c r="K34" s="117">
        <f t="shared" ref="K34:K44" si="3">ROUND(SUM(I34:J34),0)</f>
        <v>0</v>
      </c>
      <c r="L34" s="117">
        <f>+K34*G34</f>
        <v>0</v>
      </c>
      <c r="M34" s="110">
        <v>24122</v>
      </c>
    </row>
    <row r="35" spans="1:13" ht="39" customHeight="1" x14ac:dyDescent="0.3">
      <c r="A35" s="45"/>
      <c r="B35" s="37"/>
      <c r="C35" s="40"/>
      <c r="D35" s="66"/>
      <c r="E35" s="10" t="s">
        <v>10</v>
      </c>
      <c r="F35" s="11" t="s">
        <v>11</v>
      </c>
      <c r="G35" s="12">
        <v>2</v>
      </c>
      <c r="H35" s="11">
        <v>180</v>
      </c>
      <c r="I35" s="120">
        <v>0</v>
      </c>
      <c r="J35" s="116">
        <f t="shared" ref="J35:J47" si="4">+I35*19%</f>
        <v>0</v>
      </c>
      <c r="K35" s="117">
        <f t="shared" si="3"/>
        <v>0</v>
      </c>
      <c r="L35" s="117">
        <f t="shared" ref="L35:L47" si="5">+K35*G35</f>
        <v>0</v>
      </c>
      <c r="M35" s="110">
        <v>319274</v>
      </c>
    </row>
    <row r="36" spans="1:13" ht="39" customHeight="1" x14ac:dyDescent="0.3">
      <c r="A36" s="45"/>
      <c r="B36" s="37"/>
      <c r="C36" s="40"/>
      <c r="D36" s="66"/>
      <c r="E36" s="10" t="s">
        <v>12</v>
      </c>
      <c r="F36" s="11" t="s">
        <v>11</v>
      </c>
      <c r="G36" s="12">
        <v>2</v>
      </c>
      <c r="H36" s="11">
        <v>90</v>
      </c>
      <c r="I36" s="120">
        <v>0</v>
      </c>
      <c r="J36" s="116">
        <f t="shared" si="4"/>
        <v>0</v>
      </c>
      <c r="K36" s="117">
        <f t="shared" si="3"/>
        <v>0</v>
      </c>
      <c r="L36" s="117">
        <f t="shared" si="5"/>
        <v>0</v>
      </c>
      <c r="M36" s="110">
        <v>319242</v>
      </c>
    </row>
    <row r="37" spans="1:13" ht="39" customHeight="1" x14ac:dyDescent="0.3">
      <c r="A37" s="45"/>
      <c r="B37" s="37"/>
      <c r="C37" s="40"/>
      <c r="D37" s="66"/>
      <c r="E37" s="10" t="s">
        <v>13</v>
      </c>
      <c r="F37" s="11" t="s">
        <v>7</v>
      </c>
      <c r="G37" s="12">
        <v>2</v>
      </c>
      <c r="H37" s="11">
        <v>90</v>
      </c>
      <c r="I37" s="120">
        <v>0</v>
      </c>
      <c r="J37" s="116">
        <f t="shared" si="4"/>
        <v>0</v>
      </c>
      <c r="K37" s="117">
        <f t="shared" si="3"/>
        <v>0</v>
      </c>
      <c r="L37" s="117">
        <f t="shared" si="5"/>
        <v>0</v>
      </c>
      <c r="M37" s="110">
        <v>148184</v>
      </c>
    </row>
    <row r="38" spans="1:13" ht="39" customHeight="1" x14ac:dyDescent="0.3">
      <c r="A38" s="45"/>
      <c r="B38" s="37"/>
      <c r="C38" s="40"/>
      <c r="D38" s="66"/>
      <c r="E38" s="10" t="s">
        <v>14</v>
      </c>
      <c r="F38" s="11" t="s">
        <v>15</v>
      </c>
      <c r="G38" s="12">
        <v>2</v>
      </c>
      <c r="H38" s="11">
        <v>5</v>
      </c>
      <c r="I38" s="120">
        <v>0</v>
      </c>
      <c r="J38" s="116">
        <f t="shared" si="4"/>
        <v>0</v>
      </c>
      <c r="K38" s="117">
        <f t="shared" si="3"/>
        <v>0</v>
      </c>
      <c r="L38" s="117">
        <f t="shared" si="5"/>
        <v>0</v>
      </c>
      <c r="M38" s="110">
        <v>65594</v>
      </c>
    </row>
    <row r="39" spans="1:13" ht="30" customHeight="1" x14ac:dyDescent="0.3">
      <c r="A39" s="45"/>
      <c r="B39" s="37"/>
      <c r="C39" s="40"/>
      <c r="D39" s="66"/>
      <c r="E39" s="10" t="s">
        <v>16</v>
      </c>
      <c r="F39" s="11" t="s">
        <v>7</v>
      </c>
      <c r="G39" s="12">
        <v>2</v>
      </c>
      <c r="H39" s="11">
        <v>20</v>
      </c>
      <c r="I39" s="120">
        <v>0</v>
      </c>
      <c r="J39" s="116">
        <f t="shared" si="4"/>
        <v>0</v>
      </c>
      <c r="K39" s="117">
        <f t="shared" si="3"/>
        <v>0</v>
      </c>
      <c r="L39" s="117">
        <f t="shared" si="5"/>
        <v>0</v>
      </c>
      <c r="M39" s="110">
        <v>350770</v>
      </c>
    </row>
    <row r="40" spans="1:13" ht="39" customHeight="1" x14ac:dyDescent="0.3">
      <c r="A40" s="45"/>
      <c r="B40" s="37"/>
      <c r="C40" s="40"/>
      <c r="D40" s="67"/>
      <c r="E40" s="10" t="s">
        <v>17</v>
      </c>
      <c r="F40" s="11" t="s">
        <v>7</v>
      </c>
      <c r="G40" s="12">
        <v>2</v>
      </c>
      <c r="H40" s="11" t="s">
        <v>88</v>
      </c>
      <c r="I40" s="120">
        <v>0</v>
      </c>
      <c r="J40" s="116">
        <f t="shared" si="4"/>
        <v>0</v>
      </c>
      <c r="K40" s="117">
        <f t="shared" si="3"/>
        <v>0</v>
      </c>
      <c r="L40" s="117">
        <f t="shared" si="5"/>
        <v>0</v>
      </c>
      <c r="M40" s="110">
        <v>305348</v>
      </c>
    </row>
    <row r="41" spans="1:13" ht="83.25" customHeight="1" x14ac:dyDescent="0.3">
      <c r="A41" s="45"/>
      <c r="B41" s="37"/>
      <c r="C41" s="40"/>
      <c r="D41" s="13" t="s">
        <v>18</v>
      </c>
      <c r="E41" s="14" t="s">
        <v>19</v>
      </c>
      <c r="F41" s="15" t="s">
        <v>7</v>
      </c>
      <c r="G41" s="16">
        <v>2</v>
      </c>
      <c r="H41" s="17" t="s">
        <v>88</v>
      </c>
      <c r="I41" s="115">
        <v>0</v>
      </c>
      <c r="J41" s="116">
        <f t="shared" si="4"/>
        <v>0</v>
      </c>
      <c r="K41" s="117">
        <f t="shared" si="3"/>
        <v>0</v>
      </c>
      <c r="L41" s="117">
        <f t="shared" si="5"/>
        <v>0</v>
      </c>
      <c r="M41" s="110">
        <v>380900</v>
      </c>
    </row>
    <row r="42" spans="1:13" ht="43.5" customHeight="1" x14ac:dyDescent="0.3">
      <c r="A42" s="45"/>
      <c r="B42" s="37"/>
      <c r="C42" s="40"/>
      <c r="D42" s="46" t="s">
        <v>89</v>
      </c>
      <c r="E42" s="18" t="s">
        <v>21</v>
      </c>
      <c r="F42" s="9" t="s">
        <v>7</v>
      </c>
      <c r="G42" s="16">
        <v>2</v>
      </c>
      <c r="H42" s="19" t="s">
        <v>88</v>
      </c>
      <c r="I42" s="115">
        <v>0</v>
      </c>
      <c r="J42" s="116">
        <f t="shared" si="4"/>
        <v>0</v>
      </c>
      <c r="K42" s="117">
        <f t="shared" si="3"/>
        <v>0</v>
      </c>
      <c r="L42" s="117">
        <f t="shared" si="5"/>
        <v>0</v>
      </c>
      <c r="M42" s="110">
        <v>156002</v>
      </c>
    </row>
    <row r="43" spans="1:13" ht="50.25" customHeight="1" x14ac:dyDescent="0.3">
      <c r="A43" s="45"/>
      <c r="B43" s="37"/>
      <c r="C43" s="40"/>
      <c r="D43" s="47"/>
      <c r="E43" s="18" t="s">
        <v>22</v>
      </c>
      <c r="F43" s="9" t="s">
        <v>7</v>
      </c>
      <c r="G43" s="16">
        <v>2</v>
      </c>
      <c r="H43" s="19" t="s">
        <v>88</v>
      </c>
      <c r="I43" s="115">
        <v>0</v>
      </c>
      <c r="J43" s="116">
        <f t="shared" si="4"/>
        <v>0</v>
      </c>
      <c r="K43" s="117">
        <f t="shared" si="3"/>
        <v>0</v>
      </c>
      <c r="L43" s="117">
        <f t="shared" si="5"/>
        <v>0</v>
      </c>
      <c r="M43" s="110">
        <v>206706</v>
      </c>
    </row>
    <row r="44" spans="1:13" ht="32.25" customHeight="1" x14ac:dyDescent="0.3">
      <c r="A44" s="45"/>
      <c r="B44" s="37"/>
      <c r="C44" s="40"/>
      <c r="D44" s="46" t="s">
        <v>23</v>
      </c>
      <c r="E44" s="18" t="s">
        <v>24</v>
      </c>
      <c r="F44" s="9" t="s">
        <v>7</v>
      </c>
      <c r="G44" s="16">
        <v>2</v>
      </c>
      <c r="H44" s="19" t="s">
        <v>88</v>
      </c>
      <c r="I44" s="115">
        <v>0</v>
      </c>
      <c r="J44" s="116">
        <f t="shared" si="4"/>
        <v>0</v>
      </c>
      <c r="K44" s="117">
        <f t="shared" si="3"/>
        <v>0</v>
      </c>
      <c r="L44" s="117">
        <f t="shared" si="5"/>
        <v>0</v>
      </c>
      <c r="M44" s="110">
        <v>131032</v>
      </c>
    </row>
    <row r="45" spans="1:13" ht="37.5" customHeight="1" x14ac:dyDescent="0.3">
      <c r="A45" s="45"/>
      <c r="B45" s="37"/>
      <c r="C45" s="40"/>
      <c r="D45" s="48"/>
      <c r="E45" s="18" t="s">
        <v>25</v>
      </c>
      <c r="F45" s="9" t="s">
        <v>7</v>
      </c>
      <c r="G45" s="16">
        <v>2</v>
      </c>
      <c r="H45" s="19" t="s">
        <v>88</v>
      </c>
      <c r="I45" s="115">
        <v>0</v>
      </c>
      <c r="J45" s="116">
        <f t="shared" si="4"/>
        <v>0</v>
      </c>
      <c r="K45" s="117">
        <f t="shared" ref="K45:K47" si="6">ROUND(SUM(I45:J45),0)</f>
        <v>0</v>
      </c>
      <c r="L45" s="117">
        <f t="shared" si="5"/>
        <v>0</v>
      </c>
      <c r="M45" s="110">
        <v>128372</v>
      </c>
    </row>
    <row r="46" spans="1:13" ht="46.5" customHeight="1" x14ac:dyDescent="0.3">
      <c r="A46" s="45"/>
      <c r="B46" s="37"/>
      <c r="C46" s="40"/>
      <c r="D46" s="48"/>
      <c r="E46" s="18" t="s">
        <v>26</v>
      </c>
      <c r="F46" s="9" t="s">
        <v>7</v>
      </c>
      <c r="G46" s="16">
        <v>2</v>
      </c>
      <c r="H46" s="19" t="s">
        <v>88</v>
      </c>
      <c r="I46" s="115">
        <v>0</v>
      </c>
      <c r="J46" s="116">
        <f t="shared" si="4"/>
        <v>0</v>
      </c>
      <c r="K46" s="117">
        <f t="shared" si="6"/>
        <v>0</v>
      </c>
      <c r="L46" s="117">
        <f t="shared" si="5"/>
        <v>0</v>
      </c>
      <c r="M46" s="110">
        <v>247124</v>
      </c>
    </row>
    <row r="47" spans="1:13" ht="39" customHeight="1" x14ac:dyDescent="0.3">
      <c r="A47" s="45"/>
      <c r="B47" s="38"/>
      <c r="C47" s="41"/>
      <c r="D47" s="47"/>
      <c r="E47" s="18" t="s">
        <v>27</v>
      </c>
      <c r="F47" s="9" t="s">
        <v>7</v>
      </c>
      <c r="G47" s="16">
        <v>2</v>
      </c>
      <c r="H47" s="19" t="s">
        <v>88</v>
      </c>
      <c r="I47" s="115">
        <v>0</v>
      </c>
      <c r="J47" s="116">
        <f t="shared" si="4"/>
        <v>0</v>
      </c>
      <c r="K47" s="117">
        <f t="shared" si="6"/>
        <v>0</v>
      </c>
      <c r="L47" s="117">
        <f t="shared" si="5"/>
        <v>0</v>
      </c>
      <c r="M47" s="110">
        <v>324168</v>
      </c>
    </row>
    <row r="48" spans="1:13" ht="28.5" customHeight="1" x14ac:dyDescent="0.3">
      <c r="A48" s="42" t="s">
        <v>117</v>
      </c>
      <c r="B48" s="43"/>
      <c r="C48" s="43"/>
      <c r="D48" s="43"/>
      <c r="E48" s="43"/>
      <c r="F48" s="43"/>
      <c r="G48" s="43"/>
      <c r="H48" s="43"/>
      <c r="I48" s="43"/>
      <c r="J48" s="43"/>
      <c r="K48" s="44"/>
      <c r="L48" s="118">
        <f>SUM(L34:L47)</f>
        <v>0</v>
      </c>
      <c r="M48" s="111">
        <f>SUM(M34:M47)</f>
        <v>3106838</v>
      </c>
    </row>
    <row r="49" spans="1:13" ht="12.75" customHeight="1" x14ac:dyDescent="0.3">
      <c r="A49" s="112"/>
      <c r="B49" s="113"/>
      <c r="C49" s="113"/>
      <c r="D49" s="113"/>
      <c r="E49" s="113"/>
      <c r="F49" s="113"/>
      <c r="G49" s="113"/>
      <c r="H49" s="113"/>
      <c r="I49" s="113"/>
      <c r="J49" s="113"/>
      <c r="K49" s="113"/>
      <c r="L49" s="113"/>
      <c r="M49" s="113"/>
    </row>
    <row r="50" spans="1:13" ht="30" customHeight="1" x14ac:dyDescent="0.3">
      <c r="A50" s="93" t="s">
        <v>123</v>
      </c>
      <c r="B50" s="94"/>
      <c r="C50" s="94"/>
      <c r="D50" s="94"/>
      <c r="E50" s="94"/>
      <c r="F50" s="94"/>
      <c r="G50" s="94"/>
      <c r="H50" s="94"/>
      <c r="I50" s="94"/>
      <c r="J50" s="94"/>
      <c r="K50" s="94"/>
      <c r="L50" s="94"/>
      <c r="M50" s="94"/>
    </row>
    <row r="51" spans="1:13" ht="18.75" customHeight="1" x14ac:dyDescent="0.3">
      <c r="A51" s="73" t="s">
        <v>0</v>
      </c>
      <c r="B51" s="74" t="s">
        <v>1</v>
      </c>
      <c r="C51" s="73" t="s">
        <v>2</v>
      </c>
      <c r="D51" s="68" t="s">
        <v>3</v>
      </c>
      <c r="E51" s="69"/>
      <c r="F51" s="73" t="s">
        <v>4</v>
      </c>
      <c r="G51" s="73" t="s">
        <v>5</v>
      </c>
      <c r="H51" s="62" t="s">
        <v>93</v>
      </c>
      <c r="I51" s="73" t="s">
        <v>6</v>
      </c>
      <c r="J51" s="73" t="s">
        <v>94</v>
      </c>
      <c r="K51" s="62" t="s">
        <v>111</v>
      </c>
      <c r="L51" s="62" t="s">
        <v>119</v>
      </c>
      <c r="M51" s="96" t="s">
        <v>128</v>
      </c>
    </row>
    <row r="52" spans="1:13" ht="29.25" customHeight="1" x14ac:dyDescent="0.3">
      <c r="A52" s="73"/>
      <c r="B52" s="74"/>
      <c r="C52" s="73"/>
      <c r="D52" s="70"/>
      <c r="E52" s="71"/>
      <c r="F52" s="73"/>
      <c r="G52" s="73"/>
      <c r="H52" s="63"/>
      <c r="I52" s="73"/>
      <c r="J52" s="73"/>
      <c r="K52" s="63"/>
      <c r="L52" s="63"/>
      <c r="M52" s="96"/>
    </row>
    <row r="53" spans="1:13" ht="32.25" customHeight="1" x14ac:dyDescent="0.3">
      <c r="A53" s="73"/>
      <c r="B53" s="74"/>
      <c r="C53" s="73"/>
      <c r="D53" s="72"/>
      <c r="E53" s="75"/>
      <c r="F53" s="62"/>
      <c r="G53" s="62"/>
      <c r="H53" s="63"/>
      <c r="I53" s="62"/>
      <c r="J53" s="73"/>
      <c r="K53" s="64"/>
      <c r="L53" s="64"/>
      <c r="M53" s="96"/>
    </row>
    <row r="54" spans="1:13" ht="20.100000000000001" customHeight="1" x14ac:dyDescent="0.3">
      <c r="A54" s="59">
        <v>3</v>
      </c>
      <c r="B54" s="59" t="s">
        <v>98</v>
      </c>
      <c r="C54" s="56" t="s">
        <v>122</v>
      </c>
      <c r="D54" s="51" t="s">
        <v>8</v>
      </c>
      <c r="E54" s="20" t="s">
        <v>99</v>
      </c>
      <c r="F54" s="21" t="s">
        <v>100</v>
      </c>
      <c r="G54" s="123">
        <v>2</v>
      </c>
      <c r="H54" s="21" t="s">
        <v>101</v>
      </c>
      <c r="I54" s="120">
        <v>0</v>
      </c>
      <c r="J54" s="121">
        <f>+I54*19%</f>
        <v>0</v>
      </c>
      <c r="K54" s="122">
        <f>ROUND(SUM(I54:J54),0)</f>
        <v>0</v>
      </c>
      <c r="L54" s="122">
        <f t="shared" ref="L54:L85" si="7">+K54*G54</f>
        <v>0</v>
      </c>
      <c r="M54" s="97">
        <v>6790</v>
      </c>
    </row>
    <row r="55" spans="1:13" ht="26.25" customHeight="1" x14ac:dyDescent="0.3">
      <c r="A55" s="60"/>
      <c r="B55" s="60"/>
      <c r="C55" s="57"/>
      <c r="D55" s="51"/>
      <c r="E55" s="20" t="s">
        <v>28</v>
      </c>
      <c r="F55" s="21" t="s">
        <v>9</v>
      </c>
      <c r="G55" s="123">
        <v>2</v>
      </c>
      <c r="H55" s="21" t="s">
        <v>102</v>
      </c>
      <c r="I55" s="120">
        <v>0</v>
      </c>
      <c r="J55" s="121">
        <f t="shared" ref="J55:J103" si="8">+I55*19%</f>
        <v>0</v>
      </c>
      <c r="K55" s="122">
        <f t="shared" ref="K55:K103" si="9">ROUND(SUM(I55:J55),0)</f>
        <v>0</v>
      </c>
      <c r="L55" s="122">
        <f t="shared" si="7"/>
        <v>0</v>
      </c>
      <c r="M55" s="97">
        <v>16518</v>
      </c>
    </row>
    <row r="56" spans="1:13" ht="25.5" customHeight="1" x14ac:dyDescent="0.3">
      <c r="A56" s="60"/>
      <c r="B56" s="60"/>
      <c r="C56" s="57"/>
      <c r="D56" s="51"/>
      <c r="E56" s="20" t="s">
        <v>10</v>
      </c>
      <c r="F56" s="21" t="s">
        <v>11</v>
      </c>
      <c r="G56" s="123">
        <v>2</v>
      </c>
      <c r="H56" s="21">
        <v>225</v>
      </c>
      <c r="I56" s="120">
        <v>0</v>
      </c>
      <c r="J56" s="121">
        <f t="shared" si="8"/>
        <v>0</v>
      </c>
      <c r="K56" s="122">
        <f t="shared" si="9"/>
        <v>0</v>
      </c>
      <c r="L56" s="122">
        <f t="shared" si="7"/>
        <v>0</v>
      </c>
      <c r="M56" s="97">
        <v>56808</v>
      </c>
    </row>
    <row r="57" spans="1:13" ht="30" customHeight="1" x14ac:dyDescent="0.3">
      <c r="A57" s="60"/>
      <c r="B57" s="60"/>
      <c r="C57" s="57"/>
      <c r="D57" s="51"/>
      <c r="E57" s="22" t="s">
        <v>12</v>
      </c>
      <c r="F57" s="21" t="s">
        <v>11</v>
      </c>
      <c r="G57" s="123">
        <v>2</v>
      </c>
      <c r="H57" s="21">
        <v>75</v>
      </c>
      <c r="I57" s="120">
        <v>0</v>
      </c>
      <c r="J57" s="121">
        <f t="shared" si="8"/>
        <v>0</v>
      </c>
      <c r="K57" s="122">
        <f t="shared" si="9"/>
        <v>0</v>
      </c>
      <c r="L57" s="122">
        <f t="shared" si="7"/>
        <v>0</v>
      </c>
      <c r="M57" s="97">
        <v>56494</v>
      </c>
    </row>
    <row r="58" spans="1:13" ht="31.5" x14ac:dyDescent="0.3">
      <c r="A58" s="60"/>
      <c r="B58" s="60"/>
      <c r="C58" s="57"/>
      <c r="D58" s="52"/>
      <c r="E58" s="23" t="s">
        <v>13</v>
      </c>
      <c r="F58" s="21" t="s">
        <v>7</v>
      </c>
      <c r="G58" s="123">
        <v>2</v>
      </c>
      <c r="H58" s="21">
        <v>75</v>
      </c>
      <c r="I58" s="120">
        <v>0</v>
      </c>
      <c r="J58" s="121">
        <f t="shared" si="8"/>
        <v>0</v>
      </c>
      <c r="K58" s="122">
        <f t="shared" si="9"/>
        <v>0</v>
      </c>
      <c r="L58" s="122">
        <f t="shared" si="7"/>
        <v>0</v>
      </c>
      <c r="M58" s="97">
        <v>25756</v>
      </c>
    </row>
    <row r="59" spans="1:13" ht="31.5" x14ac:dyDescent="0.3">
      <c r="A59" s="60"/>
      <c r="B59" s="60"/>
      <c r="C59" s="57"/>
      <c r="D59" s="52"/>
      <c r="E59" s="23" t="s">
        <v>14</v>
      </c>
      <c r="F59" s="21" t="s">
        <v>15</v>
      </c>
      <c r="G59" s="123">
        <v>2</v>
      </c>
      <c r="H59" s="21">
        <v>1.5</v>
      </c>
      <c r="I59" s="120">
        <v>0</v>
      </c>
      <c r="J59" s="121">
        <f t="shared" si="8"/>
        <v>0</v>
      </c>
      <c r="K59" s="122">
        <f t="shared" si="9"/>
        <v>0</v>
      </c>
      <c r="L59" s="122">
        <f t="shared" si="7"/>
        <v>0</v>
      </c>
      <c r="M59" s="97">
        <v>28190</v>
      </c>
    </row>
    <row r="60" spans="1:13" ht="16.5" x14ac:dyDescent="0.3">
      <c r="A60" s="60"/>
      <c r="B60" s="60"/>
      <c r="C60" s="57"/>
      <c r="D60" s="52"/>
      <c r="E60" s="23" t="s">
        <v>16</v>
      </c>
      <c r="F60" s="21" t="s">
        <v>7</v>
      </c>
      <c r="G60" s="123">
        <v>2</v>
      </c>
      <c r="H60" s="21">
        <v>15</v>
      </c>
      <c r="I60" s="120">
        <v>0</v>
      </c>
      <c r="J60" s="121">
        <f t="shared" si="8"/>
        <v>0</v>
      </c>
      <c r="K60" s="122">
        <f t="shared" si="9"/>
        <v>0</v>
      </c>
      <c r="L60" s="122">
        <f t="shared" si="7"/>
        <v>0</v>
      </c>
      <c r="M60" s="97">
        <v>79310</v>
      </c>
    </row>
    <row r="61" spans="1:13" ht="31.5" x14ac:dyDescent="0.3">
      <c r="A61" s="60"/>
      <c r="B61" s="60"/>
      <c r="C61" s="57"/>
      <c r="D61" s="52"/>
      <c r="E61" s="23" t="s">
        <v>29</v>
      </c>
      <c r="F61" s="21" t="s">
        <v>7</v>
      </c>
      <c r="G61" s="123">
        <v>2</v>
      </c>
      <c r="H61" s="21" t="s">
        <v>88</v>
      </c>
      <c r="I61" s="120">
        <v>0</v>
      </c>
      <c r="J61" s="121">
        <f t="shared" si="8"/>
        <v>0</v>
      </c>
      <c r="K61" s="122">
        <f t="shared" si="9"/>
        <v>0</v>
      </c>
      <c r="L61" s="122">
        <f t="shared" si="7"/>
        <v>0</v>
      </c>
      <c r="M61" s="97">
        <v>448282</v>
      </c>
    </row>
    <row r="62" spans="1:13" ht="20.100000000000001" customHeight="1" x14ac:dyDescent="0.3">
      <c r="A62" s="60"/>
      <c r="B62" s="60"/>
      <c r="C62" s="57"/>
      <c r="D62" s="52"/>
      <c r="E62" s="23" t="s">
        <v>103</v>
      </c>
      <c r="F62" s="21" t="s">
        <v>7</v>
      </c>
      <c r="G62" s="123">
        <v>2</v>
      </c>
      <c r="H62" s="21">
        <v>0.2</v>
      </c>
      <c r="I62" s="120">
        <v>0</v>
      </c>
      <c r="J62" s="121">
        <f t="shared" si="8"/>
        <v>0</v>
      </c>
      <c r="K62" s="122">
        <f t="shared" si="9"/>
        <v>0</v>
      </c>
      <c r="L62" s="122">
        <f t="shared" si="7"/>
        <v>0</v>
      </c>
      <c r="M62" s="97">
        <v>130680</v>
      </c>
    </row>
    <row r="63" spans="1:13" ht="31.5" customHeight="1" x14ac:dyDescent="0.3">
      <c r="A63" s="60"/>
      <c r="B63" s="60"/>
      <c r="C63" s="57"/>
      <c r="D63" s="52"/>
      <c r="E63" s="24" t="s">
        <v>30</v>
      </c>
      <c r="F63" s="21" t="s">
        <v>7</v>
      </c>
      <c r="G63" s="123">
        <v>2</v>
      </c>
      <c r="H63" s="21" t="s">
        <v>104</v>
      </c>
      <c r="I63" s="120">
        <v>0</v>
      </c>
      <c r="J63" s="121">
        <f t="shared" si="8"/>
        <v>0</v>
      </c>
      <c r="K63" s="122">
        <f t="shared" si="9"/>
        <v>0</v>
      </c>
      <c r="L63" s="122">
        <f t="shared" si="7"/>
        <v>0</v>
      </c>
      <c r="M63" s="97">
        <v>57862</v>
      </c>
    </row>
    <row r="64" spans="1:13" ht="32.25" customHeight="1" x14ac:dyDescent="0.3">
      <c r="A64" s="60"/>
      <c r="B64" s="60"/>
      <c r="C64" s="57"/>
      <c r="D64" s="52" t="s">
        <v>90</v>
      </c>
      <c r="E64" s="25" t="s">
        <v>19</v>
      </c>
      <c r="F64" s="26" t="s">
        <v>7</v>
      </c>
      <c r="G64" s="124">
        <v>2</v>
      </c>
      <c r="H64" s="27" t="s">
        <v>105</v>
      </c>
      <c r="I64" s="115">
        <v>0</v>
      </c>
      <c r="J64" s="121">
        <f t="shared" si="8"/>
        <v>0</v>
      </c>
      <c r="K64" s="122">
        <f t="shared" si="9"/>
        <v>0</v>
      </c>
      <c r="L64" s="122">
        <f t="shared" si="7"/>
        <v>0</v>
      </c>
      <c r="M64" s="97">
        <v>133578</v>
      </c>
    </row>
    <row r="65" spans="1:13" ht="32.25" customHeight="1" x14ac:dyDescent="0.3">
      <c r="A65" s="60"/>
      <c r="B65" s="60"/>
      <c r="C65" s="57"/>
      <c r="D65" s="52"/>
      <c r="E65" s="25" t="s">
        <v>31</v>
      </c>
      <c r="F65" s="28" t="s">
        <v>7</v>
      </c>
      <c r="G65" s="124">
        <v>2</v>
      </c>
      <c r="H65" s="29" t="s">
        <v>88</v>
      </c>
      <c r="I65" s="115">
        <v>0</v>
      </c>
      <c r="J65" s="121">
        <f t="shared" si="8"/>
        <v>0</v>
      </c>
      <c r="K65" s="122">
        <f t="shared" si="9"/>
        <v>0</v>
      </c>
      <c r="L65" s="122">
        <f t="shared" si="7"/>
        <v>0</v>
      </c>
      <c r="M65" s="97">
        <v>329612</v>
      </c>
    </row>
    <row r="66" spans="1:13" ht="32.25" customHeight="1" x14ac:dyDescent="0.3">
      <c r="A66" s="60"/>
      <c r="B66" s="60"/>
      <c r="C66" s="57"/>
      <c r="D66" s="52"/>
      <c r="E66" s="25" t="s">
        <v>32</v>
      </c>
      <c r="F66" s="28" t="s">
        <v>7</v>
      </c>
      <c r="G66" s="124">
        <v>2</v>
      </c>
      <c r="H66" s="29" t="s">
        <v>88</v>
      </c>
      <c r="I66" s="115">
        <v>0</v>
      </c>
      <c r="J66" s="121">
        <f t="shared" si="8"/>
        <v>0</v>
      </c>
      <c r="K66" s="122">
        <f t="shared" si="9"/>
        <v>0</v>
      </c>
      <c r="L66" s="122">
        <f t="shared" si="7"/>
        <v>0</v>
      </c>
      <c r="M66" s="97">
        <v>387060</v>
      </c>
    </row>
    <row r="67" spans="1:13" ht="32.25" customHeight="1" x14ac:dyDescent="0.3">
      <c r="A67" s="60"/>
      <c r="B67" s="60"/>
      <c r="C67" s="57"/>
      <c r="D67" s="52"/>
      <c r="E67" s="25" t="s">
        <v>33</v>
      </c>
      <c r="F67" s="28" t="s">
        <v>7</v>
      </c>
      <c r="G67" s="124">
        <v>2</v>
      </c>
      <c r="H67" s="29" t="s">
        <v>88</v>
      </c>
      <c r="I67" s="115">
        <v>0</v>
      </c>
      <c r="J67" s="121">
        <f t="shared" si="8"/>
        <v>0</v>
      </c>
      <c r="K67" s="122">
        <f t="shared" si="9"/>
        <v>0</v>
      </c>
      <c r="L67" s="122">
        <f t="shared" si="7"/>
        <v>0</v>
      </c>
      <c r="M67" s="97">
        <v>483910</v>
      </c>
    </row>
    <row r="68" spans="1:13" ht="54" customHeight="1" x14ac:dyDescent="0.3">
      <c r="A68" s="60"/>
      <c r="B68" s="60"/>
      <c r="C68" s="57"/>
      <c r="D68" s="51" t="s">
        <v>20</v>
      </c>
      <c r="E68" s="30" t="s">
        <v>21</v>
      </c>
      <c r="F68" s="31" t="s">
        <v>7</v>
      </c>
      <c r="G68" s="124">
        <v>2</v>
      </c>
      <c r="H68" s="29" t="s">
        <v>88</v>
      </c>
      <c r="I68" s="115">
        <v>0</v>
      </c>
      <c r="J68" s="121">
        <f t="shared" si="8"/>
        <v>0</v>
      </c>
      <c r="K68" s="122">
        <f t="shared" si="9"/>
        <v>0</v>
      </c>
      <c r="L68" s="122">
        <f t="shared" si="7"/>
        <v>0</v>
      </c>
      <c r="M68" s="97">
        <v>98502</v>
      </c>
    </row>
    <row r="69" spans="1:13" ht="45" customHeight="1" x14ac:dyDescent="0.3">
      <c r="A69" s="60"/>
      <c r="B69" s="60"/>
      <c r="C69" s="57"/>
      <c r="D69" s="51"/>
      <c r="E69" s="32" t="s">
        <v>22</v>
      </c>
      <c r="F69" s="31" t="s">
        <v>7</v>
      </c>
      <c r="G69" s="124">
        <v>2</v>
      </c>
      <c r="H69" s="29" t="s">
        <v>88</v>
      </c>
      <c r="I69" s="115">
        <v>0</v>
      </c>
      <c r="J69" s="121">
        <f t="shared" si="8"/>
        <v>0</v>
      </c>
      <c r="K69" s="122">
        <f t="shared" si="9"/>
        <v>0</v>
      </c>
      <c r="L69" s="122">
        <f t="shared" si="7"/>
        <v>0</v>
      </c>
      <c r="M69" s="97">
        <v>38772</v>
      </c>
    </row>
    <row r="70" spans="1:13" ht="43.5" customHeight="1" x14ac:dyDescent="0.3">
      <c r="A70" s="60"/>
      <c r="B70" s="60"/>
      <c r="C70" s="57"/>
      <c r="D70" s="51" t="s">
        <v>23</v>
      </c>
      <c r="E70" s="32" t="s">
        <v>24</v>
      </c>
      <c r="F70" s="31" t="s">
        <v>7</v>
      </c>
      <c r="G70" s="124">
        <v>2</v>
      </c>
      <c r="H70" s="29" t="s">
        <v>88</v>
      </c>
      <c r="I70" s="115">
        <v>0</v>
      </c>
      <c r="J70" s="121">
        <f t="shared" si="8"/>
        <v>0</v>
      </c>
      <c r="K70" s="122">
        <f t="shared" si="9"/>
        <v>0</v>
      </c>
      <c r="L70" s="122">
        <f t="shared" si="7"/>
        <v>0</v>
      </c>
      <c r="M70" s="97">
        <v>25250</v>
      </c>
    </row>
    <row r="71" spans="1:13" ht="20.100000000000001" customHeight="1" x14ac:dyDescent="0.3">
      <c r="A71" s="60"/>
      <c r="B71" s="60"/>
      <c r="C71" s="57"/>
      <c r="D71" s="51"/>
      <c r="E71" s="32" t="s">
        <v>25</v>
      </c>
      <c r="F71" s="31" t="s">
        <v>7</v>
      </c>
      <c r="G71" s="124">
        <v>2</v>
      </c>
      <c r="H71" s="29" t="s">
        <v>88</v>
      </c>
      <c r="I71" s="115">
        <v>0</v>
      </c>
      <c r="J71" s="121">
        <f t="shared" si="8"/>
        <v>0</v>
      </c>
      <c r="K71" s="122">
        <f t="shared" si="9"/>
        <v>0</v>
      </c>
      <c r="L71" s="122">
        <f t="shared" si="7"/>
        <v>0</v>
      </c>
      <c r="M71" s="97">
        <v>23544</v>
      </c>
    </row>
    <row r="72" spans="1:13" ht="20.100000000000001" customHeight="1" x14ac:dyDescent="0.3">
      <c r="A72" s="60"/>
      <c r="B72" s="60"/>
      <c r="C72" s="57"/>
      <c r="D72" s="51"/>
      <c r="E72" s="32" t="s">
        <v>26</v>
      </c>
      <c r="F72" s="31" t="s">
        <v>7</v>
      </c>
      <c r="G72" s="124">
        <v>2</v>
      </c>
      <c r="H72" s="29" t="s">
        <v>88</v>
      </c>
      <c r="I72" s="115">
        <v>0</v>
      </c>
      <c r="J72" s="121">
        <f t="shared" si="8"/>
        <v>0</v>
      </c>
      <c r="K72" s="122">
        <f t="shared" si="9"/>
        <v>0</v>
      </c>
      <c r="L72" s="122">
        <f t="shared" si="7"/>
        <v>0</v>
      </c>
      <c r="M72" s="97">
        <v>40564</v>
      </c>
    </row>
    <row r="73" spans="1:13" ht="20.100000000000001" customHeight="1" x14ac:dyDescent="0.3">
      <c r="A73" s="60"/>
      <c r="B73" s="60"/>
      <c r="C73" s="57"/>
      <c r="D73" s="51"/>
      <c r="E73" s="32" t="s">
        <v>27</v>
      </c>
      <c r="F73" s="31" t="s">
        <v>7</v>
      </c>
      <c r="G73" s="124">
        <v>2</v>
      </c>
      <c r="H73" s="29" t="s">
        <v>88</v>
      </c>
      <c r="I73" s="115">
        <v>0</v>
      </c>
      <c r="J73" s="121">
        <f t="shared" si="8"/>
        <v>0</v>
      </c>
      <c r="K73" s="122">
        <f t="shared" si="9"/>
        <v>0</v>
      </c>
      <c r="L73" s="122">
        <f t="shared" si="7"/>
        <v>0</v>
      </c>
      <c r="M73" s="97">
        <v>143560</v>
      </c>
    </row>
    <row r="74" spans="1:13" ht="20.100000000000001" customHeight="1" x14ac:dyDescent="0.3">
      <c r="A74" s="60"/>
      <c r="B74" s="60"/>
      <c r="C74" s="57"/>
      <c r="D74" s="51" t="s">
        <v>34</v>
      </c>
      <c r="E74" s="32" t="s">
        <v>35</v>
      </c>
      <c r="F74" s="31" t="s">
        <v>7</v>
      </c>
      <c r="G74" s="124">
        <v>2</v>
      </c>
      <c r="H74" s="29">
        <v>0.1</v>
      </c>
      <c r="I74" s="115">
        <v>0</v>
      </c>
      <c r="J74" s="121">
        <f t="shared" si="8"/>
        <v>0</v>
      </c>
      <c r="K74" s="122">
        <f t="shared" si="9"/>
        <v>0</v>
      </c>
      <c r="L74" s="122">
        <f t="shared" si="7"/>
        <v>0</v>
      </c>
      <c r="M74" s="97">
        <v>142062</v>
      </c>
    </row>
    <row r="75" spans="1:13" ht="20.100000000000001" customHeight="1" x14ac:dyDescent="0.3">
      <c r="A75" s="60"/>
      <c r="B75" s="60"/>
      <c r="C75" s="57"/>
      <c r="D75" s="51"/>
      <c r="E75" s="32" t="s">
        <v>36</v>
      </c>
      <c r="F75" s="31" t="s">
        <v>7</v>
      </c>
      <c r="G75" s="124">
        <v>2</v>
      </c>
      <c r="H75" s="29">
        <v>250</v>
      </c>
      <c r="I75" s="115">
        <v>0</v>
      </c>
      <c r="J75" s="121">
        <f t="shared" si="8"/>
        <v>0</v>
      </c>
      <c r="K75" s="122">
        <f t="shared" si="9"/>
        <v>0</v>
      </c>
      <c r="L75" s="122">
        <f t="shared" si="7"/>
        <v>0</v>
      </c>
      <c r="M75" s="97">
        <v>22576</v>
      </c>
    </row>
    <row r="76" spans="1:13" ht="20.100000000000001" customHeight="1" x14ac:dyDescent="0.3">
      <c r="A76" s="60"/>
      <c r="B76" s="60"/>
      <c r="C76" s="57"/>
      <c r="D76" s="51"/>
      <c r="E76" s="32" t="s">
        <v>37</v>
      </c>
      <c r="F76" s="31" t="s">
        <v>7</v>
      </c>
      <c r="G76" s="124">
        <v>2</v>
      </c>
      <c r="H76" s="29">
        <v>5</v>
      </c>
      <c r="I76" s="115">
        <v>0</v>
      </c>
      <c r="J76" s="121">
        <f t="shared" si="8"/>
        <v>0</v>
      </c>
      <c r="K76" s="122">
        <f t="shared" si="9"/>
        <v>0</v>
      </c>
      <c r="L76" s="122">
        <f t="shared" si="7"/>
        <v>0</v>
      </c>
      <c r="M76" s="97">
        <v>37200</v>
      </c>
    </row>
    <row r="77" spans="1:13" ht="20.100000000000001" customHeight="1" x14ac:dyDescent="0.3">
      <c r="A77" s="60"/>
      <c r="B77" s="60"/>
      <c r="C77" s="57"/>
      <c r="D77" s="51"/>
      <c r="E77" s="32" t="s">
        <v>38</v>
      </c>
      <c r="F77" s="31" t="s">
        <v>7</v>
      </c>
      <c r="G77" s="124">
        <v>2</v>
      </c>
      <c r="H77" s="29">
        <v>250</v>
      </c>
      <c r="I77" s="115">
        <v>0</v>
      </c>
      <c r="J77" s="121">
        <f t="shared" si="8"/>
        <v>0</v>
      </c>
      <c r="K77" s="122">
        <f t="shared" si="9"/>
        <v>0</v>
      </c>
      <c r="L77" s="122">
        <f t="shared" si="7"/>
        <v>0</v>
      </c>
      <c r="M77" s="97">
        <v>28226</v>
      </c>
    </row>
    <row r="78" spans="1:13" ht="20.100000000000001" customHeight="1" x14ac:dyDescent="0.3">
      <c r="A78" s="60"/>
      <c r="B78" s="60"/>
      <c r="C78" s="57"/>
      <c r="D78" s="51"/>
      <c r="E78" s="33" t="s">
        <v>39</v>
      </c>
      <c r="F78" s="31" t="s">
        <v>7</v>
      </c>
      <c r="G78" s="124">
        <v>2</v>
      </c>
      <c r="H78" s="34">
        <v>1</v>
      </c>
      <c r="I78" s="115">
        <v>0</v>
      </c>
      <c r="J78" s="121">
        <f t="shared" si="8"/>
        <v>0</v>
      </c>
      <c r="K78" s="122">
        <f t="shared" si="9"/>
        <v>0</v>
      </c>
      <c r="L78" s="122">
        <f t="shared" si="7"/>
        <v>0</v>
      </c>
      <c r="M78" s="97">
        <v>39964</v>
      </c>
    </row>
    <row r="79" spans="1:13" ht="20.100000000000001" customHeight="1" x14ac:dyDescent="0.3">
      <c r="A79" s="60"/>
      <c r="B79" s="60"/>
      <c r="C79" s="57"/>
      <c r="D79" s="52" t="s">
        <v>91</v>
      </c>
      <c r="E79" s="25" t="s">
        <v>40</v>
      </c>
      <c r="F79" s="28" t="s">
        <v>7</v>
      </c>
      <c r="G79" s="124">
        <v>2</v>
      </c>
      <c r="H79" s="21" t="s">
        <v>104</v>
      </c>
      <c r="I79" s="120">
        <v>0</v>
      </c>
      <c r="J79" s="121">
        <f t="shared" si="8"/>
        <v>0</v>
      </c>
      <c r="K79" s="122">
        <f t="shared" si="9"/>
        <v>0</v>
      </c>
      <c r="L79" s="122">
        <f t="shared" si="7"/>
        <v>0</v>
      </c>
      <c r="M79" s="97">
        <v>40170</v>
      </c>
    </row>
    <row r="80" spans="1:13" ht="20.100000000000001" customHeight="1" x14ac:dyDescent="0.3">
      <c r="A80" s="60"/>
      <c r="B80" s="60"/>
      <c r="C80" s="57"/>
      <c r="D80" s="52"/>
      <c r="E80" s="25" t="s">
        <v>41</v>
      </c>
      <c r="F80" s="28" t="s">
        <v>7</v>
      </c>
      <c r="G80" s="124">
        <v>2</v>
      </c>
      <c r="H80" s="21">
        <v>0.1</v>
      </c>
      <c r="I80" s="120">
        <v>0</v>
      </c>
      <c r="J80" s="121">
        <f t="shared" si="8"/>
        <v>0</v>
      </c>
      <c r="K80" s="122">
        <f t="shared" si="9"/>
        <v>0</v>
      </c>
      <c r="L80" s="122">
        <f t="shared" si="7"/>
        <v>0</v>
      </c>
      <c r="M80" s="97">
        <v>50604</v>
      </c>
    </row>
    <row r="81" spans="1:13" ht="20.100000000000001" customHeight="1" x14ac:dyDescent="0.3">
      <c r="A81" s="60"/>
      <c r="B81" s="60"/>
      <c r="C81" s="57"/>
      <c r="D81" s="52"/>
      <c r="E81" s="25" t="s">
        <v>42</v>
      </c>
      <c r="F81" s="28" t="s">
        <v>7</v>
      </c>
      <c r="G81" s="124">
        <v>2</v>
      </c>
      <c r="H81" s="21">
        <v>1</v>
      </c>
      <c r="I81" s="120">
        <v>0</v>
      </c>
      <c r="J81" s="121">
        <f t="shared" si="8"/>
        <v>0</v>
      </c>
      <c r="K81" s="122">
        <f t="shared" si="9"/>
        <v>0</v>
      </c>
      <c r="L81" s="122">
        <f t="shared" si="7"/>
        <v>0</v>
      </c>
      <c r="M81" s="97">
        <v>42694</v>
      </c>
    </row>
    <row r="82" spans="1:13" ht="20.100000000000001" customHeight="1" x14ac:dyDescent="0.3">
      <c r="A82" s="60"/>
      <c r="B82" s="60"/>
      <c r="C82" s="57"/>
      <c r="D82" s="52"/>
      <c r="E82" s="25" t="s">
        <v>43</v>
      </c>
      <c r="F82" s="28" t="s">
        <v>7</v>
      </c>
      <c r="G82" s="124">
        <v>2</v>
      </c>
      <c r="H82" s="21" t="s">
        <v>106</v>
      </c>
      <c r="I82" s="120">
        <v>0</v>
      </c>
      <c r="J82" s="121">
        <f t="shared" si="8"/>
        <v>0</v>
      </c>
      <c r="K82" s="122">
        <f t="shared" si="9"/>
        <v>0</v>
      </c>
      <c r="L82" s="122">
        <f t="shared" si="7"/>
        <v>0</v>
      </c>
      <c r="M82" s="97">
        <v>41728</v>
      </c>
    </row>
    <row r="83" spans="1:13" ht="20.100000000000001" customHeight="1" x14ac:dyDescent="0.3">
      <c r="A83" s="60"/>
      <c r="B83" s="60"/>
      <c r="C83" s="57"/>
      <c r="D83" s="52"/>
      <c r="E83" s="25" t="s">
        <v>44</v>
      </c>
      <c r="F83" s="28" t="s">
        <v>7</v>
      </c>
      <c r="G83" s="124">
        <v>2</v>
      </c>
      <c r="H83" s="21">
        <v>0.01</v>
      </c>
      <c r="I83" s="120">
        <v>0</v>
      </c>
      <c r="J83" s="121">
        <f t="shared" si="8"/>
        <v>0</v>
      </c>
      <c r="K83" s="122">
        <f t="shared" si="9"/>
        <v>0</v>
      </c>
      <c r="L83" s="122">
        <f t="shared" si="7"/>
        <v>0</v>
      </c>
      <c r="M83" s="97">
        <v>41246</v>
      </c>
    </row>
    <row r="84" spans="1:13" ht="20.100000000000001" customHeight="1" x14ac:dyDescent="0.3">
      <c r="A84" s="60"/>
      <c r="B84" s="60"/>
      <c r="C84" s="57"/>
      <c r="D84" s="52"/>
      <c r="E84" s="25" t="s">
        <v>45</v>
      </c>
      <c r="F84" s="28" t="s">
        <v>7</v>
      </c>
      <c r="G84" s="124">
        <v>2</v>
      </c>
      <c r="H84" s="21" t="s">
        <v>107</v>
      </c>
      <c r="I84" s="120">
        <v>0</v>
      </c>
      <c r="J84" s="121">
        <f t="shared" si="8"/>
        <v>0</v>
      </c>
      <c r="K84" s="122">
        <f t="shared" si="9"/>
        <v>0</v>
      </c>
      <c r="L84" s="122">
        <f t="shared" si="7"/>
        <v>0</v>
      </c>
      <c r="M84" s="97">
        <v>41066</v>
      </c>
    </row>
    <row r="85" spans="1:13" ht="20.100000000000001" customHeight="1" x14ac:dyDescent="0.3">
      <c r="A85" s="60"/>
      <c r="B85" s="60"/>
      <c r="C85" s="57"/>
      <c r="D85" s="52"/>
      <c r="E85" s="25" t="s">
        <v>46</v>
      </c>
      <c r="F85" s="28" t="s">
        <v>7</v>
      </c>
      <c r="G85" s="124">
        <v>2</v>
      </c>
      <c r="H85" s="21">
        <v>0.1</v>
      </c>
      <c r="I85" s="120">
        <v>0</v>
      </c>
      <c r="J85" s="121">
        <f t="shared" si="8"/>
        <v>0</v>
      </c>
      <c r="K85" s="122">
        <f t="shared" si="9"/>
        <v>0</v>
      </c>
      <c r="L85" s="122">
        <f t="shared" si="7"/>
        <v>0</v>
      </c>
      <c r="M85" s="97">
        <v>41066</v>
      </c>
    </row>
    <row r="86" spans="1:13" ht="20.100000000000001" customHeight="1" x14ac:dyDescent="0.3">
      <c r="A86" s="60"/>
      <c r="B86" s="60"/>
      <c r="C86" s="57"/>
      <c r="D86" s="52"/>
      <c r="E86" s="25" t="s">
        <v>47</v>
      </c>
      <c r="F86" s="28" t="s">
        <v>7</v>
      </c>
      <c r="G86" s="124">
        <v>2</v>
      </c>
      <c r="H86" s="21" t="s">
        <v>108</v>
      </c>
      <c r="I86" s="120">
        <v>0</v>
      </c>
      <c r="J86" s="121">
        <f t="shared" si="8"/>
        <v>0</v>
      </c>
      <c r="K86" s="122">
        <f t="shared" si="9"/>
        <v>0</v>
      </c>
      <c r="L86" s="122">
        <f t="shared" ref="L86:L103" si="10">+K86*G86</f>
        <v>0</v>
      </c>
      <c r="M86" s="97">
        <v>41066</v>
      </c>
    </row>
    <row r="87" spans="1:13" ht="20.100000000000001" customHeight="1" x14ac:dyDescent="0.3">
      <c r="A87" s="60"/>
      <c r="B87" s="60"/>
      <c r="C87" s="57"/>
      <c r="D87" s="52"/>
      <c r="E87" s="25" t="s">
        <v>48</v>
      </c>
      <c r="F87" s="28" t="s">
        <v>7</v>
      </c>
      <c r="G87" s="124">
        <v>2</v>
      </c>
      <c r="H87" s="21">
        <v>0.1</v>
      </c>
      <c r="I87" s="120">
        <v>0</v>
      </c>
      <c r="J87" s="121">
        <f t="shared" si="8"/>
        <v>0</v>
      </c>
      <c r="K87" s="122">
        <f t="shared" si="9"/>
        <v>0</v>
      </c>
      <c r="L87" s="122">
        <f t="shared" si="10"/>
        <v>0</v>
      </c>
      <c r="M87" s="97">
        <v>41066</v>
      </c>
    </row>
    <row r="88" spans="1:13" ht="20.100000000000001" customHeight="1" x14ac:dyDescent="0.3">
      <c r="A88" s="60"/>
      <c r="B88" s="60"/>
      <c r="C88" s="57"/>
      <c r="D88" s="52"/>
      <c r="E88" s="25" t="s">
        <v>49</v>
      </c>
      <c r="F88" s="28" t="s">
        <v>7</v>
      </c>
      <c r="G88" s="124">
        <v>2</v>
      </c>
      <c r="H88" s="21">
        <v>2</v>
      </c>
      <c r="I88" s="120">
        <v>0</v>
      </c>
      <c r="J88" s="121">
        <f t="shared" si="8"/>
        <v>0</v>
      </c>
      <c r="K88" s="122">
        <f t="shared" si="9"/>
        <v>0</v>
      </c>
      <c r="L88" s="122">
        <f t="shared" si="10"/>
        <v>0</v>
      </c>
      <c r="M88" s="97">
        <v>43504</v>
      </c>
    </row>
    <row r="89" spans="1:13" ht="20.100000000000001" customHeight="1" x14ac:dyDescent="0.3">
      <c r="A89" s="60"/>
      <c r="B89" s="60"/>
      <c r="C89" s="57"/>
      <c r="D89" s="52"/>
      <c r="E89" s="25" t="s">
        <v>50</v>
      </c>
      <c r="F89" s="28" t="s">
        <v>7</v>
      </c>
      <c r="G89" s="124">
        <v>2</v>
      </c>
      <c r="H89" s="21">
        <v>1</v>
      </c>
      <c r="I89" s="120">
        <v>0</v>
      </c>
      <c r="J89" s="121">
        <f t="shared" si="8"/>
        <v>0</v>
      </c>
      <c r="K89" s="122">
        <f t="shared" si="9"/>
        <v>0</v>
      </c>
      <c r="L89" s="122">
        <f t="shared" si="10"/>
        <v>0</v>
      </c>
      <c r="M89" s="97">
        <v>41442</v>
      </c>
    </row>
    <row r="90" spans="1:13" ht="20.100000000000001" customHeight="1" x14ac:dyDescent="0.3">
      <c r="A90" s="60"/>
      <c r="B90" s="60"/>
      <c r="C90" s="57"/>
      <c r="D90" s="52"/>
      <c r="E90" s="25" t="s">
        <v>51</v>
      </c>
      <c r="F90" s="28" t="s">
        <v>7</v>
      </c>
      <c r="G90" s="124">
        <v>2</v>
      </c>
      <c r="H90" s="21" t="s">
        <v>104</v>
      </c>
      <c r="I90" s="120">
        <v>0</v>
      </c>
      <c r="J90" s="121">
        <f t="shared" si="8"/>
        <v>0</v>
      </c>
      <c r="K90" s="122">
        <f t="shared" si="9"/>
        <v>0</v>
      </c>
      <c r="L90" s="122">
        <f t="shared" si="10"/>
        <v>0</v>
      </c>
      <c r="M90" s="97">
        <v>40810</v>
      </c>
    </row>
    <row r="91" spans="1:13" ht="20.100000000000001" customHeight="1" x14ac:dyDescent="0.3">
      <c r="A91" s="60"/>
      <c r="B91" s="60"/>
      <c r="C91" s="57"/>
      <c r="D91" s="52"/>
      <c r="E91" s="25" t="s">
        <v>52</v>
      </c>
      <c r="F91" s="28" t="s">
        <v>7</v>
      </c>
      <c r="G91" s="124">
        <v>2</v>
      </c>
      <c r="H91" s="21">
        <v>1</v>
      </c>
      <c r="I91" s="120">
        <v>0</v>
      </c>
      <c r="J91" s="121">
        <f t="shared" si="8"/>
        <v>0</v>
      </c>
      <c r="K91" s="122">
        <f t="shared" si="9"/>
        <v>0</v>
      </c>
      <c r="L91" s="122">
        <f t="shared" si="10"/>
        <v>0</v>
      </c>
      <c r="M91" s="97">
        <v>40692</v>
      </c>
    </row>
    <row r="92" spans="1:13" ht="20.100000000000001" customHeight="1" x14ac:dyDescent="0.3">
      <c r="A92" s="60"/>
      <c r="B92" s="60"/>
      <c r="C92" s="57"/>
      <c r="D92" s="52"/>
      <c r="E92" s="25" t="s">
        <v>53</v>
      </c>
      <c r="F92" s="28" t="s">
        <v>7</v>
      </c>
      <c r="G92" s="124">
        <v>2</v>
      </c>
      <c r="H92" s="21">
        <v>2E-3</v>
      </c>
      <c r="I92" s="120">
        <v>0</v>
      </c>
      <c r="J92" s="121">
        <f t="shared" si="8"/>
        <v>0</v>
      </c>
      <c r="K92" s="122">
        <f t="shared" si="9"/>
        <v>0</v>
      </c>
      <c r="L92" s="122">
        <f t="shared" si="10"/>
        <v>0</v>
      </c>
      <c r="M92" s="97">
        <v>50280</v>
      </c>
    </row>
    <row r="93" spans="1:13" ht="20.100000000000001" customHeight="1" x14ac:dyDescent="0.3">
      <c r="A93" s="60"/>
      <c r="B93" s="60"/>
      <c r="C93" s="57"/>
      <c r="D93" s="52"/>
      <c r="E93" s="25" t="s">
        <v>54</v>
      </c>
      <c r="F93" s="28" t="s">
        <v>7</v>
      </c>
      <c r="G93" s="124">
        <v>2</v>
      </c>
      <c r="H93" s="21" t="s">
        <v>104</v>
      </c>
      <c r="I93" s="120">
        <v>0</v>
      </c>
      <c r="J93" s="121">
        <f t="shared" si="8"/>
        <v>0</v>
      </c>
      <c r="K93" s="122">
        <f t="shared" si="9"/>
        <v>0</v>
      </c>
      <c r="L93" s="122">
        <f t="shared" si="10"/>
        <v>0</v>
      </c>
      <c r="M93" s="97">
        <v>44586</v>
      </c>
    </row>
    <row r="94" spans="1:13" ht="20.100000000000001" customHeight="1" x14ac:dyDescent="0.3">
      <c r="A94" s="60"/>
      <c r="B94" s="60"/>
      <c r="C94" s="57"/>
      <c r="D94" s="52"/>
      <c r="E94" s="25" t="s">
        <v>55</v>
      </c>
      <c r="F94" s="28" t="s">
        <v>7</v>
      </c>
      <c r="G94" s="124">
        <v>2</v>
      </c>
      <c r="H94" s="21">
        <v>0.1</v>
      </c>
      <c r="I94" s="120">
        <v>0</v>
      </c>
      <c r="J94" s="121">
        <f t="shared" si="8"/>
        <v>0</v>
      </c>
      <c r="K94" s="122">
        <f t="shared" si="9"/>
        <v>0</v>
      </c>
      <c r="L94" s="122">
        <f t="shared" si="10"/>
        <v>0</v>
      </c>
      <c r="M94" s="97">
        <v>41516</v>
      </c>
    </row>
    <row r="95" spans="1:13" ht="20.100000000000001" customHeight="1" x14ac:dyDescent="0.3">
      <c r="A95" s="60"/>
      <c r="B95" s="60"/>
      <c r="C95" s="57"/>
      <c r="D95" s="52"/>
      <c r="E95" s="25" t="s">
        <v>56</v>
      </c>
      <c r="F95" s="28" t="s">
        <v>7</v>
      </c>
      <c r="G95" s="124">
        <v>2</v>
      </c>
      <c r="H95" s="21">
        <v>0.2</v>
      </c>
      <c r="I95" s="120">
        <v>0</v>
      </c>
      <c r="J95" s="121">
        <f t="shared" si="8"/>
        <v>0</v>
      </c>
      <c r="K95" s="122">
        <f t="shared" si="9"/>
        <v>0</v>
      </c>
      <c r="L95" s="122">
        <f t="shared" si="10"/>
        <v>0</v>
      </c>
      <c r="M95" s="97">
        <v>41314</v>
      </c>
    </row>
    <row r="96" spans="1:13" ht="20.100000000000001" customHeight="1" x14ac:dyDescent="0.3">
      <c r="A96" s="60"/>
      <c r="B96" s="60"/>
      <c r="C96" s="57"/>
      <c r="D96" s="52"/>
      <c r="E96" s="25" t="s">
        <v>57</v>
      </c>
      <c r="F96" s="28" t="s">
        <v>7</v>
      </c>
      <c r="G96" s="124">
        <v>2</v>
      </c>
      <c r="H96" s="21">
        <v>0.1</v>
      </c>
      <c r="I96" s="120">
        <v>0</v>
      </c>
      <c r="J96" s="121">
        <f t="shared" si="8"/>
        <v>0</v>
      </c>
      <c r="K96" s="122">
        <f t="shared" si="9"/>
        <v>0</v>
      </c>
      <c r="L96" s="122">
        <f t="shared" si="10"/>
        <v>0</v>
      </c>
      <c r="M96" s="97">
        <v>41314</v>
      </c>
    </row>
    <row r="97" spans="1:13" ht="20.100000000000001" customHeight="1" x14ac:dyDescent="0.3">
      <c r="A97" s="60"/>
      <c r="B97" s="60"/>
      <c r="C97" s="57"/>
      <c r="D97" s="52"/>
      <c r="E97" s="25" t="s">
        <v>58</v>
      </c>
      <c r="F97" s="28" t="s">
        <v>7</v>
      </c>
      <c r="G97" s="124">
        <v>2</v>
      </c>
      <c r="H97" s="21" t="s">
        <v>109</v>
      </c>
      <c r="I97" s="120">
        <v>0</v>
      </c>
      <c r="J97" s="121">
        <f t="shared" si="8"/>
        <v>0</v>
      </c>
      <c r="K97" s="122">
        <f t="shared" si="9"/>
        <v>0</v>
      </c>
      <c r="L97" s="122">
        <f t="shared" si="10"/>
        <v>0</v>
      </c>
      <c r="M97" s="97">
        <v>49972</v>
      </c>
    </row>
    <row r="98" spans="1:13" ht="20.100000000000001" customHeight="1" x14ac:dyDescent="0.3">
      <c r="A98" s="60"/>
      <c r="B98" s="60"/>
      <c r="C98" s="57"/>
      <c r="D98" s="52"/>
      <c r="E98" s="35" t="s">
        <v>59</v>
      </c>
      <c r="F98" s="28" t="s">
        <v>7</v>
      </c>
      <c r="G98" s="124">
        <v>2</v>
      </c>
      <c r="H98" s="21">
        <v>1</v>
      </c>
      <c r="I98" s="120">
        <v>0</v>
      </c>
      <c r="J98" s="121">
        <f t="shared" si="8"/>
        <v>0</v>
      </c>
      <c r="K98" s="122">
        <f t="shared" si="9"/>
        <v>0</v>
      </c>
      <c r="L98" s="122">
        <f t="shared" si="10"/>
        <v>0</v>
      </c>
      <c r="M98" s="97">
        <v>44842</v>
      </c>
    </row>
    <row r="99" spans="1:13" ht="20.100000000000001" customHeight="1" x14ac:dyDescent="0.3">
      <c r="A99" s="60"/>
      <c r="B99" s="60"/>
      <c r="C99" s="57"/>
      <c r="D99" s="52" t="s">
        <v>92</v>
      </c>
      <c r="E99" s="25" t="s">
        <v>60</v>
      </c>
      <c r="F99" s="28" t="s">
        <v>61</v>
      </c>
      <c r="G99" s="124">
        <v>2</v>
      </c>
      <c r="H99" s="27" t="s">
        <v>88</v>
      </c>
      <c r="I99" s="115">
        <v>0</v>
      </c>
      <c r="J99" s="121">
        <f t="shared" si="8"/>
        <v>0</v>
      </c>
      <c r="K99" s="122">
        <f t="shared" si="9"/>
        <v>0</v>
      </c>
      <c r="L99" s="122">
        <f t="shared" si="10"/>
        <v>0</v>
      </c>
      <c r="M99" s="97">
        <v>16348</v>
      </c>
    </row>
    <row r="100" spans="1:13" ht="20.100000000000001" customHeight="1" x14ac:dyDescent="0.3">
      <c r="A100" s="60"/>
      <c r="B100" s="60"/>
      <c r="C100" s="57"/>
      <c r="D100" s="52"/>
      <c r="E100" s="25" t="s">
        <v>62</v>
      </c>
      <c r="F100" s="28" t="s">
        <v>61</v>
      </c>
      <c r="G100" s="124">
        <v>2</v>
      </c>
      <c r="H100" s="29" t="s">
        <v>88</v>
      </c>
      <c r="I100" s="115">
        <v>0</v>
      </c>
      <c r="J100" s="121">
        <f t="shared" si="8"/>
        <v>0</v>
      </c>
      <c r="K100" s="122">
        <f t="shared" si="9"/>
        <v>0</v>
      </c>
      <c r="L100" s="122">
        <f t="shared" si="10"/>
        <v>0</v>
      </c>
      <c r="M100" s="97">
        <v>15536</v>
      </c>
    </row>
    <row r="101" spans="1:13" ht="20.100000000000001" customHeight="1" x14ac:dyDescent="0.3">
      <c r="A101" s="60"/>
      <c r="B101" s="60"/>
      <c r="C101" s="57"/>
      <c r="D101" s="52"/>
      <c r="E101" s="25" t="s">
        <v>63</v>
      </c>
      <c r="F101" s="28" t="s">
        <v>61</v>
      </c>
      <c r="G101" s="124">
        <v>2</v>
      </c>
      <c r="H101" s="29" t="s">
        <v>88</v>
      </c>
      <c r="I101" s="115">
        <v>0</v>
      </c>
      <c r="J101" s="121">
        <f t="shared" si="8"/>
        <v>0</v>
      </c>
      <c r="K101" s="122">
        <f t="shared" si="9"/>
        <v>0</v>
      </c>
      <c r="L101" s="122">
        <f t="shared" si="10"/>
        <v>0</v>
      </c>
      <c r="M101" s="97">
        <v>17238</v>
      </c>
    </row>
    <row r="102" spans="1:13" ht="20.100000000000001" customHeight="1" x14ac:dyDescent="0.3">
      <c r="A102" s="60"/>
      <c r="B102" s="60"/>
      <c r="C102" s="57"/>
      <c r="D102" s="52"/>
      <c r="E102" s="25" t="s">
        <v>64</v>
      </c>
      <c r="F102" s="28" t="s">
        <v>61</v>
      </c>
      <c r="G102" s="124">
        <v>2</v>
      </c>
      <c r="H102" s="29" t="s">
        <v>88</v>
      </c>
      <c r="I102" s="115">
        <v>0</v>
      </c>
      <c r="J102" s="121">
        <f t="shared" si="8"/>
        <v>0</v>
      </c>
      <c r="K102" s="122">
        <f t="shared" si="9"/>
        <v>0</v>
      </c>
      <c r="L102" s="122">
        <f t="shared" si="10"/>
        <v>0</v>
      </c>
      <c r="M102" s="97">
        <v>15492</v>
      </c>
    </row>
    <row r="103" spans="1:13" ht="63" x14ac:dyDescent="0.3">
      <c r="A103" s="61"/>
      <c r="B103" s="61"/>
      <c r="C103" s="58"/>
      <c r="D103" s="52"/>
      <c r="E103" s="25" t="s">
        <v>65</v>
      </c>
      <c r="F103" s="28" t="s">
        <v>66</v>
      </c>
      <c r="G103" s="124">
        <v>2</v>
      </c>
      <c r="H103" s="29" t="s">
        <v>88</v>
      </c>
      <c r="I103" s="115">
        <v>0</v>
      </c>
      <c r="J103" s="121">
        <f t="shared" si="8"/>
        <v>0</v>
      </c>
      <c r="K103" s="122">
        <f t="shared" si="9"/>
        <v>0</v>
      </c>
      <c r="L103" s="122">
        <f t="shared" si="10"/>
        <v>0</v>
      </c>
      <c r="M103" s="97">
        <v>20072</v>
      </c>
    </row>
    <row r="104" spans="1:13" ht="24" customHeight="1" x14ac:dyDescent="0.3">
      <c r="A104" s="76" t="s">
        <v>110</v>
      </c>
      <c r="B104" s="77"/>
      <c r="C104" s="77"/>
      <c r="D104" s="77"/>
      <c r="E104" s="78"/>
      <c r="F104" s="77"/>
      <c r="G104" s="77"/>
      <c r="H104" s="77"/>
      <c r="I104" s="77"/>
      <c r="J104" s="77"/>
      <c r="K104" s="79"/>
      <c r="L104" s="106">
        <f>SUM(L54:L103)</f>
        <v>0</v>
      </c>
      <c r="M104" s="109">
        <f>SUM(M54:M103)</f>
        <v>3826734</v>
      </c>
    </row>
    <row r="105" spans="1:13" ht="9.75" customHeight="1" x14ac:dyDescent="0.3">
      <c r="A105" s="55"/>
      <c r="B105" s="55"/>
      <c r="C105" s="55"/>
      <c r="D105" s="55"/>
      <c r="E105" s="55"/>
      <c r="F105" s="55"/>
      <c r="G105" s="55"/>
      <c r="H105" s="55"/>
      <c r="I105" s="55"/>
      <c r="J105" s="55"/>
      <c r="K105" s="55"/>
    </row>
    <row r="107" spans="1:13" ht="24.75" customHeight="1" x14ac:dyDescent="0.3">
      <c r="C107" s="107" t="s">
        <v>129</v>
      </c>
      <c r="D107" s="107"/>
      <c r="E107" s="107"/>
      <c r="F107" s="107"/>
      <c r="G107" s="107"/>
      <c r="H107" s="107"/>
      <c r="I107" s="107"/>
      <c r="J107" s="107"/>
      <c r="K107" s="107"/>
      <c r="L107" s="107"/>
    </row>
    <row r="108" spans="1:13" s="3" customFormat="1" ht="46.5" customHeight="1" x14ac:dyDescent="0.25">
      <c r="C108" s="99" t="s">
        <v>127</v>
      </c>
      <c r="D108" s="99"/>
      <c r="E108" s="99"/>
      <c r="F108" s="99"/>
      <c r="G108" s="100"/>
      <c r="H108" s="101"/>
      <c r="I108" s="101"/>
      <c r="J108" s="99" t="s">
        <v>128</v>
      </c>
      <c r="K108" s="99"/>
      <c r="L108" s="99"/>
    </row>
    <row r="109" spans="1:13" s="4" customFormat="1" ht="45" customHeight="1" x14ac:dyDescent="0.25">
      <c r="C109" s="126" t="s">
        <v>124</v>
      </c>
      <c r="D109" s="126"/>
      <c r="E109" s="126"/>
      <c r="F109" s="126"/>
      <c r="G109" s="49">
        <f>+L27</f>
        <v>0</v>
      </c>
      <c r="H109" s="50"/>
      <c r="I109" s="50"/>
      <c r="J109" s="102">
        <f>M27</f>
        <v>20050928</v>
      </c>
      <c r="K109" s="103"/>
      <c r="L109" s="103"/>
    </row>
    <row r="110" spans="1:13" s="4" customFormat="1" ht="45" customHeight="1" x14ac:dyDescent="0.25">
      <c r="C110" s="126" t="s">
        <v>125</v>
      </c>
      <c r="D110" s="126"/>
      <c r="E110" s="126"/>
      <c r="F110" s="126"/>
      <c r="G110" s="53">
        <f>+L48</f>
        <v>0</v>
      </c>
      <c r="H110" s="54"/>
      <c r="I110" s="54"/>
      <c r="J110" s="102">
        <f>M48</f>
        <v>3106838</v>
      </c>
      <c r="K110" s="103"/>
      <c r="L110" s="103"/>
    </row>
    <row r="111" spans="1:13" s="4" customFormat="1" ht="66" customHeight="1" x14ac:dyDescent="0.25">
      <c r="C111" s="126" t="s">
        <v>126</v>
      </c>
      <c r="D111" s="126"/>
      <c r="E111" s="126"/>
      <c r="F111" s="126"/>
      <c r="G111" s="53">
        <f>+L104</f>
        <v>0</v>
      </c>
      <c r="H111" s="54"/>
      <c r="I111" s="54"/>
      <c r="J111" s="104">
        <f>M104</f>
        <v>3826734</v>
      </c>
      <c r="K111" s="103"/>
      <c r="L111" s="103"/>
    </row>
    <row r="112" spans="1:13" s="3" customFormat="1" ht="29.25" customHeight="1" x14ac:dyDescent="0.25">
      <c r="C112" s="108" t="s">
        <v>112</v>
      </c>
      <c r="D112" s="108"/>
      <c r="E112" s="108"/>
      <c r="F112" s="108"/>
      <c r="G112" s="125">
        <f>SUM(G109:I111)</f>
        <v>0</v>
      </c>
      <c r="H112" s="125"/>
      <c r="I112" s="125"/>
      <c r="J112" s="105">
        <f>SUM(J109:J111)</f>
        <v>26984500</v>
      </c>
      <c r="K112" s="98"/>
      <c r="L112" s="98"/>
    </row>
    <row r="115" spans="1:7" x14ac:dyDescent="0.3">
      <c r="G115" s="5"/>
    </row>
    <row r="116" spans="1:7" x14ac:dyDescent="0.3">
      <c r="G116" s="5"/>
    </row>
    <row r="124" spans="1:7" ht="16.5" x14ac:dyDescent="0.3">
      <c r="A124" s="129" t="s">
        <v>132</v>
      </c>
      <c r="B124" s="129"/>
      <c r="C124" s="129"/>
      <c r="D124" s="129"/>
      <c r="E124" s="129"/>
    </row>
  </sheetData>
  <mergeCells count="100">
    <mergeCell ref="A1:M1"/>
    <mergeCell ref="A3:M3"/>
    <mergeCell ref="A124:E124"/>
    <mergeCell ref="M31:M33"/>
    <mergeCell ref="A30:M30"/>
    <mergeCell ref="M51:M53"/>
    <mergeCell ref="A50:M50"/>
    <mergeCell ref="A49:M49"/>
    <mergeCell ref="F16:G16"/>
    <mergeCell ref="F15:G15"/>
    <mergeCell ref="M6:M9"/>
    <mergeCell ref="A5:M5"/>
    <mergeCell ref="J6:J9"/>
    <mergeCell ref="F19:G19"/>
    <mergeCell ref="F18:G18"/>
    <mergeCell ref="F17:G17"/>
    <mergeCell ref="A27:K27"/>
    <mergeCell ref="F12:G12"/>
    <mergeCell ref="F11:G11"/>
    <mergeCell ref="F10:G10"/>
    <mergeCell ref="K6:K9"/>
    <mergeCell ref="A10:A26"/>
    <mergeCell ref="F21:G21"/>
    <mergeCell ref="F20:G20"/>
    <mergeCell ref="F23:G23"/>
    <mergeCell ref="F22:G22"/>
    <mergeCell ref="F14:G14"/>
    <mergeCell ref="F13:G13"/>
    <mergeCell ref="I6:I9"/>
    <mergeCell ref="G31:G33"/>
    <mergeCell ref="I31:I33"/>
    <mergeCell ref="J31:J33"/>
    <mergeCell ref="A6:A9"/>
    <mergeCell ref="B6:B9"/>
    <mergeCell ref="H6:H9"/>
    <mergeCell ref="C6:D9"/>
    <mergeCell ref="L6:L9"/>
    <mergeCell ref="C10:D26"/>
    <mergeCell ref="F6:G9"/>
    <mergeCell ref="F26:G26"/>
    <mergeCell ref="F25:G25"/>
    <mergeCell ref="F24:G24"/>
    <mergeCell ref="L51:L53"/>
    <mergeCell ref="A51:A53"/>
    <mergeCell ref="B51:B53"/>
    <mergeCell ref="C51:C53"/>
    <mergeCell ref="F51:F53"/>
    <mergeCell ref="G51:G53"/>
    <mergeCell ref="D51:E53"/>
    <mergeCell ref="A104:K104"/>
    <mergeCell ref="D79:D98"/>
    <mergeCell ref="D99:D103"/>
    <mergeCell ref="H51:H53"/>
    <mergeCell ref="C108:F108"/>
    <mergeCell ref="G108:I108"/>
    <mergeCell ref="G110:I110"/>
    <mergeCell ref="I51:I53"/>
    <mergeCell ref="J51:J53"/>
    <mergeCell ref="K51:K53"/>
    <mergeCell ref="C111:F111"/>
    <mergeCell ref="J108:L108"/>
    <mergeCell ref="C107:L107"/>
    <mergeCell ref="J109:L109"/>
    <mergeCell ref="J110:L110"/>
    <mergeCell ref="J111:L111"/>
    <mergeCell ref="G112:I112"/>
    <mergeCell ref="J112:L112"/>
    <mergeCell ref="E6:E9"/>
    <mergeCell ref="B10:B26"/>
    <mergeCell ref="D34:D40"/>
    <mergeCell ref="D31:E33"/>
    <mergeCell ref="C112:F112"/>
    <mergeCell ref="C110:F110"/>
    <mergeCell ref="A29:K29"/>
    <mergeCell ref="H31:H33"/>
    <mergeCell ref="A28:K28"/>
    <mergeCell ref="K31:K33"/>
    <mergeCell ref="L31:L33"/>
    <mergeCell ref="A31:A33"/>
    <mergeCell ref="B31:B33"/>
    <mergeCell ref="C31:C33"/>
    <mergeCell ref="F31:F33"/>
    <mergeCell ref="G109:I109"/>
    <mergeCell ref="D54:D63"/>
    <mergeCell ref="D64:D67"/>
    <mergeCell ref="D68:D69"/>
    <mergeCell ref="D70:D73"/>
    <mergeCell ref="D74:D78"/>
    <mergeCell ref="G111:I111"/>
    <mergeCell ref="C109:F109"/>
    <mergeCell ref="A105:K105"/>
    <mergeCell ref="C54:C103"/>
    <mergeCell ref="B54:B103"/>
    <mergeCell ref="A54:A103"/>
    <mergeCell ref="B34:B47"/>
    <mergeCell ref="C34:C47"/>
    <mergeCell ref="A48:K48"/>
    <mergeCell ref="A34:A47"/>
    <mergeCell ref="D42:D43"/>
    <mergeCell ref="D44:D47"/>
  </mergeCells>
  <pageMargins left="0.70866141732283472" right="0.70866141732283472" top="0.74803149606299213" bottom="0.74803149606299213" header="0.31496062992125984" footer="0.31496062992125984"/>
  <pageSetup scale="35" fitToHeight="0" orientation="portrait" r:id="rId1"/>
  <ignoredErrors>
    <ignoredError sqref="M27 M48 M104 J111:K112 J109:K109 J110:K110 J10:J26 J34:J47 J54:J10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PROPUESTA ECONÓMICA</vt:lpstr>
      <vt:lpstr>'PROPUESTA ECONÓMICA'!Área_de_impresión</vt:lpstr>
      <vt:lpstr>'PROPUESTA ECONÓMICA'!Títulos_a_imprimir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Emilce Basto</dc:creator>
  <cp:lastModifiedBy>Jamile Ospino Prato</cp:lastModifiedBy>
  <cp:lastPrinted>2023-12-19T17:17:59Z</cp:lastPrinted>
  <dcterms:created xsi:type="dcterms:W3CDTF">2021-01-06T21:48:58Z</dcterms:created>
  <dcterms:modified xsi:type="dcterms:W3CDTF">2026-05-08T17:48:00Z</dcterms:modified>
</cp:coreProperties>
</file>