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10\corporativa\PROYECTOS PARA ESTUDIO\2026\MANTENIMIENTO DE TORNIQUETES - INVITACIÓN PRIVADA No.009\"/>
    </mc:Choice>
  </mc:AlternateContent>
  <xr:revisionPtr revIDLastSave="0" documentId="13_ncr:1_{C2ADB850-9120-4C88-A2BF-25AD17105AFA}" xr6:coauthVersionLast="36" xr6:coauthVersionMax="36" xr10:uidLastSave="{00000000-0000-0000-0000-000000000000}"/>
  <bookViews>
    <workbookView xWindow="0" yWindow="0" windowWidth="12330" windowHeight="9795" xr2:uid="{00000000-000D-0000-FFFF-FFFF00000000}"/>
  </bookViews>
  <sheets>
    <sheet name="PROPUESTA ECONÓMICA" sheetId="3" r:id="rId1"/>
    <sheet name="Hoja1" sheetId="1" state="hidden" r:id="rId2"/>
  </sheets>
  <definedNames>
    <definedName name="_xlnm.Print_Area" localSheetId="0">'PROPUESTA ECONÓMICA'!$A$1:$O$54</definedName>
    <definedName name="_xlnm.Print_Titles" localSheetId="1">Hoja1!$11:$11</definedName>
    <definedName name="_xlnm.Print_Titles" localSheetId="0">'PROPUESTA ECONÓMICA'!$6:$6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0" i="3" l="1"/>
  <c r="J40" i="3"/>
  <c r="J42" i="3" s="1"/>
  <c r="O23" i="3" l="1"/>
  <c r="N23" i="3"/>
  <c r="M23" i="3"/>
  <c r="J7" i="3" l="1"/>
  <c r="K7" i="3" s="1"/>
  <c r="L7" i="3" s="1"/>
  <c r="J10" i="3"/>
  <c r="K10" i="3" s="1"/>
  <c r="L10" i="3" s="1"/>
  <c r="J9" i="3"/>
  <c r="K9" i="3" s="1"/>
  <c r="L9" i="3" s="1"/>
  <c r="J8" i="3"/>
  <c r="K8" i="3" s="1"/>
  <c r="L8" i="3" s="1"/>
  <c r="J18" i="3"/>
  <c r="K18" i="3" s="1"/>
  <c r="L18" i="3" s="1"/>
  <c r="J17" i="3"/>
  <c r="K17" i="3" s="1"/>
  <c r="L17" i="3" s="1"/>
  <c r="J22" i="3" l="1"/>
  <c r="K22" i="3" s="1"/>
  <c r="J21" i="3"/>
  <c r="L21" i="3" s="1"/>
  <c r="J20" i="3"/>
  <c r="K20" i="3" s="1"/>
  <c r="J19" i="3"/>
  <c r="K19" i="3" s="1"/>
  <c r="L19" i="3" s="1"/>
  <c r="J16" i="3"/>
  <c r="K16" i="3" s="1"/>
  <c r="L16" i="3" s="1"/>
  <c r="J15" i="3"/>
  <c r="K15" i="3" s="1"/>
  <c r="L15" i="3" s="1"/>
  <c r="J14" i="3"/>
  <c r="K14" i="3" s="1"/>
  <c r="L14" i="3" s="1"/>
  <c r="J13" i="3"/>
  <c r="K13" i="3" s="1"/>
  <c r="L13" i="3" s="1"/>
  <c r="J12" i="3"/>
  <c r="K12" i="3" s="1"/>
  <c r="L12" i="3" s="1"/>
  <c r="J11" i="3"/>
  <c r="K11" i="3" s="1"/>
  <c r="L11" i="3" s="1"/>
  <c r="J81" i="1"/>
  <c r="M76" i="1"/>
  <c r="J80" i="1"/>
  <c r="J79" i="1"/>
  <c r="M75" i="1"/>
  <c r="L75" i="1"/>
  <c r="L71" i="1"/>
  <c r="K68" i="1"/>
  <c r="M68" i="1" s="1"/>
  <c r="L68" i="1"/>
  <c r="K69" i="1"/>
  <c r="M69" i="1" s="1"/>
  <c r="L69" i="1"/>
  <c r="K70" i="1"/>
  <c r="L70" i="1" s="1"/>
  <c r="M67" i="1"/>
  <c r="L67" i="1"/>
  <c r="K62" i="1"/>
  <c r="L62" i="1" s="1"/>
  <c r="M62" i="1" s="1"/>
  <c r="K57" i="1"/>
  <c r="L57" i="1" s="1"/>
  <c r="M57" i="1" s="1"/>
  <c r="K52" i="1"/>
  <c r="L52" i="1" s="1"/>
  <c r="M52" i="1" s="1"/>
  <c r="K47" i="1"/>
  <c r="L47" i="1" s="1"/>
  <c r="M47" i="1" s="1"/>
  <c r="K42" i="1"/>
  <c r="L42" i="1" s="1"/>
  <c r="M42" i="1" s="1"/>
  <c r="K37" i="1"/>
  <c r="L37" i="1" s="1"/>
  <c r="M37" i="1" s="1"/>
  <c r="K32" i="1"/>
  <c r="L32" i="1" s="1"/>
  <c r="M32" i="1" s="1"/>
  <c r="K27" i="1"/>
  <c r="L27" i="1" s="1"/>
  <c r="M27" i="1" s="1"/>
  <c r="K22" i="1"/>
  <c r="L22" i="1" s="1"/>
  <c r="M22" i="1" s="1"/>
  <c r="K17" i="1"/>
  <c r="L17" i="1" s="1"/>
  <c r="M17" i="1" s="1"/>
  <c r="M70" i="1"/>
  <c r="K12" i="1"/>
  <c r="L12" i="1" s="1"/>
  <c r="M12" i="1" s="1"/>
  <c r="K67" i="1"/>
  <c r="K21" i="3" l="1"/>
  <c r="K23" i="3" s="1"/>
  <c r="L20" i="3"/>
  <c r="L22" i="3"/>
  <c r="M71" i="1"/>
  <c r="L23" i="3" l="1"/>
  <c r="D80" i="1"/>
  <c r="D79" i="1"/>
</calcChain>
</file>

<file path=xl/sharedStrings.xml><?xml version="1.0" encoding="utf-8"?>
<sst xmlns="http://schemas.openxmlformats.org/spreadsheetml/2006/main" count="226" uniqueCount="97">
  <si>
    <t>UBICACIÓN</t>
  </si>
  <si>
    <t>VALOR UNITARIO</t>
  </si>
  <si>
    <t>IVA</t>
  </si>
  <si>
    <t>VALOR TOTAL</t>
  </si>
  <si>
    <t>VALOR TOTAL MANTENIMIENTOS INCLUIDO IVA</t>
  </si>
  <si>
    <t>TERMINAL SALITRE</t>
  </si>
  <si>
    <t>ÍTEM</t>
  </si>
  <si>
    <t>DESCRIPCIÓN Y CARACTERÍSTICAS</t>
  </si>
  <si>
    <t>PROCESO DE SOLICITUD DE INFORMACIÓN A PROVEEDORES
PLANTILLA PARA COTIZAR</t>
  </si>
  <si>
    <t>RESUMÉN COTIZACIÓN</t>
  </si>
  <si>
    <t>VALOR TOTAL DE LA COTIZACIÓN</t>
  </si>
  <si>
    <t>LOGO DEL OFERENTE</t>
  </si>
  <si>
    <t>Nombre de la entidad:</t>
  </si>
  <si>
    <t>Nombre abreviado</t>
  </si>
  <si>
    <t xml:space="preserve">Tipo de documento: </t>
  </si>
  <si>
    <t>Número de documento:</t>
  </si>
  <si>
    <t xml:space="preserve">Correo electrónico: </t>
  </si>
  <si>
    <t>Dirección:</t>
  </si>
  <si>
    <t xml:space="preserve">Número Teléfono: </t>
  </si>
  <si>
    <t>Limpieza general e integral de cada uno de los componentes que conforman el equipo.</t>
  </si>
  <si>
    <t>Lubricación general</t>
  </si>
  <si>
    <t>Ajuste de tornillería de ensamble, medición de voltajes</t>
  </si>
  <si>
    <t>CARACTERÍSTICA</t>
  </si>
  <si>
    <t>VALOR UNITARIO INCLUIDO IVA</t>
  </si>
  <si>
    <t>SALA DE ESPERA</t>
  </si>
  <si>
    <t xml:space="preserve">REGISTRADORA </t>
  </si>
  <si>
    <t>TERMINAL DEL SUR</t>
  </si>
  <si>
    <t>TAQUILLAS</t>
  </si>
  <si>
    <t>TORNIQUETE</t>
  </si>
  <si>
    <t>SÓTANO</t>
  </si>
  <si>
    <t>CONDUCTORES</t>
  </si>
  <si>
    <t>TERMINAL DEL NORTE</t>
  </si>
  <si>
    <t>BAÑOS TAQUILLAS</t>
  </si>
  <si>
    <t>0990</t>
  </si>
  <si>
    <t>BAÑOS CONDUCTORES</t>
  </si>
  <si>
    <t>0974</t>
  </si>
  <si>
    <t>OFICINAS ADMINISTRATIVAS</t>
  </si>
  <si>
    <t>0973</t>
  </si>
  <si>
    <t>0948</t>
  </si>
  <si>
    <t xml:space="preserve">ACCESO A PLATAFORMA PASAJEROS </t>
  </si>
  <si>
    <t>0947-0949-0950-0951-0952</t>
  </si>
  <si>
    <t>MODULO AMARILLO</t>
  </si>
  <si>
    <t>3115</t>
  </si>
  <si>
    <t>MODULO ROJO</t>
  </si>
  <si>
    <t>3114</t>
  </si>
  <si>
    <t>LECTORES DE CÓDIGOS DE BARRAS</t>
  </si>
  <si>
    <t>Mantenimiento preventivo al Software y Hardware de validación</t>
  </si>
  <si>
    <t>MIFARE TARJETAS</t>
  </si>
  <si>
    <t>APLIANCE</t>
  </si>
  <si>
    <t>CONTROLADORES</t>
  </si>
  <si>
    <t>Prueba y diagnóstico de cada uno de los equipos, para determinar su estado y realizar el reemplazo de los que se encontraren defectuosos o con errores físicos. El cambio se realizará previa aprobación y suministro de los mismos, por parte de la Terminal</t>
  </si>
  <si>
    <t>Verificación de las funcionabilidades del software, su actualización, reconfiguración, reprogramación, verificación de inconsistencias y depuración de bases de datos, mantenimiento logs del servidor, al software de control de acceso a los torniquetes con la lectura de los tiquetes emitidos por las empresas en formato de código QR y pruebas de operación</t>
  </si>
  <si>
    <t>Prueba y diagnóstico de cada uno de los equipos, para determinar su estado y realizar el reemplazo de los que se encontraren defectuosos o con errores físicos. El cambio se realizará previa aprobación y suministro de los mismos, por parte de la Terminal.</t>
  </si>
  <si>
    <t>Verificación de las funcionabilidades del software, su actualización, reconfiguración, reprogramación, verificación de inconsistencias y depuración de bases de datos, mantenimiento logs del servidor, al software de control de acceso a los torniquetes con la lectura de los tiquetes emitidos por las empresas en formato de código QR y pruebas de operación.</t>
  </si>
  <si>
    <t>CANTIDAD</t>
  </si>
  <si>
    <t>CANTIDAD DE MANTENIMIENTOS</t>
  </si>
  <si>
    <r>
      <rPr>
        <b/>
        <sz val="12"/>
        <color theme="1"/>
        <rFont val="Arial Narrow"/>
        <family val="2"/>
      </rPr>
      <t>NOTA 1:</t>
    </r>
    <r>
      <rPr>
        <sz val="12"/>
        <color theme="1"/>
        <rFont val="Arial Narrow"/>
        <family val="2"/>
      </rPr>
      <t xml:space="preserve"> El valor cotizado es a todo costo, por lo que debe leer el anexo de especificaciones técnicas antes de diligenciar la presente plantilla y tener en cuenta los siguientes aspectos:
* Realizar un diagnóstico técnico del estado actual de los torniquetes.
*Atender los requerimientos del supervisor que conduzcan a un desempeño excelente del objeto del contrato, teniendo en cuenta los ANS propuestos a anteriormente.  
***</t>
    </r>
    <r>
      <rPr>
        <b/>
        <sz val="12"/>
        <color theme="1"/>
        <rFont val="Arial Narrow"/>
        <family val="2"/>
      </rPr>
      <t>MANTENIMIENTO PREVENTIVO AL SOFTWARE Y HARDWARE DE VALIDACIÓN:</t>
    </r>
    <r>
      <rPr>
        <sz val="12"/>
        <color theme="1"/>
        <rFont val="Arial Narrow"/>
        <family val="2"/>
      </rPr>
      <t xml:space="preserve"> Deberá verificar la correcta operación de todos los equipos de validación, así como software, su reconfiguración, reprogramación, verificación de inconsistencias y depuración de bases de datos, mantenimiento logs del servidor, al software de control de acceso a los torniquetes con la lectura de los tiquetes emitidos por las empresas en formato de código QR y pruebas de operación.
***Deberá realizar tres (3) visitas de mantenimiento preventivo para cada uno de los equipos físicos y de hardware, en dicho mantenimiento se hace una revisión global y pormenorizada de todas las partes del equipo, tanto en sus partes mecánicas como eléctricas y electrónicas. 
***Deberá realizar tres (3) visitas de mantenimiento software donde se revisan los equipos para verificar su funcionalidad y establecer fallas futuras.
* presentar un informe inicial junto con un cronograma de trabajo el cual deberá contener como mínimo lo siguiente: registro fotográfico, ficha de información técnica, y cronograma de ejecución.
ntrato.
</t>
    </r>
    <r>
      <rPr>
        <b/>
        <sz val="12"/>
        <color theme="1"/>
        <rFont val="Arial Narrow"/>
        <family val="2"/>
      </rPr>
      <t xml:space="preserve">
MANTENIMIENTO CORRECTIVO 
*** </t>
    </r>
    <r>
      <rPr>
        <sz val="12"/>
        <color theme="1"/>
        <rFont val="Arial Narrow"/>
        <family val="2"/>
      </rPr>
      <t>Incluye todas las visitas necesarias y requeridas durante los doce (12) meses asociados con fallas directas del sistema, no se incluyen fallos ocasionados por terceros, subsistemas que afecten el control de acceso, vandalismo, caso fortuito, variaciones eléctricas o asonada. 
***Realizar los mantenimientos correctivos requeridos durante la vigencia del contrato sin costo adicional para la Terminal, si hay lugar a cambio de repuestos estos serán asumidos de la bolsa de repuestos a monto agotable existente, para los equipos objeto de este contrato</t>
    </r>
    <r>
      <rPr>
        <b/>
        <sz val="12"/>
        <color theme="1"/>
        <rFont val="Arial Narrow"/>
        <family val="2"/>
      </rPr>
      <t xml:space="preserve">
</t>
    </r>
  </si>
  <si>
    <t>DESCRIPCIÓN SERVICIOS DE RUTINA DE MANTENIMIENTO PREVENTIVO</t>
  </si>
  <si>
    <t>MANTENIMIENTO CORRECTIVO ( Mano de Obra reparaciones)</t>
  </si>
  <si>
    <t>UNIDAD DE MEDIA</t>
  </si>
  <si>
    <t>GL</t>
  </si>
  <si>
    <t>VALOR UNITARIO UN  MANTENIMIEN</t>
  </si>
  <si>
    <t>VALOR UNITARIO - MANTENIMIENTO CORRECTIVO ( BOLSA DE MONTO AGOTABLE)</t>
  </si>
  <si>
    <t>VALOR TOTAL INCLUIDO IVA</t>
  </si>
  <si>
    <t xml:space="preserve">PLACA </t>
  </si>
  <si>
    <t>IMAGEN</t>
  </si>
  <si>
    <t>Mantenimiento preventivo - incluido la Rutina (Ver anexo de Especificaciones)</t>
  </si>
  <si>
    <t xml:space="preserve">SISTEMA </t>
  </si>
  <si>
    <t>SABANERO</t>
  </si>
  <si>
    <t xml:space="preserve">REGISTRADORA Y PUERTA DE ACCESO PARA DISCAPACITADOS </t>
  </si>
  <si>
    <t xml:space="preserve">MODULO AMARILLO </t>
  </si>
  <si>
    <t xml:space="preserve">VALOR TOTAL POR CANTIDAD DE EQUIPOS </t>
  </si>
  <si>
    <t xml:space="preserve">VALOR TOTAL CON TRES MANTENIMIENTOS </t>
  </si>
  <si>
    <t>VALOR TOTAL SUGERIDO INCLUIDO IVA  POR CANTIDAD DE EQUIPOS  COMO TECHO A OFERTAR - PROMEDIO</t>
  </si>
  <si>
    <t>VALOR TOTAL SUGERIDO CON 3 MANTENIMIENTOS COMO TECHO A OFERTAR (PROMEDIO)</t>
  </si>
  <si>
    <t xml:space="preserve">RESUMEN </t>
  </si>
  <si>
    <t>VALOR TOTAL CON 3 MANTENIMIENTOS  -(PROMEDIO)</t>
  </si>
  <si>
    <t>VALOR TOTAL SUGERIDO CON 3 MANTENIMIENTOS  COMO TECHO A OFERTAR (PROMEDIO)</t>
  </si>
  <si>
    <t>DESCRIPCIÓN DEL BIEN Y/O SERVICIO</t>
  </si>
  <si>
    <t xml:space="preserve">TOTAL DE MANTENIMIENTOS PREVENTIVOS- INCLUIDO IMPUESTOS A QUE HAYA A LUGAR </t>
  </si>
  <si>
    <t>BOLSA DE MONTO AGOTABLE PARA REPUESTOS IVA INCLUIDO</t>
  </si>
  <si>
    <t xml:space="preserve">VALOR TOTAL </t>
  </si>
  <si>
    <t xml:space="preserve">TIEMPO DE EJECUCIÓN EN MESES </t>
  </si>
  <si>
    <t>VALOR DEL PRESUPUESTO OFICIAL SEGÚN ESTUDIO</t>
  </si>
  <si>
    <t>LISTADO DE REPUESTOS  (BOLSA DE MONTO AGOTABLE)</t>
  </si>
  <si>
    <t xml:space="preserve"> VALOR UNITARIO SUGERIDO - COMO TECHO A OFERTA (INCLUIDO IMPUESTOS A QUE HAYA LUGAR) - PROMEDIO</t>
  </si>
  <si>
    <t>KT1 </t>
  </si>
  <si>
    <t>TH790</t>
  </si>
  <si>
    <t>RESORTE</t>
  </si>
  <si>
    <t>AMORTIGUADOR</t>
  </si>
  <si>
    <t>LL2001</t>
  </si>
  <si>
    <t>UPPERCAM</t>
  </si>
  <si>
    <t>PICTOGRAMA </t>
  </si>
  <si>
    <t>Según necesidad</t>
  </si>
  <si>
    <t>FIRMA_________________________________________________________________</t>
  </si>
  <si>
    <t>ANEXO No.2 - PROPUESTA ECONÓMICA - MANTENIMIENTO DE TORNIQUETES</t>
  </si>
  <si>
    <r>
      <rPr>
        <b/>
        <sz val="10.5"/>
        <color theme="1"/>
        <rFont val="Century Gothic"/>
        <family val="2"/>
      </rPr>
      <t xml:space="preserve">NOMBRE: </t>
    </r>
    <r>
      <rPr>
        <sz val="10.5"/>
        <color theme="1"/>
        <rFont val="Century Gothic"/>
        <family val="2"/>
      </rPr>
      <t>Mantenimiento preventivo y correctivo a los sistemas de torni-quetes y registradoras de la Terminal de Transporte S.A</t>
    </r>
    <r>
      <rPr>
        <b/>
        <sz val="10.5"/>
        <color theme="1"/>
        <rFont val="Century Gothic"/>
        <family val="2"/>
      </rPr>
      <t>.
NOTA 1:</t>
    </r>
    <r>
      <rPr>
        <sz val="10.5"/>
        <color theme="1"/>
        <rFont val="Century Gothic"/>
        <family val="2"/>
      </rPr>
      <t xml:space="preserve"> Se debe tener en cuenta las obligaciones especificas y los siguientes aspectos:
*Realizar un diagnóstico técnico del estado actual de los torniquetes.
***El futuro contratista deberá realizar tres (3) visitas de mantenimiento preventivo cada 4 meses para cada uno de los equipos físicos, en la cual se hará la revisión y mantenimiento tanto del hardware como del software, inspeccionando de forma global y pormenorizada todas las partes del equipo, tanto en sus partes mecánicas, eléctricas y electrónicas. 
***Realizar los mantenimientos correctivos requeridos durante la vigencia del contrato, si se hace necesario el cambio de repuestos estos incluirán transporte y mano de obra, este mantenimiento correctivo será cubiertos por la bolsa de monto agotable. 
***Realizar mantenimiento remoto ilimitado a que haya lugar durante la vigencia del contrato, previa autorización de la Dirección de Recursos Tecnológicos, dichos permisos (VPN), serán temporales y serán supervisados por la Dirección de Recursos Tecnológicos.
</t>
    </r>
    <r>
      <rPr>
        <b/>
        <sz val="10.5"/>
        <color theme="1"/>
        <rFont val="Century Gothic"/>
        <family val="2"/>
      </rPr>
      <t>***MANTENIMIENTO PREVENTIVO AL SOFTWARE Y HARDWARE DE VALIDACIÓN:</t>
    </r>
    <r>
      <rPr>
        <sz val="10.5"/>
        <color theme="1"/>
        <rFont val="Century Gothic"/>
        <family val="2"/>
      </rPr>
      <t xml:space="preserve"> deberá verificar la correcta operación de todos los equipos de validación, así como software, su configuración, programación, verificación de inconsistencias y depuración de bases de datos, así como el mantenimiento de los logs del servidor, software de control de acceso a los torniquetes incluyendo la lectura de los QR emitidos por las empresas transportadoras y pruebas de operación 
</t>
    </r>
    <r>
      <rPr>
        <b/>
        <sz val="10.5"/>
        <color theme="1"/>
        <rFont val="Century Gothic"/>
        <family val="2"/>
      </rPr>
      <t xml:space="preserve">***RUTINA DE MANTENIMIENTO:
</t>
    </r>
    <r>
      <rPr>
        <sz val="10.5"/>
        <color theme="1"/>
        <rFont val="Century Gothic"/>
        <family val="2"/>
      </rPr>
      <t xml:space="preserve">1. Limpieza general e integral de cada uno de los componentes que conforman el equipo.
2. Prueba y diagnóstico de cada uno de los equipos que componen objeto de este contrato, para determinar su estado y realizar el reemplazo de los que se encontraren defectuosos o con errores físicos. El cambio se realizará previa aprobación y suministro de los mismos, por parte de la Terminal.
3, Verificación de las funcionabilidades del software, su actualización, reconfiguración, reprogramación, verificación de inconsistencias y depuración de bases de datos, mantenimiento logs del servidor, al software de control de acceso a los torniquetes con la lectura de los tiquetes emitidos por las empresas en formato de código QR y pruebas de operación
4. Lubricación general.
5. Ajuste de tornillería de ensamble, medición de voltajes.
</t>
    </r>
    <r>
      <rPr>
        <b/>
        <sz val="10.5"/>
        <color theme="1"/>
        <rFont val="Century Gothic"/>
        <family val="2"/>
      </rPr>
      <t xml:space="preserve">***MANTENIMIENTO CORRECTIVO 
</t>
    </r>
    <r>
      <rPr>
        <sz val="10.5"/>
        <color theme="1"/>
        <rFont val="Century Gothic"/>
        <family val="2"/>
      </rPr>
      <t xml:space="preserve">*** Incluye todas las visitas necesarias y requeridas durante los doce (12) meses asociados con fallas directas del sistema, no se incluyen fallas ocasionadas por terceros, subsistemas que afecten el control de acceso, vandalismo, caso fortuito, variaciones eléctricas o asonada.
***El mantenimiento correctivo incluye el suministro de los repuestos requeridos: el cual se ejecutará como una bolsa de monto agotable de conformidad con la necesidad
</t>
    </r>
    <r>
      <rPr>
        <b/>
        <sz val="10.5"/>
        <color theme="1"/>
        <rFont val="Century Gothic"/>
        <family val="2"/>
      </rPr>
      <t xml:space="preserve">NOTA 2: </t>
    </r>
    <r>
      <rPr>
        <sz val="10.5"/>
        <color theme="1"/>
        <rFont val="Century Gothic"/>
        <family val="2"/>
      </rPr>
      <t>La presente oferta se mantendrá por la vigencia de 60 días.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</si>
</sst>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20" x14ac:knownFonts="1">
    <font>
      <sz val="11"/>
      <color theme="1"/>
      <name val="Calibri"/>
      <family val="2"/>
      <scheme val="minor"/>
    </font>
    <font>
      <sz val="11"/>
      <color theme="1"/>
      <name val="Calibri"/>
      <family val="2"/>
      <scheme val="minor"/>
    </font>
    <font>
      <sz val="10"/>
      <name val="Arial"/>
      <family val="2"/>
    </font>
    <font>
      <b/>
      <sz val="18"/>
      <color rgb="FF002060"/>
      <name val="Arial Narrow"/>
      <family val="2"/>
    </font>
    <font>
      <b/>
      <sz val="12"/>
      <color theme="0"/>
      <name val="Arial Narrow"/>
      <family val="2"/>
    </font>
    <font>
      <sz val="12"/>
      <color theme="1"/>
      <name val="Arial Narrow"/>
      <family val="2"/>
    </font>
    <font>
      <b/>
      <sz val="12"/>
      <color theme="1"/>
      <name val="Arial Narrow"/>
      <family val="2"/>
    </font>
    <font>
      <sz val="11"/>
      <color theme="1"/>
      <name val="Calibri"/>
      <family val="2"/>
    </font>
    <font>
      <sz val="11"/>
      <color rgb="FF000000"/>
      <name val="Calibri"/>
      <family val="2"/>
    </font>
    <font>
      <b/>
      <sz val="18"/>
      <color rgb="FF002060"/>
      <name val="Calibri"/>
      <family val="2"/>
      <scheme val="minor"/>
    </font>
    <font>
      <b/>
      <sz val="11"/>
      <color theme="0"/>
      <name val="Arial Narrow"/>
      <family val="2"/>
    </font>
    <font>
      <b/>
      <sz val="12"/>
      <color theme="1"/>
      <name val="Calibri"/>
      <family val="2"/>
      <scheme val="minor"/>
    </font>
    <font>
      <sz val="10.5"/>
      <color theme="1"/>
      <name val="Century Gothic"/>
      <family val="2"/>
    </font>
    <font>
      <b/>
      <sz val="10.5"/>
      <color theme="1"/>
      <name val="Century Gothic"/>
      <family val="2"/>
    </font>
    <font>
      <b/>
      <sz val="10.5"/>
      <name val="Century Gothic"/>
      <family val="2"/>
    </font>
    <font>
      <sz val="11"/>
      <color theme="1"/>
      <name val="Century Gothic"/>
      <family val="2"/>
    </font>
    <font>
      <b/>
      <sz val="11"/>
      <color theme="1"/>
      <name val="Century Gothic"/>
      <family val="2"/>
    </font>
    <font>
      <b/>
      <sz val="11"/>
      <name val="Century Gothic"/>
      <family val="2"/>
    </font>
    <font>
      <b/>
      <sz val="12"/>
      <color theme="1"/>
      <name val="Century Gothic"/>
      <family val="2"/>
    </font>
    <font>
      <b/>
      <sz val="15"/>
      <name val="Century Gothic"/>
      <family val="2"/>
    </font>
  </fonts>
  <fills count="7">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theme="0"/>
      </left>
      <right/>
      <top/>
      <bottom style="thin">
        <color indexed="64"/>
      </bottom>
      <diagonal/>
    </border>
    <border>
      <left/>
      <right style="thin">
        <color theme="0"/>
      </right>
      <top/>
      <bottom style="thin">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42" fontId="1" fillId="0" borderId="0" applyFont="0" applyFill="0" applyBorder="0" applyAlignment="0" applyProtection="0"/>
    <xf numFmtId="44" fontId="1" fillId="0" borderId="0" applyFont="0" applyFill="0" applyBorder="0" applyAlignment="0" applyProtection="0"/>
  </cellStyleXfs>
  <cellXfs count="201">
    <xf numFmtId="0" fontId="0" fillId="0" borderId="0" xfId="0"/>
    <xf numFmtId="0" fontId="0" fillId="0" borderId="0" xfId="0" applyAlignment="1">
      <alignment vertical="center"/>
    </xf>
    <xf numFmtId="42" fontId="5" fillId="0" borderId="1" xfId="1" applyFont="1" applyBorder="1" applyAlignment="1">
      <alignment vertical="center"/>
    </xf>
    <xf numFmtId="42" fontId="5" fillId="0" borderId="1" xfId="0" applyNumberFormat="1" applyFont="1" applyBorder="1" applyAlignment="1">
      <alignment vertical="center"/>
    </xf>
    <xf numFmtId="0" fontId="5" fillId="0" borderId="0" xfId="0" applyFont="1"/>
    <xf numFmtId="0" fontId="5" fillId="0" borderId="0" xfId="0" applyFont="1" applyAlignment="1">
      <alignment vertical="center"/>
    </xf>
    <xf numFmtId="42" fontId="0" fillId="0" borderId="1" xfId="0" applyNumberFormat="1" applyBorder="1" applyAlignment="1">
      <alignment vertical="center"/>
    </xf>
    <xf numFmtId="42" fontId="0" fillId="0" borderId="1" xfId="1" applyFont="1" applyBorder="1" applyAlignment="1">
      <alignment vertical="center"/>
    </xf>
    <xf numFmtId="0" fontId="4" fillId="2" borderId="0" xfId="0" applyFont="1" applyFill="1" applyAlignment="1">
      <alignment horizontal="center" vertical="center"/>
    </xf>
    <xf numFmtId="0" fontId="4" fillId="2" borderId="28" xfId="0" applyFont="1" applyFill="1" applyBorder="1" applyAlignment="1">
      <alignment horizontal="center" vertical="center"/>
    </xf>
    <xf numFmtId="0" fontId="5" fillId="0" borderId="1" xfId="0" applyFont="1" applyBorder="1" applyAlignment="1">
      <alignment horizontal="center" vertical="center" wrapText="1"/>
    </xf>
    <xf numFmtId="0" fontId="4" fillId="2" borderId="29" xfId="0" applyFont="1" applyFill="1" applyBorder="1" applyAlignment="1">
      <alignment horizontal="right" vertical="center"/>
    </xf>
    <xf numFmtId="42" fontId="5" fillId="0" borderId="1" xfId="1" applyFont="1" applyBorder="1" applyAlignment="1">
      <alignment horizontal="center" vertical="center"/>
    </xf>
    <xf numFmtId="0" fontId="0" fillId="0" borderId="0" xfId="0" applyAlignment="1">
      <alignment horizontal="left"/>
    </xf>
    <xf numFmtId="0" fontId="7" fillId="0" borderId="1" xfId="0" applyFont="1" applyBorder="1" applyAlignment="1">
      <alignment horizontal="left" vertical="center" wrapText="1"/>
    </xf>
    <xf numFmtId="0" fontId="5" fillId="0" borderId="0" xfId="0" applyFont="1" applyAlignment="1">
      <alignment horizontal="left"/>
    </xf>
    <xf numFmtId="0" fontId="10" fillId="2" borderId="3" xfId="0" applyFont="1" applyFill="1" applyBorder="1" applyAlignment="1">
      <alignment horizontal="center"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8" fillId="0" borderId="40" xfId="0" applyFont="1" applyBorder="1" applyAlignment="1">
      <alignment horizontal="left" vertical="center" wrapText="1"/>
    </xf>
    <xf numFmtId="0" fontId="7" fillId="0" borderId="41" xfId="0" applyFont="1" applyBorder="1" applyAlignment="1">
      <alignment horizontal="left" vertical="center" wrapText="1"/>
    </xf>
    <xf numFmtId="0" fontId="7" fillId="0" borderId="1" xfId="0" applyFont="1" applyBorder="1" applyAlignment="1">
      <alignment horizontal="center" vertical="center" wrapText="1"/>
    </xf>
    <xf numFmtId="42" fontId="11" fillId="0" borderId="1" xfId="0" applyNumberFormat="1" applyFont="1" applyBorder="1" applyAlignment="1">
      <alignment vertical="center"/>
    </xf>
    <xf numFmtId="42" fontId="5" fillId="0" borderId="0" xfId="0" applyNumberFormat="1" applyFont="1" applyBorder="1" applyAlignment="1">
      <alignment horizontal="center" vertical="center"/>
    </xf>
    <xf numFmtId="0" fontId="10" fillId="2" borderId="37"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0" fillId="0" borderId="0" xfId="0" applyFont="1"/>
    <xf numFmtId="0" fontId="10" fillId="2" borderId="3" xfId="0" applyFont="1" applyFill="1" applyBorder="1" applyAlignment="1">
      <alignment horizontal="center" vertical="center" textRotation="90" wrapText="1"/>
    </xf>
    <xf numFmtId="0" fontId="4" fillId="2" borderId="36"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0" xfId="0" applyFont="1" applyAlignment="1">
      <alignment horizontal="left"/>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left" vertical="center" wrapText="1"/>
    </xf>
    <xf numFmtId="0" fontId="12" fillId="0" borderId="0" xfId="0" applyFont="1" applyAlignment="1">
      <alignment vertical="center"/>
    </xf>
    <xf numFmtId="0" fontId="12" fillId="0" borderId="5" xfId="0" applyFont="1" applyBorder="1" applyAlignment="1">
      <alignment horizontal="center" vertical="center" wrapText="1"/>
    </xf>
    <xf numFmtId="0" fontId="12" fillId="0" borderId="5" xfId="0" applyFont="1" applyBorder="1" applyAlignment="1">
      <alignment vertical="center"/>
    </xf>
    <xf numFmtId="0" fontId="12" fillId="0" borderId="5" xfId="0" applyFont="1" applyBorder="1" applyAlignment="1">
      <alignment horizontal="left" vertical="center" wrapText="1"/>
    </xf>
    <xf numFmtId="0" fontId="12" fillId="0" borderId="26" xfId="0" applyFont="1" applyBorder="1" applyAlignment="1">
      <alignment horizontal="center" vertical="center" wrapText="1"/>
    </xf>
    <xf numFmtId="0" fontId="12" fillId="0" borderId="26" xfId="0" applyFont="1" applyBorder="1" applyAlignment="1">
      <alignment vertical="center" wrapText="1"/>
    </xf>
    <xf numFmtId="0" fontId="12" fillId="0" borderId="5" xfId="0" applyFont="1" applyBorder="1" applyAlignment="1">
      <alignment vertical="center" wrapText="1"/>
    </xf>
    <xf numFmtId="0" fontId="12" fillId="0" borderId="39" xfId="0" applyFont="1" applyBorder="1" applyAlignment="1">
      <alignment horizontal="left" vertical="center" wrapText="1"/>
    </xf>
    <xf numFmtId="0" fontId="12" fillId="0" borderId="1" xfId="0" applyFont="1" applyBorder="1" applyAlignment="1">
      <alignment vertical="center" wrapText="1"/>
    </xf>
    <xf numFmtId="0" fontId="12" fillId="0" borderId="26" xfId="0" applyFont="1" applyBorder="1" applyAlignment="1">
      <alignment horizontal="lef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textRotation="90" wrapText="1"/>
    </xf>
    <xf numFmtId="0" fontId="15" fillId="0" borderId="1" xfId="0" applyFont="1" applyBorder="1" applyAlignment="1">
      <alignment horizontal="center" vertical="center" wrapText="1"/>
    </xf>
    <xf numFmtId="164" fontId="15" fillId="3" borderId="1" xfId="2" applyNumberFormat="1" applyFont="1" applyFill="1" applyBorder="1" applyAlignment="1">
      <alignment vertical="center"/>
    </xf>
    <xf numFmtId="164" fontId="15" fillId="0" borderId="1" xfId="2" applyNumberFormat="1" applyFont="1" applyBorder="1" applyAlignment="1">
      <alignment horizontal="center" vertical="center"/>
    </xf>
    <xf numFmtId="164" fontId="15" fillId="0" borderId="1" xfId="2" applyNumberFormat="1" applyFont="1" applyBorder="1" applyAlignment="1">
      <alignment vertical="center"/>
    </xf>
    <xf numFmtId="0" fontId="15" fillId="0" borderId="5" xfId="0" applyFont="1" applyBorder="1" applyAlignment="1">
      <alignment horizontal="center" vertical="center" wrapText="1"/>
    </xf>
    <xf numFmtId="42" fontId="15" fillId="3" borderId="1" xfId="1" applyFont="1" applyFill="1" applyBorder="1" applyAlignment="1">
      <alignment horizontal="center" vertical="center"/>
    </xf>
    <xf numFmtId="42" fontId="15" fillId="0" borderId="1" xfId="1" applyFont="1" applyBorder="1" applyAlignment="1">
      <alignment horizontal="center" vertical="center"/>
    </xf>
    <xf numFmtId="42" fontId="15" fillId="0" borderId="1" xfId="0" applyNumberFormat="1" applyFont="1" applyBorder="1" applyAlignment="1">
      <alignment horizontal="center" vertical="center"/>
    </xf>
    <xf numFmtId="42" fontId="15" fillId="3" borderId="1" xfId="1" applyFont="1" applyFill="1" applyBorder="1" applyAlignment="1">
      <alignment vertical="center"/>
    </xf>
    <xf numFmtId="44" fontId="15" fillId="0" borderId="1" xfId="2" applyFont="1" applyBorder="1" applyAlignment="1">
      <alignment vertical="center"/>
    </xf>
    <xf numFmtId="42" fontId="16" fillId="0" borderId="1" xfId="0" applyNumberFormat="1" applyFont="1" applyBorder="1" applyAlignment="1">
      <alignment vertical="center"/>
    </xf>
    <xf numFmtId="44" fontId="15" fillId="0" borderId="1" xfId="0" applyNumberFormat="1" applyFont="1" applyBorder="1" applyAlignment="1">
      <alignment vertical="center"/>
    </xf>
    <xf numFmtId="164" fontId="16" fillId="0" borderId="1" xfId="2" applyNumberFormat="1" applyFont="1" applyBorder="1" applyAlignment="1">
      <alignment vertical="center"/>
    </xf>
    <xf numFmtId="0" fontId="14" fillId="4" borderId="1" xfId="0" applyFont="1" applyFill="1" applyBorder="1" applyAlignment="1">
      <alignment horizontal="center" vertical="center"/>
    </xf>
    <xf numFmtId="0" fontId="15" fillId="0" borderId="29" xfId="0" applyFont="1" applyBorder="1" applyAlignment="1">
      <alignment horizontal="center"/>
    </xf>
    <xf numFmtId="0" fontId="14" fillId="4" borderId="1" xfId="0" applyFont="1" applyFill="1" applyBorder="1" applyAlignment="1">
      <alignment horizontal="center" vertical="center"/>
    </xf>
    <xf numFmtId="0" fontId="12" fillId="0" borderId="0" xfId="0" applyFont="1" applyAlignment="1">
      <alignment horizontal="center"/>
    </xf>
    <xf numFmtId="0" fontId="14"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4" borderId="1" xfId="0" applyFont="1" applyFill="1" applyBorder="1" applyAlignment="1">
      <alignment horizontal="right" vertical="center"/>
    </xf>
    <xf numFmtId="0" fontId="14" fillId="4" borderId="1" xfId="0" applyFont="1" applyFill="1" applyBorder="1" applyAlignment="1">
      <alignment horizontal="center" vertical="center" textRotation="90"/>
    </xf>
    <xf numFmtId="0" fontId="14" fillId="4" borderId="5" xfId="0" applyFont="1" applyFill="1" applyBorder="1" applyAlignment="1">
      <alignment horizontal="center" vertical="center" textRotation="90" wrapText="1"/>
    </xf>
    <xf numFmtId="0" fontId="14" fillId="4" borderId="26" xfId="0" applyFont="1" applyFill="1" applyBorder="1" applyAlignment="1">
      <alignment horizontal="center" vertical="center" textRotation="90" wrapText="1"/>
    </xf>
    <xf numFmtId="0" fontId="14" fillId="4" borderId="6" xfId="0" applyFont="1" applyFill="1" applyBorder="1" applyAlignment="1">
      <alignment horizontal="center" vertical="center" textRotation="90" wrapText="1"/>
    </xf>
    <xf numFmtId="0" fontId="14" fillId="4" borderId="1" xfId="0" applyFont="1" applyFill="1" applyBorder="1" applyAlignment="1">
      <alignment horizontal="center" vertical="center" textRotation="90" wrapText="1"/>
    </xf>
    <xf numFmtId="0" fontId="4" fillId="2" borderId="27" xfId="0" applyFont="1" applyFill="1" applyBorder="1" applyAlignment="1">
      <alignment horizontal="right" vertical="center"/>
    </xf>
    <xf numFmtId="0" fontId="4" fillId="2" borderId="28" xfId="0" applyFont="1" applyFill="1" applyBorder="1" applyAlignment="1">
      <alignment horizontal="right" vertical="center"/>
    </xf>
    <xf numFmtId="0" fontId="4" fillId="2" borderId="29" xfId="0" applyFont="1" applyFill="1" applyBorder="1" applyAlignment="1">
      <alignment horizontal="right" vertical="center"/>
    </xf>
    <xf numFmtId="0" fontId="0" fillId="0" borderId="13"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9" fillId="0" borderId="25"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30" xfId="0" applyFont="1" applyFill="1" applyBorder="1" applyAlignment="1">
      <alignment horizontal="center" vertical="center"/>
    </xf>
    <xf numFmtId="49" fontId="5" fillId="0" borderId="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2"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6" xfId="0" applyFont="1" applyBorder="1" applyAlignment="1">
      <alignment horizontal="center" vertical="center" wrapText="1"/>
    </xf>
    <xf numFmtId="0" fontId="5" fillId="0" borderId="1" xfId="0" applyFont="1" applyBorder="1" applyAlignment="1">
      <alignment horizontal="center" vertical="center" wrapText="1"/>
    </xf>
    <xf numFmtId="0" fontId="6" fillId="0" borderId="5" xfId="0" applyFont="1" applyBorder="1" applyAlignment="1">
      <alignment horizontal="center" vertical="center" textRotation="90" wrapText="1"/>
    </xf>
    <xf numFmtId="0" fontId="6" fillId="0" borderId="26" xfId="0" applyFont="1" applyBorder="1" applyAlignment="1">
      <alignment horizontal="center" vertical="center" textRotation="90"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4" fillId="2" borderId="23" xfId="0" applyFont="1" applyFill="1" applyBorder="1" applyAlignment="1">
      <alignment horizontal="center" vertical="center"/>
    </xf>
    <xf numFmtId="0" fontId="4" fillId="2" borderId="0" xfId="0" applyFont="1" applyFill="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42" fontId="5" fillId="0" borderId="27" xfId="0" applyNumberFormat="1" applyFont="1" applyBorder="1" applyAlignment="1">
      <alignment horizontal="center" vertical="center"/>
    </xf>
    <xf numFmtId="42" fontId="5" fillId="0" borderId="29" xfId="0" applyNumberFormat="1" applyFont="1" applyBorder="1" applyAlignment="1">
      <alignment horizontal="center" vertical="center"/>
    </xf>
    <xf numFmtId="0" fontId="0" fillId="0" borderId="33"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34"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2" fillId="0" borderId="34"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10" fillId="2" borderId="37"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6" fillId="0" borderId="26" xfId="0" applyFont="1" applyBorder="1" applyAlignment="1">
      <alignment horizontal="center" vertical="center" textRotation="90"/>
    </xf>
    <xf numFmtId="0" fontId="5" fillId="0" borderId="6" xfId="0" applyFont="1" applyBorder="1" applyAlignment="1">
      <alignment horizontal="center" vertical="center" wrapText="1"/>
    </xf>
    <xf numFmtId="42" fontId="0" fillId="0" borderId="5" xfId="1" applyFont="1" applyBorder="1" applyAlignment="1">
      <alignment horizontal="center" vertical="center"/>
    </xf>
    <xf numFmtId="42" fontId="0" fillId="0" borderId="26" xfId="1" applyFont="1" applyBorder="1" applyAlignment="1">
      <alignment horizontal="center" vertical="center"/>
    </xf>
    <xf numFmtId="42" fontId="0" fillId="0" borderId="6" xfId="1" applyFont="1" applyBorder="1" applyAlignment="1">
      <alignment horizontal="center" vertical="center"/>
    </xf>
    <xf numFmtId="42" fontId="0" fillId="0" borderId="5" xfId="0" applyNumberFormat="1" applyBorder="1" applyAlignment="1">
      <alignment horizontal="center" vertical="center"/>
    </xf>
    <xf numFmtId="42" fontId="0" fillId="0" borderId="26" xfId="0" applyNumberFormat="1" applyBorder="1" applyAlignment="1">
      <alignment horizontal="center" vertical="center"/>
    </xf>
    <xf numFmtId="42" fontId="0" fillId="0" borderId="6" xfId="0" applyNumberFormat="1" applyBorder="1" applyAlignment="1">
      <alignment horizontal="center" vertical="center"/>
    </xf>
    <xf numFmtId="42" fontId="5" fillId="0" borderId="5" xfId="1" applyFont="1" applyBorder="1" applyAlignment="1">
      <alignment horizontal="center" vertical="center"/>
    </xf>
    <xf numFmtId="42" fontId="5" fillId="0" borderId="26" xfId="1" applyFont="1" applyBorder="1" applyAlignment="1">
      <alignment horizontal="center" vertical="center"/>
    </xf>
    <xf numFmtId="42" fontId="5" fillId="0" borderId="6" xfId="1" applyFont="1" applyBorder="1" applyAlignment="1">
      <alignment horizontal="center" vertical="center"/>
    </xf>
    <xf numFmtId="0" fontId="4" fillId="2" borderId="38"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1" xfId="0" applyFont="1" applyFill="1" applyBorder="1" applyAlignment="1">
      <alignment horizontal="center" vertical="center"/>
    </xf>
    <xf numFmtId="0" fontId="15" fillId="0" borderId="1" xfId="0" applyFont="1" applyBorder="1" applyAlignment="1">
      <alignment horizontal="center" vertical="center"/>
    </xf>
    <xf numFmtId="44" fontId="15" fillId="0" borderId="1" xfId="2" applyFont="1" applyBorder="1" applyAlignment="1">
      <alignment horizontal="center"/>
    </xf>
    <xf numFmtId="44" fontId="15" fillId="3" borderId="1" xfId="2" applyFont="1" applyFill="1" applyBorder="1" applyAlignment="1">
      <alignment horizontal="left"/>
    </xf>
    <xf numFmtId="164" fontId="15" fillId="0" borderId="1" xfId="2" applyNumberFormat="1" applyFont="1" applyBorder="1"/>
    <xf numFmtId="0" fontId="14" fillId="5" borderId="0" xfId="0" applyFont="1" applyFill="1" applyBorder="1" applyAlignment="1">
      <alignment vertical="center"/>
    </xf>
    <xf numFmtId="0" fontId="14" fillId="5" borderId="0" xfId="0" applyFont="1" applyFill="1" applyBorder="1" applyAlignment="1">
      <alignment horizontal="center" vertical="center" wrapText="1"/>
    </xf>
    <xf numFmtId="0" fontId="14" fillId="5" borderId="0" xfId="0" applyFont="1" applyFill="1" applyBorder="1" applyAlignment="1">
      <alignment horizontal="center" wrapText="1"/>
    </xf>
    <xf numFmtId="0" fontId="14" fillId="5" borderId="0" xfId="0" applyFont="1" applyFill="1" applyBorder="1" applyAlignment="1">
      <alignment horizontal="center"/>
    </xf>
    <xf numFmtId="164" fontId="12" fillId="5" borderId="0" xfId="2" applyNumberFormat="1" applyFont="1" applyFill="1" applyBorder="1"/>
    <xf numFmtId="0" fontId="12" fillId="5" borderId="0" xfId="0" applyFont="1" applyFill="1" applyBorder="1"/>
    <xf numFmtId="0" fontId="15" fillId="0" borderId="1" xfId="0" applyFont="1" applyBorder="1" applyAlignment="1">
      <alignment horizontal="center" vertical="center"/>
    </xf>
    <xf numFmtId="0" fontId="17" fillId="6" borderId="27"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3" fillId="6" borderId="27" xfId="0" applyFont="1" applyFill="1" applyBorder="1" applyAlignment="1">
      <alignment horizontal="center"/>
    </xf>
    <xf numFmtId="0" fontId="13" fillId="6" borderId="28" xfId="0" applyFont="1" applyFill="1" applyBorder="1" applyAlignment="1">
      <alignment horizontal="center"/>
    </xf>
    <xf numFmtId="0" fontId="13" fillId="6" borderId="29" xfId="0" applyFont="1" applyFill="1" applyBorder="1" applyAlignment="1">
      <alignment horizontal="center"/>
    </xf>
    <xf numFmtId="0" fontId="13" fillId="6" borderId="27" xfId="0" applyFont="1" applyFill="1" applyBorder="1" applyAlignment="1">
      <alignment horizontal="center" vertical="center" wrapText="1"/>
    </xf>
    <xf numFmtId="0" fontId="13" fillId="6" borderId="29" xfId="0" applyFont="1" applyFill="1" applyBorder="1" applyAlignment="1">
      <alignment horizontal="center" vertical="center" wrapText="1"/>
    </xf>
    <xf numFmtId="164" fontId="15" fillId="0" borderId="27" xfId="2" applyNumberFormat="1" applyFont="1" applyBorder="1" applyAlignment="1">
      <alignment horizontal="center"/>
    </xf>
    <xf numFmtId="164" fontId="15" fillId="0" borderId="29" xfId="2" applyNumberFormat="1" applyFont="1" applyBorder="1" applyAlignment="1">
      <alignment horizontal="center"/>
    </xf>
    <xf numFmtId="164" fontId="15" fillId="0" borderId="27" xfId="0" applyNumberFormat="1" applyFont="1" applyBorder="1" applyAlignment="1">
      <alignment horizontal="center"/>
    </xf>
    <xf numFmtId="164" fontId="16" fillId="0" borderId="27" xfId="0" applyNumberFormat="1" applyFont="1" applyBorder="1" applyAlignment="1">
      <alignment horizontal="center"/>
    </xf>
    <xf numFmtId="0" fontId="16" fillId="0" borderId="29" xfId="0" applyFont="1" applyBorder="1" applyAlignment="1">
      <alignment horizontal="center"/>
    </xf>
    <xf numFmtId="0" fontId="13" fillId="5" borderId="1" xfId="0" applyFont="1" applyFill="1" applyBorder="1" applyAlignment="1">
      <alignment horizontal="center"/>
    </xf>
    <xf numFmtId="0" fontId="13" fillId="6" borderId="1" xfId="0" applyFont="1" applyFill="1" applyBorder="1" applyAlignment="1">
      <alignment horizontal="center"/>
    </xf>
    <xf numFmtId="0" fontId="12" fillId="5" borderId="0" xfId="0" applyFont="1" applyFill="1"/>
    <xf numFmtId="0" fontId="13" fillId="5" borderId="1" xfId="0" applyFont="1" applyFill="1" applyBorder="1" applyAlignment="1">
      <alignment horizontal="center" vertical="center"/>
    </xf>
    <xf numFmtId="0" fontId="13" fillId="6" borderId="0" xfId="0" applyFont="1" applyFill="1" applyAlignment="1">
      <alignment horizontal="center"/>
    </xf>
    <xf numFmtId="0" fontId="13" fillId="6" borderId="15" xfId="0" applyFont="1" applyFill="1" applyBorder="1" applyAlignment="1">
      <alignment horizontal="center"/>
    </xf>
    <xf numFmtId="164" fontId="13" fillId="5" borderId="1" xfId="0" applyNumberFormat="1" applyFont="1" applyFill="1" applyBorder="1" applyAlignment="1">
      <alignment horizontal="center"/>
    </xf>
    <xf numFmtId="0" fontId="18" fillId="0" borderId="0" xfId="0" applyFont="1" applyAlignment="1"/>
    <xf numFmtId="0" fontId="19" fillId="6" borderId="1" xfId="0" applyFont="1" applyFill="1" applyBorder="1" applyAlignment="1">
      <alignment horizontal="center" vertical="center" wrapText="1"/>
    </xf>
    <xf numFmtId="0" fontId="12" fillId="0" borderId="1" xfId="0" applyFont="1" applyBorder="1" applyAlignment="1">
      <alignment horizontal="left" vertical="top" wrapText="1"/>
    </xf>
  </cellXfs>
  <cellStyles count="3">
    <cellStyle name="Moneda" xfId="2" builtinId="4"/>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11.png"/><Relationship Id="rId6" Type="http://schemas.openxmlformats.org/officeDocument/2006/relationships/image" Target="../media/image3.png"/><Relationship Id="rId5" Type="http://schemas.openxmlformats.org/officeDocument/2006/relationships/image" Target="../media/image8.png"/><Relationship Id="rId10" Type="http://schemas.openxmlformats.org/officeDocument/2006/relationships/image" Target="../media/image6.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4</xdr:col>
      <xdr:colOff>58590</xdr:colOff>
      <xdr:row>6</xdr:row>
      <xdr:rowOff>136071</xdr:rowOff>
    </xdr:from>
    <xdr:to>
      <xdr:col>4</xdr:col>
      <xdr:colOff>1687792</xdr:colOff>
      <xdr:row>6</xdr:row>
      <xdr:rowOff>1796143</xdr:rowOff>
    </xdr:to>
    <xdr:pic>
      <xdr:nvPicPr>
        <xdr:cNvPr id="3" name="Imagen 2">
          <a:extLst>
            <a:ext uri="{FF2B5EF4-FFF2-40B4-BE49-F238E27FC236}">
              <a16:creationId xmlns:a16="http://schemas.microsoft.com/office/drawing/2014/main" id="{1B976AED-8597-4905-A37C-D2DDE1CBBCC4}"/>
            </a:ext>
          </a:extLst>
        </xdr:cNvPr>
        <xdr:cNvPicPr>
          <a:picLocks noChangeAspect="1"/>
        </xdr:cNvPicPr>
      </xdr:nvPicPr>
      <xdr:blipFill rotWithShape="1">
        <a:blip xmlns:r="http://schemas.openxmlformats.org/officeDocument/2006/relationships" r:embed="rId1"/>
        <a:srcRect t="5066"/>
        <a:stretch/>
      </xdr:blipFill>
      <xdr:spPr>
        <a:xfrm>
          <a:off x="3405947" y="10940142"/>
          <a:ext cx="1629202" cy="1660072"/>
        </a:xfrm>
        <a:prstGeom prst="rect">
          <a:avLst/>
        </a:prstGeom>
      </xdr:spPr>
    </xdr:pic>
    <xdr:clientData/>
  </xdr:twoCellAnchor>
  <xdr:twoCellAnchor editAs="oneCell">
    <xdr:from>
      <xdr:col>4</xdr:col>
      <xdr:colOff>49625</xdr:colOff>
      <xdr:row>7</xdr:row>
      <xdr:rowOff>116622</xdr:rowOff>
    </xdr:from>
    <xdr:to>
      <xdr:col>4</xdr:col>
      <xdr:colOff>1708096</xdr:colOff>
      <xdr:row>7</xdr:row>
      <xdr:rowOff>1891392</xdr:rowOff>
    </xdr:to>
    <xdr:pic>
      <xdr:nvPicPr>
        <xdr:cNvPr id="4" name="Imagen 3">
          <a:extLst>
            <a:ext uri="{FF2B5EF4-FFF2-40B4-BE49-F238E27FC236}">
              <a16:creationId xmlns:a16="http://schemas.microsoft.com/office/drawing/2014/main" id="{F8F8C592-AA95-4A2C-A0A2-262660928D21}"/>
            </a:ext>
          </a:extLst>
        </xdr:cNvPr>
        <xdr:cNvPicPr>
          <a:picLocks noChangeAspect="1"/>
        </xdr:cNvPicPr>
      </xdr:nvPicPr>
      <xdr:blipFill>
        <a:blip xmlns:r="http://schemas.openxmlformats.org/officeDocument/2006/relationships" r:embed="rId2"/>
        <a:stretch>
          <a:fillRect/>
        </a:stretch>
      </xdr:blipFill>
      <xdr:spPr>
        <a:xfrm>
          <a:off x="3396982" y="12852908"/>
          <a:ext cx="1658471" cy="1774770"/>
        </a:xfrm>
        <a:prstGeom prst="rect">
          <a:avLst/>
        </a:prstGeom>
      </xdr:spPr>
    </xdr:pic>
    <xdr:clientData/>
  </xdr:twoCellAnchor>
  <xdr:twoCellAnchor editAs="oneCell">
    <xdr:from>
      <xdr:col>4</xdr:col>
      <xdr:colOff>65634</xdr:colOff>
      <xdr:row>10</xdr:row>
      <xdr:rowOff>124064</xdr:rowOff>
    </xdr:from>
    <xdr:to>
      <xdr:col>4</xdr:col>
      <xdr:colOff>1730355</xdr:colOff>
      <xdr:row>10</xdr:row>
      <xdr:rowOff>1945821</xdr:rowOff>
    </xdr:to>
    <xdr:pic>
      <xdr:nvPicPr>
        <xdr:cNvPr id="7" name="Imagen 6">
          <a:extLst>
            <a:ext uri="{FF2B5EF4-FFF2-40B4-BE49-F238E27FC236}">
              <a16:creationId xmlns:a16="http://schemas.microsoft.com/office/drawing/2014/main" id="{A792E097-10E7-49DE-8331-259F9B71742B}"/>
            </a:ext>
          </a:extLst>
        </xdr:cNvPr>
        <xdr:cNvPicPr>
          <a:picLocks noChangeAspect="1"/>
        </xdr:cNvPicPr>
      </xdr:nvPicPr>
      <xdr:blipFill>
        <a:blip xmlns:r="http://schemas.openxmlformats.org/officeDocument/2006/relationships" r:embed="rId3"/>
        <a:stretch>
          <a:fillRect/>
        </a:stretch>
      </xdr:blipFill>
      <xdr:spPr>
        <a:xfrm>
          <a:off x="3412991" y="19418993"/>
          <a:ext cx="1664721" cy="1821757"/>
        </a:xfrm>
        <a:prstGeom prst="rect">
          <a:avLst/>
        </a:prstGeom>
      </xdr:spPr>
    </xdr:pic>
    <xdr:clientData/>
  </xdr:twoCellAnchor>
  <xdr:twoCellAnchor editAs="oneCell">
    <xdr:from>
      <xdr:col>4</xdr:col>
      <xdr:colOff>47545</xdr:colOff>
      <xdr:row>11</xdr:row>
      <xdr:rowOff>127667</xdr:rowOff>
    </xdr:from>
    <xdr:to>
      <xdr:col>4</xdr:col>
      <xdr:colOff>1732910</xdr:colOff>
      <xdr:row>11</xdr:row>
      <xdr:rowOff>1932215</xdr:rowOff>
    </xdr:to>
    <xdr:pic>
      <xdr:nvPicPr>
        <xdr:cNvPr id="8" name="Imagen 7">
          <a:extLst>
            <a:ext uri="{FF2B5EF4-FFF2-40B4-BE49-F238E27FC236}">
              <a16:creationId xmlns:a16="http://schemas.microsoft.com/office/drawing/2014/main" id="{2EDCA961-734E-4177-96B7-43C5B2A2AB60}"/>
            </a:ext>
          </a:extLst>
        </xdr:cNvPr>
        <xdr:cNvPicPr>
          <a:picLocks noChangeAspect="1"/>
        </xdr:cNvPicPr>
      </xdr:nvPicPr>
      <xdr:blipFill>
        <a:blip xmlns:r="http://schemas.openxmlformats.org/officeDocument/2006/relationships" r:embed="rId3"/>
        <a:stretch>
          <a:fillRect/>
        </a:stretch>
      </xdr:blipFill>
      <xdr:spPr>
        <a:xfrm>
          <a:off x="3394902" y="21545310"/>
          <a:ext cx="1685365" cy="1804548"/>
        </a:xfrm>
        <a:prstGeom prst="rect">
          <a:avLst/>
        </a:prstGeom>
      </xdr:spPr>
    </xdr:pic>
    <xdr:clientData/>
  </xdr:twoCellAnchor>
  <xdr:twoCellAnchor editAs="oneCell">
    <xdr:from>
      <xdr:col>4</xdr:col>
      <xdr:colOff>79241</xdr:colOff>
      <xdr:row>12</xdr:row>
      <xdr:rowOff>93649</xdr:rowOff>
    </xdr:from>
    <xdr:to>
      <xdr:col>4</xdr:col>
      <xdr:colOff>1776910</xdr:colOff>
      <xdr:row>12</xdr:row>
      <xdr:rowOff>1836965</xdr:rowOff>
    </xdr:to>
    <xdr:pic>
      <xdr:nvPicPr>
        <xdr:cNvPr id="9" name="Imagen 8">
          <a:extLst>
            <a:ext uri="{FF2B5EF4-FFF2-40B4-BE49-F238E27FC236}">
              <a16:creationId xmlns:a16="http://schemas.microsoft.com/office/drawing/2014/main" id="{C586DD7D-0360-4B2C-A8DD-D8EC680D7275}"/>
            </a:ext>
          </a:extLst>
        </xdr:cNvPr>
        <xdr:cNvPicPr>
          <a:picLocks noChangeAspect="1"/>
        </xdr:cNvPicPr>
      </xdr:nvPicPr>
      <xdr:blipFill>
        <a:blip xmlns:r="http://schemas.openxmlformats.org/officeDocument/2006/relationships" r:embed="rId4"/>
        <a:stretch>
          <a:fillRect/>
        </a:stretch>
      </xdr:blipFill>
      <xdr:spPr>
        <a:xfrm>
          <a:off x="3426598" y="22491006"/>
          <a:ext cx="1697669" cy="1743316"/>
        </a:xfrm>
        <a:prstGeom prst="rect">
          <a:avLst/>
        </a:prstGeom>
      </xdr:spPr>
    </xdr:pic>
    <xdr:clientData/>
  </xdr:twoCellAnchor>
  <xdr:twoCellAnchor editAs="oneCell">
    <xdr:from>
      <xdr:col>4</xdr:col>
      <xdr:colOff>85246</xdr:colOff>
      <xdr:row>13</xdr:row>
      <xdr:rowOff>99973</xdr:rowOff>
    </xdr:from>
    <xdr:to>
      <xdr:col>4</xdr:col>
      <xdr:colOff>1779005</xdr:colOff>
      <xdr:row>13</xdr:row>
      <xdr:rowOff>1796143</xdr:rowOff>
    </xdr:to>
    <xdr:pic>
      <xdr:nvPicPr>
        <xdr:cNvPr id="10" name="Imagen 9">
          <a:extLst>
            <a:ext uri="{FF2B5EF4-FFF2-40B4-BE49-F238E27FC236}">
              <a16:creationId xmlns:a16="http://schemas.microsoft.com/office/drawing/2014/main" id="{E9C1375A-AD83-4CE0-BE67-BFDB92F2CB20}"/>
            </a:ext>
          </a:extLst>
        </xdr:cNvPr>
        <xdr:cNvPicPr>
          <a:picLocks noChangeAspect="1"/>
        </xdr:cNvPicPr>
      </xdr:nvPicPr>
      <xdr:blipFill>
        <a:blip xmlns:r="http://schemas.openxmlformats.org/officeDocument/2006/relationships" r:embed="rId4"/>
        <a:stretch>
          <a:fillRect/>
        </a:stretch>
      </xdr:blipFill>
      <xdr:spPr>
        <a:xfrm>
          <a:off x="3432603" y="24429544"/>
          <a:ext cx="1693759" cy="1696170"/>
        </a:xfrm>
        <a:prstGeom prst="rect">
          <a:avLst/>
        </a:prstGeom>
      </xdr:spPr>
    </xdr:pic>
    <xdr:clientData/>
  </xdr:twoCellAnchor>
  <xdr:twoCellAnchor editAs="oneCell">
    <xdr:from>
      <xdr:col>4</xdr:col>
      <xdr:colOff>87645</xdr:colOff>
      <xdr:row>14</xdr:row>
      <xdr:rowOff>138233</xdr:rowOff>
    </xdr:from>
    <xdr:to>
      <xdr:col>4</xdr:col>
      <xdr:colOff>1778358</xdr:colOff>
      <xdr:row>14</xdr:row>
      <xdr:rowOff>1959429</xdr:rowOff>
    </xdr:to>
    <xdr:pic>
      <xdr:nvPicPr>
        <xdr:cNvPr id="11" name="Imagen 10">
          <a:extLst>
            <a:ext uri="{FF2B5EF4-FFF2-40B4-BE49-F238E27FC236}">
              <a16:creationId xmlns:a16="http://schemas.microsoft.com/office/drawing/2014/main" id="{A7083642-9352-41CA-98FF-B6D3D16D005A}"/>
            </a:ext>
          </a:extLst>
        </xdr:cNvPr>
        <xdr:cNvPicPr>
          <a:picLocks noChangeAspect="1"/>
        </xdr:cNvPicPr>
      </xdr:nvPicPr>
      <xdr:blipFill>
        <a:blip xmlns:r="http://schemas.openxmlformats.org/officeDocument/2006/relationships" r:embed="rId5"/>
        <a:stretch>
          <a:fillRect/>
        </a:stretch>
      </xdr:blipFill>
      <xdr:spPr>
        <a:xfrm>
          <a:off x="3435002" y="27924019"/>
          <a:ext cx="1690713" cy="1821196"/>
        </a:xfrm>
        <a:prstGeom prst="rect">
          <a:avLst/>
        </a:prstGeom>
      </xdr:spPr>
    </xdr:pic>
    <xdr:clientData/>
  </xdr:twoCellAnchor>
  <xdr:twoCellAnchor editAs="oneCell">
    <xdr:from>
      <xdr:col>4</xdr:col>
      <xdr:colOff>137110</xdr:colOff>
      <xdr:row>17</xdr:row>
      <xdr:rowOff>115341</xdr:rowOff>
    </xdr:from>
    <xdr:to>
      <xdr:col>4</xdr:col>
      <xdr:colOff>1767436</xdr:colOff>
      <xdr:row>17</xdr:row>
      <xdr:rowOff>1929493</xdr:rowOff>
    </xdr:to>
    <xdr:pic>
      <xdr:nvPicPr>
        <xdr:cNvPr id="13" name="Imagen 12">
          <a:extLst>
            <a:ext uri="{FF2B5EF4-FFF2-40B4-BE49-F238E27FC236}">
              <a16:creationId xmlns:a16="http://schemas.microsoft.com/office/drawing/2014/main" id="{39734CC1-02D2-4108-B70F-DA29A3786558}"/>
            </a:ext>
          </a:extLst>
        </xdr:cNvPr>
        <xdr:cNvPicPr>
          <a:picLocks noChangeAspect="1"/>
        </xdr:cNvPicPr>
      </xdr:nvPicPr>
      <xdr:blipFill>
        <a:blip xmlns:r="http://schemas.openxmlformats.org/officeDocument/2006/relationships" r:embed="rId6"/>
        <a:stretch>
          <a:fillRect/>
        </a:stretch>
      </xdr:blipFill>
      <xdr:spPr>
        <a:xfrm>
          <a:off x="3909010" y="31252566"/>
          <a:ext cx="1630326" cy="1814152"/>
        </a:xfrm>
        <a:prstGeom prst="rect">
          <a:avLst/>
        </a:prstGeom>
      </xdr:spPr>
    </xdr:pic>
    <xdr:clientData/>
  </xdr:twoCellAnchor>
  <xdr:twoCellAnchor editAs="oneCell">
    <xdr:from>
      <xdr:col>4</xdr:col>
      <xdr:colOff>27214</xdr:colOff>
      <xdr:row>8</xdr:row>
      <xdr:rowOff>95248</xdr:rowOff>
    </xdr:from>
    <xdr:to>
      <xdr:col>4</xdr:col>
      <xdr:colOff>1699295</xdr:colOff>
      <xdr:row>8</xdr:row>
      <xdr:rowOff>1932214</xdr:rowOff>
    </xdr:to>
    <xdr:pic>
      <xdr:nvPicPr>
        <xdr:cNvPr id="15" name="Imagen 14">
          <a:extLst>
            <a:ext uri="{FF2B5EF4-FFF2-40B4-BE49-F238E27FC236}">
              <a16:creationId xmlns:a16="http://schemas.microsoft.com/office/drawing/2014/main" id="{AFB88429-8A01-4C54-B2EA-DBDF645873C6}"/>
            </a:ext>
          </a:extLst>
        </xdr:cNvPr>
        <xdr:cNvPicPr>
          <a:picLocks noChangeAspect="1"/>
        </xdr:cNvPicPr>
      </xdr:nvPicPr>
      <xdr:blipFill>
        <a:blip xmlns:r="http://schemas.openxmlformats.org/officeDocument/2006/relationships" r:embed="rId7"/>
        <a:stretch>
          <a:fillRect/>
        </a:stretch>
      </xdr:blipFill>
      <xdr:spPr>
        <a:xfrm>
          <a:off x="3374571" y="15144748"/>
          <a:ext cx="1672081" cy="1836966"/>
        </a:xfrm>
        <a:prstGeom prst="rect">
          <a:avLst/>
        </a:prstGeom>
      </xdr:spPr>
    </xdr:pic>
    <xdr:clientData/>
  </xdr:twoCellAnchor>
  <xdr:twoCellAnchor editAs="oneCell">
    <xdr:from>
      <xdr:col>4</xdr:col>
      <xdr:colOff>40822</xdr:colOff>
      <xdr:row>9</xdr:row>
      <xdr:rowOff>68037</xdr:rowOff>
    </xdr:from>
    <xdr:to>
      <xdr:col>4</xdr:col>
      <xdr:colOff>1707139</xdr:colOff>
      <xdr:row>9</xdr:row>
      <xdr:rowOff>1891393</xdr:rowOff>
    </xdr:to>
    <xdr:pic>
      <xdr:nvPicPr>
        <xdr:cNvPr id="16" name="Imagen 15">
          <a:extLst>
            <a:ext uri="{FF2B5EF4-FFF2-40B4-BE49-F238E27FC236}">
              <a16:creationId xmlns:a16="http://schemas.microsoft.com/office/drawing/2014/main" id="{D7714E4F-73BE-41AE-9DA3-F89E89222938}"/>
            </a:ext>
          </a:extLst>
        </xdr:cNvPr>
        <xdr:cNvPicPr>
          <a:picLocks noChangeAspect="1"/>
        </xdr:cNvPicPr>
      </xdr:nvPicPr>
      <xdr:blipFill>
        <a:blip xmlns:r="http://schemas.openxmlformats.org/officeDocument/2006/relationships" r:embed="rId8"/>
        <a:stretch>
          <a:fillRect/>
        </a:stretch>
      </xdr:blipFill>
      <xdr:spPr>
        <a:xfrm>
          <a:off x="3388179" y="16668751"/>
          <a:ext cx="1666317" cy="1823356"/>
        </a:xfrm>
        <a:prstGeom prst="rect">
          <a:avLst/>
        </a:prstGeom>
      </xdr:spPr>
    </xdr:pic>
    <xdr:clientData/>
  </xdr:twoCellAnchor>
  <xdr:twoCellAnchor editAs="oneCell">
    <xdr:from>
      <xdr:col>4</xdr:col>
      <xdr:colOff>47625</xdr:colOff>
      <xdr:row>15</xdr:row>
      <xdr:rowOff>180975</xdr:rowOff>
    </xdr:from>
    <xdr:to>
      <xdr:col>4</xdr:col>
      <xdr:colOff>1847850</xdr:colOff>
      <xdr:row>15</xdr:row>
      <xdr:rowOff>1743075</xdr:rowOff>
    </xdr:to>
    <xdr:pic>
      <xdr:nvPicPr>
        <xdr:cNvPr id="5" name="Imagen 4">
          <a:extLst>
            <a:ext uri="{FF2B5EF4-FFF2-40B4-BE49-F238E27FC236}">
              <a16:creationId xmlns:a16="http://schemas.microsoft.com/office/drawing/2014/main" id="{095A9350-C65D-4A85-9928-F7586351DFE0}"/>
            </a:ext>
          </a:extLst>
        </xdr:cNvPr>
        <xdr:cNvPicPr>
          <a:picLocks noChangeAspect="1"/>
        </xdr:cNvPicPr>
      </xdr:nvPicPr>
      <xdr:blipFill rotWithShape="1">
        <a:blip xmlns:r="http://schemas.openxmlformats.org/officeDocument/2006/relationships" r:embed="rId9"/>
        <a:srcRect t="4651" r="4449"/>
        <a:stretch/>
      </xdr:blipFill>
      <xdr:spPr>
        <a:xfrm>
          <a:off x="3819525" y="27470100"/>
          <a:ext cx="1800225" cy="1562100"/>
        </a:xfrm>
        <a:prstGeom prst="rect">
          <a:avLst/>
        </a:prstGeom>
      </xdr:spPr>
    </xdr:pic>
    <xdr:clientData/>
  </xdr:twoCellAnchor>
  <xdr:twoCellAnchor editAs="oneCell">
    <xdr:from>
      <xdr:col>4</xdr:col>
      <xdr:colOff>66675</xdr:colOff>
      <xdr:row>16</xdr:row>
      <xdr:rowOff>161925</xdr:rowOff>
    </xdr:from>
    <xdr:to>
      <xdr:col>4</xdr:col>
      <xdr:colOff>1959439</xdr:colOff>
      <xdr:row>16</xdr:row>
      <xdr:rowOff>1743075</xdr:rowOff>
    </xdr:to>
    <xdr:pic>
      <xdr:nvPicPr>
        <xdr:cNvPr id="6" name="Imagen 5">
          <a:extLst>
            <a:ext uri="{FF2B5EF4-FFF2-40B4-BE49-F238E27FC236}">
              <a16:creationId xmlns:a16="http://schemas.microsoft.com/office/drawing/2014/main" id="{B6BA9209-1C8A-4CDA-8F71-0BFFD2E44559}"/>
            </a:ext>
          </a:extLst>
        </xdr:cNvPr>
        <xdr:cNvPicPr>
          <a:picLocks noChangeAspect="1"/>
        </xdr:cNvPicPr>
      </xdr:nvPicPr>
      <xdr:blipFill>
        <a:blip xmlns:r="http://schemas.openxmlformats.org/officeDocument/2006/relationships" r:embed="rId10"/>
        <a:stretch>
          <a:fillRect/>
        </a:stretch>
      </xdr:blipFill>
      <xdr:spPr>
        <a:xfrm>
          <a:off x="3838575" y="29375100"/>
          <a:ext cx="1892764" cy="1581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552450</xdr:colOff>
      <xdr:row>0</xdr:row>
      <xdr:rowOff>28575</xdr:rowOff>
    </xdr:from>
    <xdr:to>
      <xdr:col>12</xdr:col>
      <xdr:colOff>216834</xdr:colOff>
      <xdr:row>5</xdr:row>
      <xdr:rowOff>180975</xdr:rowOff>
    </xdr:to>
    <xdr:pic>
      <xdr:nvPicPr>
        <xdr:cNvPr id="2" name="Imagen 1" descr="C:\Users\adriana.luque\Downloads\LOGO NUEVO + ALCALDIA 2-01.png">
          <a:extLst>
            <a:ext uri="{FF2B5EF4-FFF2-40B4-BE49-F238E27FC236}">
              <a16:creationId xmlns:a16="http://schemas.microsoft.com/office/drawing/2014/main" id="{EAF11D52-9C5A-4795-B54F-3016D78B7DB0}"/>
            </a:ext>
          </a:extLst>
        </xdr:cNvPr>
        <xdr:cNvPicPr/>
      </xdr:nvPicPr>
      <xdr:blipFill>
        <a:blip xmlns:r="http://schemas.openxmlformats.org/officeDocument/2006/relationships" r:embed="rId1" cstate="print"/>
        <a:srcRect l="56157" t="10184" r="2318" b="9181"/>
        <a:stretch>
          <a:fillRect/>
        </a:stretch>
      </xdr:blipFill>
      <xdr:spPr bwMode="auto">
        <a:xfrm>
          <a:off x="8181975" y="28575"/>
          <a:ext cx="1190625" cy="1104900"/>
        </a:xfrm>
        <a:prstGeom prst="rect">
          <a:avLst/>
        </a:prstGeom>
        <a:noFill/>
        <a:ln w="9525">
          <a:noFill/>
          <a:miter lim="800000"/>
          <a:headEnd/>
          <a:tailEnd/>
        </a:ln>
      </xdr:spPr>
    </xdr:pic>
    <xdr:clientData/>
  </xdr:twoCellAnchor>
  <xdr:twoCellAnchor editAs="oneCell">
    <xdr:from>
      <xdr:col>5</xdr:col>
      <xdr:colOff>31376</xdr:colOff>
      <xdr:row>12</xdr:row>
      <xdr:rowOff>56029</xdr:rowOff>
    </xdr:from>
    <xdr:to>
      <xdr:col>5</xdr:col>
      <xdr:colOff>1660578</xdr:colOff>
      <xdr:row>13</xdr:row>
      <xdr:rowOff>694764</xdr:rowOff>
    </xdr:to>
    <xdr:pic>
      <xdr:nvPicPr>
        <xdr:cNvPr id="3" name="Imagen 2">
          <a:extLst>
            <a:ext uri="{FF2B5EF4-FFF2-40B4-BE49-F238E27FC236}">
              <a16:creationId xmlns:a16="http://schemas.microsoft.com/office/drawing/2014/main" id="{981EE322-8BB7-47B6-BCA6-2D960D67B906}"/>
            </a:ext>
          </a:extLst>
        </xdr:cNvPr>
        <xdr:cNvPicPr>
          <a:picLocks noChangeAspect="1"/>
        </xdr:cNvPicPr>
      </xdr:nvPicPr>
      <xdr:blipFill rotWithShape="1">
        <a:blip xmlns:r="http://schemas.openxmlformats.org/officeDocument/2006/relationships" r:embed="rId2"/>
        <a:srcRect t="5066"/>
        <a:stretch/>
      </xdr:blipFill>
      <xdr:spPr>
        <a:xfrm>
          <a:off x="3572435" y="5883088"/>
          <a:ext cx="1629202" cy="1949824"/>
        </a:xfrm>
        <a:prstGeom prst="rect">
          <a:avLst/>
        </a:prstGeom>
      </xdr:spPr>
    </xdr:pic>
    <xdr:clientData/>
  </xdr:twoCellAnchor>
  <xdr:twoCellAnchor editAs="oneCell">
    <xdr:from>
      <xdr:col>5</xdr:col>
      <xdr:colOff>22411</xdr:colOff>
      <xdr:row>17</xdr:row>
      <xdr:rowOff>62193</xdr:rowOff>
    </xdr:from>
    <xdr:to>
      <xdr:col>5</xdr:col>
      <xdr:colOff>1680882</xdr:colOff>
      <xdr:row>18</xdr:row>
      <xdr:rowOff>773206</xdr:rowOff>
    </xdr:to>
    <xdr:pic>
      <xdr:nvPicPr>
        <xdr:cNvPr id="4" name="Imagen 3">
          <a:extLst>
            <a:ext uri="{FF2B5EF4-FFF2-40B4-BE49-F238E27FC236}">
              <a16:creationId xmlns:a16="http://schemas.microsoft.com/office/drawing/2014/main" id="{FD141F56-DA3B-4A60-80FC-0858061AE731}"/>
            </a:ext>
          </a:extLst>
        </xdr:cNvPr>
        <xdr:cNvPicPr>
          <a:picLocks noChangeAspect="1"/>
        </xdr:cNvPicPr>
      </xdr:nvPicPr>
      <xdr:blipFill>
        <a:blip xmlns:r="http://schemas.openxmlformats.org/officeDocument/2006/relationships" r:embed="rId3"/>
        <a:stretch>
          <a:fillRect/>
        </a:stretch>
      </xdr:blipFill>
      <xdr:spPr>
        <a:xfrm>
          <a:off x="3563470" y="9038105"/>
          <a:ext cx="1658471" cy="2044513"/>
        </a:xfrm>
        <a:prstGeom prst="rect">
          <a:avLst/>
        </a:prstGeom>
      </xdr:spPr>
    </xdr:pic>
    <xdr:clientData/>
  </xdr:twoCellAnchor>
  <xdr:twoCellAnchor editAs="oneCell">
    <xdr:from>
      <xdr:col>5</xdr:col>
      <xdr:colOff>10086</xdr:colOff>
      <xdr:row>21</xdr:row>
      <xdr:rowOff>251012</xdr:rowOff>
    </xdr:from>
    <xdr:to>
      <xdr:col>5</xdr:col>
      <xdr:colOff>1682167</xdr:colOff>
      <xdr:row>23</xdr:row>
      <xdr:rowOff>694764</xdr:rowOff>
    </xdr:to>
    <xdr:pic>
      <xdr:nvPicPr>
        <xdr:cNvPr id="5" name="Imagen 4">
          <a:extLst>
            <a:ext uri="{FF2B5EF4-FFF2-40B4-BE49-F238E27FC236}">
              <a16:creationId xmlns:a16="http://schemas.microsoft.com/office/drawing/2014/main" id="{EF0D4B0B-3B6B-47B0-AA3B-F670BB129281}"/>
            </a:ext>
          </a:extLst>
        </xdr:cNvPr>
        <xdr:cNvPicPr>
          <a:picLocks noChangeAspect="1"/>
        </xdr:cNvPicPr>
      </xdr:nvPicPr>
      <xdr:blipFill>
        <a:blip xmlns:r="http://schemas.openxmlformats.org/officeDocument/2006/relationships" r:embed="rId4"/>
        <a:stretch>
          <a:fillRect/>
        </a:stretch>
      </xdr:blipFill>
      <xdr:spPr>
        <a:xfrm>
          <a:off x="3551145" y="11916336"/>
          <a:ext cx="1672081" cy="2191870"/>
        </a:xfrm>
        <a:prstGeom prst="rect">
          <a:avLst/>
        </a:prstGeom>
      </xdr:spPr>
    </xdr:pic>
    <xdr:clientData/>
  </xdr:twoCellAnchor>
  <xdr:twoCellAnchor editAs="oneCell">
    <xdr:from>
      <xdr:col>5</xdr:col>
      <xdr:colOff>33617</xdr:colOff>
      <xdr:row>27</xdr:row>
      <xdr:rowOff>53787</xdr:rowOff>
    </xdr:from>
    <xdr:to>
      <xdr:col>5</xdr:col>
      <xdr:colOff>1699934</xdr:colOff>
      <xdr:row>28</xdr:row>
      <xdr:rowOff>974912</xdr:rowOff>
    </xdr:to>
    <xdr:pic>
      <xdr:nvPicPr>
        <xdr:cNvPr id="6" name="Imagen 5">
          <a:extLst>
            <a:ext uri="{FF2B5EF4-FFF2-40B4-BE49-F238E27FC236}">
              <a16:creationId xmlns:a16="http://schemas.microsoft.com/office/drawing/2014/main" id="{55AB8144-9146-45CE-B07B-9C2E98776B4A}"/>
            </a:ext>
          </a:extLst>
        </xdr:cNvPr>
        <xdr:cNvPicPr>
          <a:picLocks noChangeAspect="1"/>
        </xdr:cNvPicPr>
      </xdr:nvPicPr>
      <xdr:blipFill>
        <a:blip xmlns:r="http://schemas.openxmlformats.org/officeDocument/2006/relationships" r:embed="rId5"/>
        <a:stretch>
          <a:fillRect/>
        </a:stretch>
      </xdr:blipFill>
      <xdr:spPr>
        <a:xfrm>
          <a:off x="3574676" y="15080875"/>
          <a:ext cx="1666317" cy="2198595"/>
        </a:xfrm>
        <a:prstGeom prst="rect">
          <a:avLst/>
        </a:prstGeom>
      </xdr:spPr>
    </xdr:pic>
    <xdr:clientData/>
  </xdr:twoCellAnchor>
  <xdr:twoCellAnchor editAs="oneCell">
    <xdr:from>
      <xdr:col>5</xdr:col>
      <xdr:colOff>11206</xdr:colOff>
      <xdr:row>31</xdr:row>
      <xdr:rowOff>246529</xdr:rowOff>
    </xdr:from>
    <xdr:to>
      <xdr:col>5</xdr:col>
      <xdr:colOff>1675927</xdr:colOff>
      <xdr:row>33</xdr:row>
      <xdr:rowOff>392206</xdr:rowOff>
    </xdr:to>
    <xdr:pic>
      <xdr:nvPicPr>
        <xdr:cNvPr id="8" name="Imagen 7">
          <a:extLst>
            <a:ext uri="{FF2B5EF4-FFF2-40B4-BE49-F238E27FC236}">
              <a16:creationId xmlns:a16="http://schemas.microsoft.com/office/drawing/2014/main" id="{5AE967A8-8D8C-4FF1-9E84-3BADD4B1BCF6}"/>
            </a:ext>
          </a:extLst>
        </xdr:cNvPr>
        <xdr:cNvPicPr>
          <a:picLocks noChangeAspect="1"/>
        </xdr:cNvPicPr>
      </xdr:nvPicPr>
      <xdr:blipFill>
        <a:blip xmlns:r="http://schemas.openxmlformats.org/officeDocument/2006/relationships" r:embed="rId6"/>
        <a:stretch>
          <a:fillRect/>
        </a:stretch>
      </xdr:blipFill>
      <xdr:spPr>
        <a:xfrm>
          <a:off x="3552265" y="17873382"/>
          <a:ext cx="1664721" cy="2039471"/>
        </a:xfrm>
        <a:prstGeom prst="rect">
          <a:avLst/>
        </a:prstGeom>
      </xdr:spPr>
    </xdr:pic>
    <xdr:clientData/>
  </xdr:twoCellAnchor>
  <xdr:twoCellAnchor editAs="oneCell">
    <xdr:from>
      <xdr:col>5</xdr:col>
      <xdr:colOff>6723</xdr:colOff>
      <xdr:row>36</xdr:row>
      <xdr:rowOff>277344</xdr:rowOff>
    </xdr:from>
    <xdr:to>
      <xdr:col>5</xdr:col>
      <xdr:colOff>1692088</xdr:colOff>
      <xdr:row>38</xdr:row>
      <xdr:rowOff>885265</xdr:rowOff>
    </xdr:to>
    <xdr:pic>
      <xdr:nvPicPr>
        <xdr:cNvPr id="9" name="Imagen 8">
          <a:extLst>
            <a:ext uri="{FF2B5EF4-FFF2-40B4-BE49-F238E27FC236}">
              <a16:creationId xmlns:a16="http://schemas.microsoft.com/office/drawing/2014/main" id="{B97DDE34-AD6B-47FC-9F3A-9A337355E8A8}"/>
            </a:ext>
          </a:extLst>
        </xdr:cNvPr>
        <xdr:cNvPicPr>
          <a:picLocks noChangeAspect="1"/>
        </xdr:cNvPicPr>
      </xdr:nvPicPr>
      <xdr:blipFill>
        <a:blip xmlns:r="http://schemas.openxmlformats.org/officeDocument/2006/relationships" r:embed="rId6"/>
        <a:stretch>
          <a:fillRect/>
        </a:stretch>
      </xdr:blipFill>
      <xdr:spPr>
        <a:xfrm>
          <a:off x="3547782" y="21165109"/>
          <a:ext cx="1685365" cy="2288803"/>
        </a:xfrm>
        <a:prstGeom prst="rect">
          <a:avLst/>
        </a:prstGeom>
      </xdr:spPr>
    </xdr:pic>
    <xdr:clientData/>
  </xdr:twoCellAnchor>
  <xdr:twoCellAnchor editAs="oneCell">
    <xdr:from>
      <xdr:col>5</xdr:col>
      <xdr:colOff>11206</xdr:colOff>
      <xdr:row>41</xdr:row>
      <xdr:rowOff>324970</xdr:rowOff>
    </xdr:from>
    <xdr:to>
      <xdr:col>5</xdr:col>
      <xdr:colOff>1708875</xdr:colOff>
      <xdr:row>43</xdr:row>
      <xdr:rowOff>795617</xdr:rowOff>
    </xdr:to>
    <xdr:pic>
      <xdr:nvPicPr>
        <xdr:cNvPr id="10" name="Imagen 9">
          <a:extLst>
            <a:ext uri="{FF2B5EF4-FFF2-40B4-BE49-F238E27FC236}">
              <a16:creationId xmlns:a16="http://schemas.microsoft.com/office/drawing/2014/main" id="{3D586226-8DC2-4B08-8714-2F53C7FC9036}"/>
            </a:ext>
          </a:extLst>
        </xdr:cNvPr>
        <xdr:cNvPicPr>
          <a:picLocks noChangeAspect="1"/>
        </xdr:cNvPicPr>
      </xdr:nvPicPr>
      <xdr:blipFill>
        <a:blip xmlns:r="http://schemas.openxmlformats.org/officeDocument/2006/relationships" r:embed="rId7"/>
        <a:stretch>
          <a:fillRect/>
        </a:stretch>
      </xdr:blipFill>
      <xdr:spPr>
        <a:xfrm>
          <a:off x="3552265" y="23846117"/>
          <a:ext cx="1697669" cy="2308412"/>
        </a:xfrm>
        <a:prstGeom prst="rect">
          <a:avLst/>
        </a:prstGeom>
      </xdr:spPr>
    </xdr:pic>
    <xdr:clientData/>
  </xdr:twoCellAnchor>
  <xdr:twoCellAnchor editAs="oneCell">
    <xdr:from>
      <xdr:col>5</xdr:col>
      <xdr:colOff>30816</xdr:colOff>
      <xdr:row>46</xdr:row>
      <xdr:rowOff>317687</xdr:rowOff>
    </xdr:from>
    <xdr:to>
      <xdr:col>5</xdr:col>
      <xdr:colOff>1724575</xdr:colOff>
      <xdr:row>48</xdr:row>
      <xdr:rowOff>683559</xdr:rowOff>
    </xdr:to>
    <xdr:pic>
      <xdr:nvPicPr>
        <xdr:cNvPr id="11" name="Imagen 10">
          <a:extLst>
            <a:ext uri="{FF2B5EF4-FFF2-40B4-BE49-F238E27FC236}">
              <a16:creationId xmlns:a16="http://schemas.microsoft.com/office/drawing/2014/main" id="{F28C4FC8-FBDA-43A2-9D79-277747521CBF}"/>
            </a:ext>
          </a:extLst>
        </xdr:cNvPr>
        <xdr:cNvPicPr>
          <a:picLocks noChangeAspect="1"/>
        </xdr:cNvPicPr>
      </xdr:nvPicPr>
      <xdr:blipFill>
        <a:blip xmlns:r="http://schemas.openxmlformats.org/officeDocument/2006/relationships" r:embed="rId7"/>
        <a:stretch>
          <a:fillRect/>
        </a:stretch>
      </xdr:blipFill>
      <xdr:spPr>
        <a:xfrm>
          <a:off x="3571875" y="26785981"/>
          <a:ext cx="1693759" cy="2113990"/>
        </a:xfrm>
        <a:prstGeom prst="rect">
          <a:avLst/>
        </a:prstGeom>
      </xdr:spPr>
    </xdr:pic>
    <xdr:clientData/>
  </xdr:twoCellAnchor>
  <xdr:twoCellAnchor editAs="oneCell">
    <xdr:from>
      <xdr:col>5</xdr:col>
      <xdr:colOff>19609</xdr:colOff>
      <xdr:row>51</xdr:row>
      <xdr:rowOff>342339</xdr:rowOff>
    </xdr:from>
    <xdr:to>
      <xdr:col>5</xdr:col>
      <xdr:colOff>1710322</xdr:colOff>
      <xdr:row>53</xdr:row>
      <xdr:rowOff>795617</xdr:rowOff>
    </xdr:to>
    <xdr:pic>
      <xdr:nvPicPr>
        <xdr:cNvPr id="12" name="Imagen 11">
          <a:extLst>
            <a:ext uri="{FF2B5EF4-FFF2-40B4-BE49-F238E27FC236}">
              <a16:creationId xmlns:a16="http://schemas.microsoft.com/office/drawing/2014/main" id="{4F15F8A6-96AB-414F-BC31-7B27103C09D5}"/>
            </a:ext>
          </a:extLst>
        </xdr:cNvPr>
        <xdr:cNvPicPr>
          <a:picLocks noChangeAspect="1"/>
        </xdr:cNvPicPr>
      </xdr:nvPicPr>
      <xdr:blipFill>
        <a:blip xmlns:r="http://schemas.openxmlformats.org/officeDocument/2006/relationships" r:embed="rId8"/>
        <a:stretch>
          <a:fillRect/>
        </a:stretch>
      </xdr:blipFill>
      <xdr:spPr>
        <a:xfrm>
          <a:off x="3560668" y="29757780"/>
          <a:ext cx="1690713" cy="2044514"/>
        </a:xfrm>
        <a:prstGeom prst="rect">
          <a:avLst/>
        </a:prstGeom>
      </xdr:spPr>
    </xdr:pic>
    <xdr:clientData/>
  </xdr:twoCellAnchor>
  <xdr:twoCellAnchor editAs="oneCell">
    <xdr:from>
      <xdr:col>5</xdr:col>
      <xdr:colOff>17929</xdr:colOff>
      <xdr:row>56</xdr:row>
      <xdr:rowOff>267261</xdr:rowOff>
    </xdr:from>
    <xdr:to>
      <xdr:col>5</xdr:col>
      <xdr:colOff>1672680</xdr:colOff>
      <xdr:row>58</xdr:row>
      <xdr:rowOff>459442</xdr:rowOff>
    </xdr:to>
    <xdr:pic>
      <xdr:nvPicPr>
        <xdr:cNvPr id="13" name="Imagen 12">
          <a:extLst>
            <a:ext uri="{FF2B5EF4-FFF2-40B4-BE49-F238E27FC236}">
              <a16:creationId xmlns:a16="http://schemas.microsoft.com/office/drawing/2014/main" id="{4F2B7F34-86B2-4E91-81CB-99186FD94DD1}"/>
            </a:ext>
          </a:extLst>
        </xdr:cNvPr>
        <xdr:cNvPicPr>
          <a:picLocks noChangeAspect="1"/>
        </xdr:cNvPicPr>
      </xdr:nvPicPr>
      <xdr:blipFill>
        <a:blip xmlns:r="http://schemas.openxmlformats.org/officeDocument/2006/relationships" r:embed="rId9"/>
        <a:stretch>
          <a:fillRect/>
        </a:stretch>
      </xdr:blipFill>
      <xdr:spPr>
        <a:xfrm>
          <a:off x="3558988" y="32629849"/>
          <a:ext cx="1654751" cy="2074769"/>
        </a:xfrm>
        <a:prstGeom prst="rect">
          <a:avLst/>
        </a:prstGeom>
      </xdr:spPr>
    </xdr:pic>
    <xdr:clientData/>
  </xdr:twoCellAnchor>
  <xdr:twoCellAnchor editAs="oneCell">
    <xdr:from>
      <xdr:col>5</xdr:col>
      <xdr:colOff>45943</xdr:colOff>
      <xdr:row>61</xdr:row>
      <xdr:rowOff>322169</xdr:rowOff>
    </xdr:from>
    <xdr:to>
      <xdr:col>5</xdr:col>
      <xdr:colOff>1676269</xdr:colOff>
      <xdr:row>63</xdr:row>
      <xdr:rowOff>773206</xdr:rowOff>
    </xdr:to>
    <xdr:pic>
      <xdr:nvPicPr>
        <xdr:cNvPr id="14" name="Imagen 13">
          <a:extLst>
            <a:ext uri="{FF2B5EF4-FFF2-40B4-BE49-F238E27FC236}">
              <a16:creationId xmlns:a16="http://schemas.microsoft.com/office/drawing/2014/main" id="{129ED61F-430C-40C9-A697-48CD5E77B11B}"/>
            </a:ext>
          </a:extLst>
        </xdr:cNvPr>
        <xdr:cNvPicPr>
          <a:picLocks noChangeAspect="1"/>
        </xdr:cNvPicPr>
      </xdr:nvPicPr>
      <xdr:blipFill>
        <a:blip xmlns:r="http://schemas.openxmlformats.org/officeDocument/2006/relationships" r:embed="rId10"/>
        <a:stretch>
          <a:fillRect/>
        </a:stretch>
      </xdr:blipFill>
      <xdr:spPr>
        <a:xfrm>
          <a:off x="3587002" y="35631904"/>
          <a:ext cx="1630326" cy="22327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1650C-7797-4088-9020-6546B3B8FFEC}">
  <sheetPr>
    <tabColor theme="9" tint="0.39997558519241921"/>
  </sheetPr>
  <dimension ref="A1:O52"/>
  <sheetViews>
    <sheetView showGridLines="0" tabSelected="1" view="pageBreakPreview" topLeftCell="A28" zoomScale="85" zoomScaleNormal="85" zoomScaleSheetLayoutView="85" workbookViewId="0">
      <selection activeCell="E57" sqref="E57"/>
    </sheetView>
  </sheetViews>
  <sheetFormatPr baseColWidth="10" defaultRowHeight="15.75" x14ac:dyDescent="0.3"/>
  <cols>
    <col min="1" max="1" width="6.42578125" style="34" customWidth="1"/>
    <col min="2" max="2" width="4.7109375" style="34" customWidth="1"/>
    <col min="3" max="3" width="20.42578125" style="35" customWidth="1"/>
    <col min="4" max="4" width="19" style="35" customWidth="1"/>
    <col min="5" max="5" width="29.7109375" style="34" customWidth="1"/>
    <col min="6" max="6" width="29.5703125" style="36" customWidth="1"/>
    <col min="7" max="7" width="7.28515625" style="36" customWidth="1"/>
    <col min="8" max="8" width="21.42578125" style="36" customWidth="1"/>
    <col min="9" max="9" width="22.28515625" style="41" customWidth="1"/>
    <col min="10" max="10" width="21.5703125" style="34" customWidth="1"/>
    <col min="11" max="11" width="21.42578125" style="34" customWidth="1"/>
    <col min="12" max="12" width="21.28515625" style="34" customWidth="1"/>
    <col min="13" max="13" width="19.42578125" style="34" customWidth="1"/>
    <col min="14" max="14" width="23.28515625" style="34" customWidth="1"/>
    <col min="15" max="15" width="20.140625" style="34" customWidth="1"/>
    <col min="16" max="16384" width="11.42578125" style="34"/>
  </cols>
  <sheetData>
    <row r="1" spans="1:15" ht="24.75" customHeight="1" x14ac:dyDescent="0.3">
      <c r="A1" s="199" t="s">
        <v>95</v>
      </c>
      <c r="B1" s="199"/>
      <c r="C1" s="199"/>
      <c r="D1" s="199"/>
      <c r="E1" s="199"/>
      <c r="F1" s="199"/>
      <c r="G1" s="199"/>
      <c r="H1" s="199"/>
      <c r="I1" s="199"/>
      <c r="J1" s="199"/>
      <c r="K1" s="199"/>
      <c r="L1" s="199"/>
      <c r="M1" s="199"/>
      <c r="N1" s="199"/>
      <c r="O1" s="199"/>
    </row>
    <row r="2" spans="1:15" ht="10.5" customHeight="1" x14ac:dyDescent="0.3"/>
    <row r="3" spans="1:15" ht="225.75" customHeight="1" x14ac:dyDescent="0.3">
      <c r="A3" s="200" t="s">
        <v>96</v>
      </c>
      <c r="B3" s="200"/>
      <c r="C3" s="200"/>
      <c r="D3" s="200"/>
      <c r="E3" s="200"/>
      <c r="F3" s="200"/>
      <c r="G3" s="200"/>
      <c r="H3" s="200"/>
      <c r="I3" s="200"/>
      <c r="J3" s="200"/>
      <c r="K3" s="200"/>
      <c r="L3" s="200"/>
      <c r="M3" s="200"/>
      <c r="N3" s="200"/>
      <c r="O3" s="200"/>
    </row>
    <row r="4" spans="1:15" ht="107.25" customHeight="1" x14ac:dyDescent="0.3">
      <c r="A4" s="200"/>
      <c r="B4" s="200"/>
      <c r="C4" s="200"/>
      <c r="D4" s="200"/>
      <c r="E4" s="200"/>
      <c r="F4" s="200"/>
      <c r="G4" s="200"/>
      <c r="H4" s="200"/>
      <c r="I4" s="200"/>
      <c r="J4" s="200"/>
      <c r="K4" s="200"/>
      <c r="L4" s="200"/>
      <c r="M4" s="200"/>
      <c r="N4" s="200"/>
      <c r="O4" s="200"/>
    </row>
    <row r="5" spans="1:15" ht="11.25" customHeight="1" x14ac:dyDescent="0.3">
      <c r="A5" s="71"/>
      <c r="B5" s="71"/>
      <c r="C5" s="71"/>
      <c r="D5" s="71"/>
      <c r="E5" s="71"/>
      <c r="F5" s="71"/>
      <c r="G5" s="71"/>
      <c r="H5" s="71"/>
      <c r="I5" s="71"/>
      <c r="J5" s="71"/>
      <c r="K5" s="71"/>
      <c r="L5" s="71"/>
    </row>
    <row r="6" spans="1:15" ht="90" customHeight="1" x14ac:dyDescent="0.3">
      <c r="A6" s="52" t="s">
        <v>6</v>
      </c>
      <c r="B6" s="72" t="s">
        <v>0</v>
      </c>
      <c r="C6" s="72"/>
      <c r="D6" s="51" t="s">
        <v>67</v>
      </c>
      <c r="E6" s="51" t="s">
        <v>65</v>
      </c>
      <c r="F6" s="51" t="s">
        <v>57</v>
      </c>
      <c r="G6" s="54" t="s">
        <v>54</v>
      </c>
      <c r="H6" s="51" t="s">
        <v>55</v>
      </c>
      <c r="I6" s="51" t="s">
        <v>1</v>
      </c>
      <c r="J6" s="52" t="s">
        <v>2</v>
      </c>
      <c r="K6" s="51" t="s">
        <v>23</v>
      </c>
      <c r="L6" s="51" t="s">
        <v>71</v>
      </c>
      <c r="M6" s="51" t="s">
        <v>72</v>
      </c>
      <c r="N6" s="51" t="s">
        <v>73</v>
      </c>
      <c r="O6" s="51" t="s">
        <v>74</v>
      </c>
    </row>
    <row r="7" spans="1:15" s="41" customFormat="1" ht="167.25" customHeight="1" x14ac:dyDescent="0.25">
      <c r="A7" s="37">
        <v>1</v>
      </c>
      <c r="B7" s="75" t="s">
        <v>26</v>
      </c>
      <c r="C7" s="38" t="s">
        <v>24</v>
      </c>
      <c r="D7" s="38" t="s">
        <v>25</v>
      </c>
      <c r="E7" s="39"/>
      <c r="F7" s="40" t="s">
        <v>66</v>
      </c>
      <c r="G7" s="55">
        <v>1</v>
      </c>
      <c r="H7" s="55">
        <v>3</v>
      </c>
      <c r="I7" s="56">
        <v>0</v>
      </c>
      <c r="J7" s="57">
        <f>+I7*19%</f>
        <v>0</v>
      </c>
      <c r="K7" s="57">
        <f>+I7+J7</f>
        <v>0</v>
      </c>
      <c r="L7" s="57">
        <f t="shared" ref="L7:L15" si="0">(K7*G7)*H7</f>
        <v>0</v>
      </c>
      <c r="M7" s="64">
        <v>0</v>
      </c>
      <c r="N7" s="58">
        <v>559846</v>
      </c>
      <c r="O7" s="58">
        <v>1679538</v>
      </c>
    </row>
    <row r="8" spans="1:15" s="41" customFormat="1" ht="167.25" customHeight="1" x14ac:dyDescent="0.25">
      <c r="A8" s="37">
        <v>2</v>
      </c>
      <c r="B8" s="75"/>
      <c r="C8" s="38" t="s">
        <v>27</v>
      </c>
      <c r="D8" s="38" t="s">
        <v>28</v>
      </c>
      <c r="E8" s="39"/>
      <c r="F8" s="40" t="s">
        <v>66</v>
      </c>
      <c r="G8" s="55">
        <v>1</v>
      </c>
      <c r="H8" s="55">
        <v>3</v>
      </c>
      <c r="I8" s="56">
        <v>0</v>
      </c>
      <c r="J8" s="57">
        <f>+I8*19%</f>
        <v>0</v>
      </c>
      <c r="K8" s="57">
        <f>+I8+J8</f>
        <v>0</v>
      </c>
      <c r="L8" s="57">
        <f t="shared" si="0"/>
        <v>0</v>
      </c>
      <c r="M8" s="64">
        <v>0</v>
      </c>
      <c r="N8" s="58">
        <v>469918</v>
      </c>
      <c r="O8" s="58">
        <v>1409754</v>
      </c>
    </row>
    <row r="9" spans="1:15" s="41" customFormat="1" ht="167.25" customHeight="1" x14ac:dyDescent="0.25">
      <c r="A9" s="37">
        <v>3</v>
      </c>
      <c r="B9" s="75"/>
      <c r="C9" s="38" t="s">
        <v>29</v>
      </c>
      <c r="D9" s="38" t="s">
        <v>28</v>
      </c>
      <c r="E9" s="39"/>
      <c r="F9" s="40" t="s">
        <v>66</v>
      </c>
      <c r="G9" s="55">
        <v>1</v>
      </c>
      <c r="H9" s="55">
        <v>3</v>
      </c>
      <c r="I9" s="56">
        <v>0</v>
      </c>
      <c r="J9" s="57">
        <f>+I9*19%</f>
        <v>0</v>
      </c>
      <c r="K9" s="57">
        <f>+I9+J9</f>
        <v>0</v>
      </c>
      <c r="L9" s="57">
        <f t="shared" si="0"/>
        <v>0</v>
      </c>
      <c r="M9" s="64">
        <v>0</v>
      </c>
      <c r="N9" s="58">
        <v>442151</v>
      </c>
      <c r="O9" s="58">
        <v>1326453</v>
      </c>
    </row>
    <row r="10" spans="1:15" s="41" customFormat="1" ht="167.25" customHeight="1" x14ac:dyDescent="0.25">
      <c r="A10" s="37">
        <v>4</v>
      </c>
      <c r="B10" s="75"/>
      <c r="C10" s="42" t="s">
        <v>30</v>
      </c>
      <c r="D10" s="42" t="s">
        <v>28</v>
      </c>
      <c r="E10" s="43"/>
      <c r="F10" s="44" t="s">
        <v>66</v>
      </c>
      <c r="G10" s="59">
        <v>1</v>
      </c>
      <c r="H10" s="59">
        <v>3</v>
      </c>
      <c r="I10" s="56">
        <v>0</v>
      </c>
      <c r="J10" s="57">
        <f>+I10*19%</f>
        <v>0</v>
      </c>
      <c r="K10" s="57">
        <f>+I10+J10</f>
        <v>0</v>
      </c>
      <c r="L10" s="57">
        <f t="shared" si="0"/>
        <v>0</v>
      </c>
      <c r="M10" s="64">
        <v>0</v>
      </c>
      <c r="N10" s="58">
        <v>419120</v>
      </c>
      <c r="O10" s="58">
        <v>1257360</v>
      </c>
    </row>
    <row r="11" spans="1:15" s="41" customFormat="1" ht="167.25" customHeight="1" x14ac:dyDescent="0.25">
      <c r="A11" s="37">
        <v>5</v>
      </c>
      <c r="B11" s="76" t="s">
        <v>31</v>
      </c>
      <c r="C11" s="38" t="s">
        <v>32</v>
      </c>
      <c r="D11" s="38" t="s">
        <v>28</v>
      </c>
      <c r="E11" s="39"/>
      <c r="F11" s="40" t="s">
        <v>66</v>
      </c>
      <c r="G11" s="55">
        <v>1</v>
      </c>
      <c r="H11" s="55">
        <v>3</v>
      </c>
      <c r="I11" s="56">
        <v>0</v>
      </c>
      <c r="J11" s="57">
        <f t="shared" ref="J11:J16" si="1">+I11*19%</f>
        <v>0</v>
      </c>
      <c r="K11" s="57">
        <f t="shared" ref="K11:K19" si="2">+I11+J11</f>
        <v>0</v>
      </c>
      <c r="L11" s="57">
        <f t="shared" si="0"/>
        <v>0</v>
      </c>
      <c r="M11" s="64">
        <v>0</v>
      </c>
      <c r="N11" s="58">
        <v>428878</v>
      </c>
      <c r="O11" s="58">
        <v>1286634</v>
      </c>
    </row>
    <row r="12" spans="1:15" s="41" customFormat="1" ht="167.25" customHeight="1" x14ac:dyDescent="0.25">
      <c r="A12" s="38">
        <v>6</v>
      </c>
      <c r="B12" s="77"/>
      <c r="C12" s="38" t="s">
        <v>34</v>
      </c>
      <c r="D12" s="38" t="s">
        <v>28</v>
      </c>
      <c r="E12" s="39"/>
      <c r="F12" s="40" t="s">
        <v>66</v>
      </c>
      <c r="G12" s="55">
        <v>1</v>
      </c>
      <c r="H12" s="55">
        <v>3</v>
      </c>
      <c r="I12" s="56">
        <v>0</v>
      </c>
      <c r="J12" s="57">
        <f t="shared" si="1"/>
        <v>0</v>
      </c>
      <c r="K12" s="57">
        <f t="shared" si="2"/>
        <v>0</v>
      </c>
      <c r="L12" s="57">
        <f t="shared" si="0"/>
        <v>0</v>
      </c>
      <c r="M12" s="64">
        <v>0</v>
      </c>
      <c r="N12" s="58">
        <v>475945</v>
      </c>
      <c r="O12" s="58">
        <v>1427835</v>
      </c>
    </row>
    <row r="13" spans="1:15" s="41" customFormat="1" ht="167.25" customHeight="1" x14ac:dyDescent="0.25">
      <c r="A13" s="38">
        <v>7</v>
      </c>
      <c r="B13" s="77"/>
      <c r="C13" s="38" t="s">
        <v>36</v>
      </c>
      <c r="D13" s="38" t="s">
        <v>28</v>
      </c>
      <c r="E13" s="39"/>
      <c r="F13" s="40" t="s">
        <v>66</v>
      </c>
      <c r="G13" s="55">
        <v>1</v>
      </c>
      <c r="H13" s="55">
        <v>3</v>
      </c>
      <c r="I13" s="56">
        <v>0</v>
      </c>
      <c r="J13" s="57">
        <f t="shared" si="1"/>
        <v>0</v>
      </c>
      <c r="K13" s="57">
        <f t="shared" si="2"/>
        <v>0</v>
      </c>
      <c r="L13" s="57">
        <f t="shared" si="0"/>
        <v>0</v>
      </c>
      <c r="M13" s="64">
        <v>0</v>
      </c>
      <c r="N13" s="58">
        <v>516733</v>
      </c>
      <c r="O13" s="58">
        <v>1550199</v>
      </c>
    </row>
    <row r="14" spans="1:15" s="41" customFormat="1" ht="167.25" customHeight="1" x14ac:dyDescent="0.25">
      <c r="A14" s="38">
        <v>8</v>
      </c>
      <c r="B14" s="77"/>
      <c r="C14" s="38" t="s">
        <v>27</v>
      </c>
      <c r="D14" s="38" t="s">
        <v>28</v>
      </c>
      <c r="E14" s="39"/>
      <c r="F14" s="40" t="s">
        <v>66</v>
      </c>
      <c r="G14" s="55">
        <v>1</v>
      </c>
      <c r="H14" s="55">
        <v>3</v>
      </c>
      <c r="I14" s="56">
        <v>0</v>
      </c>
      <c r="J14" s="57">
        <f t="shared" si="1"/>
        <v>0</v>
      </c>
      <c r="K14" s="57">
        <f t="shared" si="2"/>
        <v>0</v>
      </c>
      <c r="L14" s="57">
        <f t="shared" si="0"/>
        <v>0</v>
      </c>
      <c r="M14" s="64">
        <v>0</v>
      </c>
      <c r="N14" s="58">
        <v>485465</v>
      </c>
      <c r="O14" s="58">
        <v>1456395</v>
      </c>
    </row>
    <row r="15" spans="1:15" s="41" customFormat="1" ht="167.25" customHeight="1" x14ac:dyDescent="0.25">
      <c r="A15" s="37">
        <v>9</v>
      </c>
      <c r="B15" s="77"/>
      <c r="C15" s="38" t="s">
        <v>39</v>
      </c>
      <c r="D15" s="38" t="s">
        <v>28</v>
      </c>
      <c r="E15" s="39"/>
      <c r="F15" s="40" t="s">
        <v>66</v>
      </c>
      <c r="G15" s="55">
        <v>5</v>
      </c>
      <c r="H15" s="55">
        <v>3</v>
      </c>
      <c r="I15" s="56">
        <v>0</v>
      </c>
      <c r="J15" s="57">
        <f t="shared" si="1"/>
        <v>0</v>
      </c>
      <c r="K15" s="57">
        <f t="shared" si="2"/>
        <v>0</v>
      </c>
      <c r="L15" s="57">
        <f t="shared" si="0"/>
        <v>0</v>
      </c>
      <c r="M15" s="64">
        <v>0</v>
      </c>
      <c r="N15" s="58">
        <v>2922830</v>
      </c>
      <c r="O15" s="58">
        <v>8768490</v>
      </c>
    </row>
    <row r="16" spans="1:15" s="41" customFormat="1" ht="151.5" customHeight="1" x14ac:dyDescent="0.25">
      <c r="A16" s="37">
        <v>10</v>
      </c>
      <c r="B16" s="78"/>
      <c r="C16" s="45" t="s">
        <v>68</v>
      </c>
      <c r="D16" s="45" t="s">
        <v>69</v>
      </c>
      <c r="E16" s="46"/>
      <c r="F16" s="50" t="s">
        <v>66</v>
      </c>
      <c r="G16" s="55">
        <v>1</v>
      </c>
      <c r="H16" s="55">
        <v>3</v>
      </c>
      <c r="I16" s="56">
        <v>0</v>
      </c>
      <c r="J16" s="57">
        <f t="shared" si="1"/>
        <v>0</v>
      </c>
      <c r="K16" s="57">
        <f t="shared" si="2"/>
        <v>0</v>
      </c>
      <c r="L16" s="57">
        <f t="shared" ref="L16:L19" si="3">(K16*G16)*H16</f>
        <v>0</v>
      </c>
      <c r="M16" s="64">
        <v>0</v>
      </c>
      <c r="N16" s="58">
        <v>415647</v>
      </c>
      <c r="O16" s="58">
        <v>1246941</v>
      </c>
    </row>
    <row r="17" spans="1:15" s="41" customFormat="1" ht="151.5" customHeight="1" x14ac:dyDescent="0.25">
      <c r="A17" s="37">
        <v>11</v>
      </c>
      <c r="B17" s="79" t="s">
        <v>5</v>
      </c>
      <c r="C17" s="38" t="s">
        <v>70</v>
      </c>
      <c r="D17" s="38" t="s">
        <v>28</v>
      </c>
      <c r="E17" s="49"/>
      <c r="F17" s="48" t="s">
        <v>66</v>
      </c>
      <c r="G17" s="55">
        <v>1</v>
      </c>
      <c r="H17" s="55">
        <v>3</v>
      </c>
      <c r="I17" s="56">
        <v>0</v>
      </c>
      <c r="J17" s="57">
        <f>+I17*19%</f>
        <v>0</v>
      </c>
      <c r="K17" s="57">
        <f t="shared" ref="K17" si="4">+I17+J17</f>
        <v>0</v>
      </c>
      <c r="L17" s="57">
        <f t="shared" ref="L17" si="5">(K17*G17)*H17</f>
        <v>0</v>
      </c>
      <c r="M17" s="64">
        <v>0</v>
      </c>
      <c r="N17" s="58">
        <v>485465</v>
      </c>
      <c r="O17" s="58">
        <v>1456395</v>
      </c>
    </row>
    <row r="18" spans="1:15" s="41" customFormat="1" ht="167.25" customHeight="1" x14ac:dyDescent="0.25">
      <c r="A18" s="38">
        <v>12</v>
      </c>
      <c r="B18" s="79"/>
      <c r="C18" s="42" t="s">
        <v>43</v>
      </c>
      <c r="D18" s="42" t="s">
        <v>28</v>
      </c>
      <c r="E18" s="47"/>
      <c r="F18" s="48" t="s">
        <v>66</v>
      </c>
      <c r="G18" s="59">
        <v>1</v>
      </c>
      <c r="H18" s="59">
        <v>3</v>
      </c>
      <c r="I18" s="56">
        <v>0</v>
      </c>
      <c r="J18" s="57">
        <f>+I18*19%</f>
        <v>0</v>
      </c>
      <c r="K18" s="57">
        <f t="shared" si="2"/>
        <v>0</v>
      </c>
      <c r="L18" s="57">
        <f t="shared" si="3"/>
        <v>0</v>
      </c>
      <c r="M18" s="64">
        <v>0</v>
      </c>
      <c r="N18" s="58">
        <v>410336</v>
      </c>
      <c r="O18" s="58">
        <v>1231008</v>
      </c>
    </row>
    <row r="19" spans="1:15" s="41" customFormat="1" ht="46.5" customHeight="1" x14ac:dyDescent="0.25">
      <c r="A19" s="38">
        <v>13</v>
      </c>
      <c r="B19" s="73" t="s">
        <v>45</v>
      </c>
      <c r="C19" s="73"/>
      <c r="D19" s="73"/>
      <c r="E19" s="73"/>
      <c r="F19" s="40" t="s">
        <v>46</v>
      </c>
      <c r="G19" s="55">
        <v>5</v>
      </c>
      <c r="H19" s="55">
        <v>3</v>
      </c>
      <c r="I19" s="56">
        <v>0</v>
      </c>
      <c r="J19" s="57">
        <f t="shared" ref="J19:J22" si="6">+I19*19%</f>
        <v>0</v>
      </c>
      <c r="K19" s="57">
        <f t="shared" si="2"/>
        <v>0</v>
      </c>
      <c r="L19" s="57">
        <f t="shared" si="3"/>
        <v>0</v>
      </c>
      <c r="M19" s="64">
        <v>0</v>
      </c>
      <c r="N19" s="58">
        <v>2558560</v>
      </c>
      <c r="O19" s="58">
        <v>7675680</v>
      </c>
    </row>
    <row r="20" spans="1:15" s="41" customFormat="1" ht="48.75" customHeight="1" x14ac:dyDescent="0.25">
      <c r="A20" s="38">
        <v>14</v>
      </c>
      <c r="B20" s="73" t="s">
        <v>47</v>
      </c>
      <c r="C20" s="73"/>
      <c r="D20" s="73"/>
      <c r="E20" s="73"/>
      <c r="F20" s="40" t="s">
        <v>46</v>
      </c>
      <c r="G20" s="55">
        <v>4</v>
      </c>
      <c r="H20" s="55">
        <v>3</v>
      </c>
      <c r="I20" s="60">
        <v>0</v>
      </c>
      <c r="J20" s="61">
        <f t="shared" si="6"/>
        <v>0</v>
      </c>
      <c r="K20" s="61">
        <f t="shared" ref="K20:K22" si="7">+I20+J20</f>
        <v>0</v>
      </c>
      <c r="L20" s="62">
        <f t="shared" ref="L20:L22" si="8">((I20+J20)*G20)*H20</f>
        <v>0</v>
      </c>
      <c r="M20" s="64">
        <v>0</v>
      </c>
      <c r="N20" s="58">
        <v>2161464</v>
      </c>
      <c r="O20" s="58">
        <v>6484392</v>
      </c>
    </row>
    <row r="21" spans="1:15" s="41" customFormat="1" ht="46.5" customHeight="1" x14ac:dyDescent="0.25">
      <c r="A21" s="38">
        <v>15</v>
      </c>
      <c r="B21" s="73" t="s">
        <v>48</v>
      </c>
      <c r="C21" s="73"/>
      <c r="D21" s="73"/>
      <c r="E21" s="73"/>
      <c r="F21" s="40" t="s">
        <v>46</v>
      </c>
      <c r="G21" s="55">
        <v>1</v>
      </c>
      <c r="H21" s="55">
        <v>3</v>
      </c>
      <c r="I21" s="63">
        <v>0</v>
      </c>
      <c r="J21" s="61">
        <f t="shared" si="6"/>
        <v>0</v>
      </c>
      <c r="K21" s="61">
        <f t="shared" si="7"/>
        <v>0</v>
      </c>
      <c r="L21" s="62">
        <f t="shared" si="8"/>
        <v>0</v>
      </c>
      <c r="M21" s="64">
        <v>0</v>
      </c>
      <c r="N21" s="58">
        <v>435030</v>
      </c>
      <c r="O21" s="58">
        <v>1305090</v>
      </c>
    </row>
    <row r="22" spans="1:15" s="41" customFormat="1" ht="48.75" customHeight="1" x14ac:dyDescent="0.25">
      <c r="A22" s="38">
        <v>16</v>
      </c>
      <c r="B22" s="73" t="s">
        <v>49</v>
      </c>
      <c r="C22" s="73"/>
      <c r="D22" s="73"/>
      <c r="E22" s="73"/>
      <c r="F22" s="40" t="s">
        <v>46</v>
      </c>
      <c r="G22" s="55">
        <v>5</v>
      </c>
      <c r="H22" s="55">
        <v>3</v>
      </c>
      <c r="I22" s="63">
        <v>0</v>
      </c>
      <c r="J22" s="61">
        <f t="shared" si="6"/>
        <v>0</v>
      </c>
      <c r="K22" s="61">
        <f t="shared" si="7"/>
        <v>0</v>
      </c>
      <c r="L22" s="62">
        <f t="shared" si="8"/>
        <v>0</v>
      </c>
      <c r="M22" s="58">
        <v>0</v>
      </c>
      <c r="N22" s="58">
        <v>2208140</v>
      </c>
      <c r="O22" s="58">
        <v>6624420</v>
      </c>
    </row>
    <row r="23" spans="1:15" s="41" customFormat="1" ht="30" customHeight="1" x14ac:dyDescent="0.25">
      <c r="A23" s="74" t="s">
        <v>4</v>
      </c>
      <c r="B23" s="74"/>
      <c r="C23" s="74"/>
      <c r="D23" s="74"/>
      <c r="E23" s="74"/>
      <c r="F23" s="74"/>
      <c r="G23" s="74"/>
      <c r="H23" s="74"/>
      <c r="I23" s="74"/>
      <c r="J23" s="74"/>
      <c r="K23" s="65">
        <f>SUM(K7:K22)</f>
        <v>0</v>
      </c>
      <c r="L23" s="65">
        <f>SUM(L7:L22)</f>
        <v>0</v>
      </c>
      <c r="M23" s="66">
        <f>SUM(M7:M22)</f>
        <v>0</v>
      </c>
      <c r="N23" s="58">
        <f>SUM(N7:N22)</f>
        <v>15395528</v>
      </c>
      <c r="O23" s="67">
        <f>SUM(O7:O22)</f>
        <v>46186584</v>
      </c>
    </row>
    <row r="25" spans="1:15" ht="25.5" customHeight="1" x14ac:dyDescent="0.3">
      <c r="A25" s="70" t="s">
        <v>84</v>
      </c>
      <c r="B25" s="70"/>
      <c r="C25" s="70"/>
      <c r="D25" s="70"/>
      <c r="E25" s="70"/>
      <c r="F25" s="70"/>
      <c r="G25" s="70"/>
      <c r="H25" s="70"/>
      <c r="I25" s="70"/>
      <c r="J25" s="70"/>
      <c r="K25" s="168"/>
      <c r="L25" s="168"/>
      <c r="M25" s="168"/>
      <c r="N25" s="168"/>
      <c r="O25" s="168"/>
    </row>
    <row r="26" spans="1:15" ht="100.5" customHeight="1" x14ac:dyDescent="0.3">
      <c r="A26" s="68" t="s">
        <v>6</v>
      </c>
      <c r="B26" s="72" t="s">
        <v>78</v>
      </c>
      <c r="C26" s="72"/>
      <c r="D26" s="72"/>
      <c r="E26" s="68" t="s">
        <v>54</v>
      </c>
      <c r="F26" s="68" t="s">
        <v>1</v>
      </c>
      <c r="G26" s="70" t="s">
        <v>2</v>
      </c>
      <c r="H26" s="70"/>
      <c r="I26" s="53" t="s">
        <v>23</v>
      </c>
      <c r="J26" s="53" t="s">
        <v>85</v>
      </c>
      <c r="K26" s="169"/>
      <c r="L26" s="170"/>
      <c r="M26" s="171"/>
      <c r="N26" s="171"/>
      <c r="O26" s="171"/>
    </row>
    <row r="27" spans="1:15" ht="19.5" customHeight="1" x14ac:dyDescent="0.3">
      <c r="A27" s="164">
        <v>1</v>
      </c>
      <c r="B27" s="174" t="s">
        <v>86</v>
      </c>
      <c r="C27" s="174"/>
      <c r="D27" s="174"/>
      <c r="E27" s="164" t="s">
        <v>93</v>
      </c>
      <c r="F27" s="166">
        <v>0</v>
      </c>
      <c r="G27" s="165">
        <v>0</v>
      </c>
      <c r="H27" s="165"/>
      <c r="I27" s="167">
        <v>0</v>
      </c>
      <c r="J27" s="167">
        <v>3289713.35</v>
      </c>
      <c r="K27" s="172"/>
      <c r="L27" s="172"/>
      <c r="M27" s="173"/>
      <c r="N27" s="173"/>
      <c r="O27" s="173"/>
    </row>
    <row r="28" spans="1:15" ht="20.25" customHeight="1" x14ac:dyDescent="0.3">
      <c r="A28" s="164">
        <v>2</v>
      </c>
      <c r="B28" s="174" t="s">
        <v>87</v>
      </c>
      <c r="C28" s="174"/>
      <c r="D28" s="174"/>
      <c r="E28" s="164" t="s">
        <v>93</v>
      </c>
      <c r="F28" s="166">
        <v>0</v>
      </c>
      <c r="G28" s="165">
        <v>0</v>
      </c>
      <c r="H28" s="165"/>
      <c r="I28" s="167">
        <v>0</v>
      </c>
      <c r="J28" s="167">
        <v>914673.66666666663</v>
      </c>
      <c r="K28" s="172"/>
      <c r="L28" s="172"/>
      <c r="M28" s="173"/>
      <c r="N28" s="173"/>
      <c r="O28" s="173"/>
    </row>
    <row r="29" spans="1:15" ht="20.25" customHeight="1" x14ac:dyDescent="0.3">
      <c r="A29" s="164">
        <v>3</v>
      </c>
      <c r="B29" s="174" t="s">
        <v>88</v>
      </c>
      <c r="C29" s="174"/>
      <c r="D29" s="174"/>
      <c r="E29" s="164" t="s">
        <v>93</v>
      </c>
      <c r="F29" s="166">
        <v>0</v>
      </c>
      <c r="G29" s="165">
        <v>0</v>
      </c>
      <c r="H29" s="165"/>
      <c r="I29" s="167">
        <v>0</v>
      </c>
      <c r="J29" s="167">
        <v>250990.83333333334</v>
      </c>
      <c r="K29" s="172"/>
      <c r="L29" s="172"/>
      <c r="M29" s="173"/>
      <c r="N29" s="173"/>
      <c r="O29" s="173"/>
    </row>
    <row r="30" spans="1:15" ht="21" customHeight="1" x14ac:dyDescent="0.3">
      <c r="A30" s="164">
        <v>4</v>
      </c>
      <c r="B30" s="174" t="s">
        <v>89</v>
      </c>
      <c r="C30" s="174"/>
      <c r="D30" s="174"/>
      <c r="E30" s="164" t="s">
        <v>93</v>
      </c>
      <c r="F30" s="166">
        <v>0</v>
      </c>
      <c r="G30" s="165">
        <v>0</v>
      </c>
      <c r="H30" s="165"/>
      <c r="I30" s="167">
        <v>0</v>
      </c>
      <c r="J30" s="167">
        <v>418007.33333333331</v>
      </c>
      <c r="K30" s="172"/>
      <c r="L30" s="172"/>
      <c r="M30" s="173"/>
      <c r="N30" s="173"/>
      <c r="O30" s="173"/>
    </row>
    <row r="31" spans="1:15" ht="20.25" customHeight="1" x14ac:dyDescent="0.3">
      <c r="A31" s="164">
        <v>5</v>
      </c>
      <c r="B31" s="174" t="s">
        <v>90</v>
      </c>
      <c r="C31" s="174"/>
      <c r="D31" s="174"/>
      <c r="E31" s="164" t="s">
        <v>93</v>
      </c>
      <c r="F31" s="166">
        <v>0</v>
      </c>
      <c r="G31" s="165">
        <v>0</v>
      </c>
      <c r="H31" s="165"/>
      <c r="I31" s="167">
        <v>0</v>
      </c>
      <c r="J31" s="167">
        <v>3545684.3333333335</v>
      </c>
      <c r="K31" s="172"/>
      <c r="L31" s="172"/>
      <c r="M31" s="173"/>
      <c r="N31" s="173"/>
      <c r="O31" s="173"/>
    </row>
    <row r="32" spans="1:15" ht="20.25" customHeight="1" x14ac:dyDescent="0.3">
      <c r="A32" s="164">
        <v>6</v>
      </c>
      <c r="B32" s="174" t="s">
        <v>91</v>
      </c>
      <c r="C32" s="174"/>
      <c r="D32" s="174"/>
      <c r="E32" s="164" t="s">
        <v>93</v>
      </c>
      <c r="F32" s="166">
        <v>0</v>
      </c>
      <c r="G32" s="165">
        <v>0</v>
      </c>
      <c r="H32" s="165"/>
      <c r="I32" s="167">
        <v>0</v>
      </c>
      <c r="J32" s="167">
        <v>1484027.1039999998</v>
      </c>
      <c r="K32" s="172"/>
      <c r="L32" s="172"/>
      <c r="M32" s="173"/>
      <c r="N32" s="173"/>
      <c r="O32" s="173"/>
    </row>
    <row r="33" spans="1:15" ht="19.5" customHeight="1" x14ac:dyDescent="0.3">
      <c r="A33" s="164">
        <v>7</v>
      </c>
      <c r="B33" s="174" t="s">
        <v>92</v>
      </c>
      <c r="C33" s="174"/>
      <c r="D33" s="174"/>
      <c r="E33" s="164" t="s">
        <v>93</v>
      </c>
      <c r="F33" s="166">
        <v>0</v>
      </c>
      <c r="G33" s="165">
        <v>0</v>
      </c>
      <c r="H33" s="165"/>
      <c r="I33" s="167">
        <v>0</v>
      </c>
      <c r="J33" s="167">
        <v>385068.1333333333</v>
      </c>
      <c r="K33" s="172"/>
      <c r="L33" s="172"/>
      <c r="M33" s="173"/>
      <c r="N33" s="173"/>
      <c r="O33" s="173"/>
    </row>
    <row r="34" spans="1:15" x14ac:dyDescent="0.3">
      <c r="K34" s="173"/>
      <c r="L34" s="173"/>
      <c r="M34" s="173"/>
      <c r="N34" s="173"/>
      <c r="O34" s="173"/>
    </row>
    <row r="36" spans="1:15" x14ac:dyDescent="0.3">
      <c r="E36" s="181" t="s">
        <v>75</v>
      </c>
      <c r="F36" s="182"/>
      <c r="G36" s="182"/>
      <c r="H36" s="182"/>
      <c r="I36" s="182"/>
      <c r="J36" s="182"/>
      <c r="K36" s="183"/>
    </row>
    <row r="37" spans="1:15" ht="54" customHeight="1" x14ac:dyDescent="0.3">
      <c r="E37" s="175" t="s">
        <v>78</v>
      </c>
      <c r="F37" s="176"/>
      <c r="G37" s="177"/>
      <c r="H37" s="184" t="s">
        <v>76</v>
      </c>
      <c r="I37" s="185"/>
      <c r="J37" s="184" t="s">
        <v>77</v>
      </c>
      <c r="K37" s="185"/>
    </row>
    <row r="38" spans="1:15" ht="29.25" customHeight="1" x14ac:dyDescent="0.3">
      <c r="E38" s="175" t="s">
        <v>79</v>
      </c>
      <c r="F38" s="176"/>
      <c r="G38" s="177"/>
      <c r="H38" s="186">
        <v>46186584</v>
      </c>
      <c r="I38" s="187"/>
      <c r="J38" s="186">
        <v>46186584</v>
      </c>
      <c r="K38" s="187"/>
    </row>
    <row r="39" spans="1:15" ht="24.75" customHeight="1" x14ac:dyDescent="0.3">
      <c r="E39" s="175" t="s">
        <v>80</v>
      </c>
      <c r="F39" s="176"/>
      <c r="G39" s="177"/>
      <c r="H39" s="186">
        <v>22400000</v>
      </c>
      <c r="I39" s="187"/>
      <c r="J39" s="186">
        <v>22400000</v>
      </c>
      <c r="K39" s="187"/>
    </row>
    <row r="40" spans="1:15" ht="21" customHeight="1" x14ac:dyDescent="0.3">
      <c r="E40" s="178" t="s">
        <v>81</v>
      </c>
      <c r="F40" s="179"/>
      <c r="G40" s="180"/>
      <c r="H40" s="188">
        <f>SUM(H38:H39)</f>
        <v>68586584</v>
      </c>
      <c r="I40" s="69"/>
      <c r="J40" s="189">
        <f>SUM(J38:J39)</f>
        <v>68586584</v>
      </c>
      <c r="K40" s="190"/>
    </row>
    <row r="42" spans="1:15" x14ac:dyDescent="0.3">
      <c r="A42" s="195" t="s">
        <v>82</v>
      </c>
      <c r="B42" s="195"/>
      <c r="C42" s="195"/>
      <c r="D42" s="196"/>
      <c r="E42" s="194">
        <v>12</v>
      </c>
      <c r="F42" s="192" t="s">
        <v>83</v>
      </c>
      <c r="G42" s="192"/>
      <c r="H42" s="192"/>
      <c r="I42" s="192"/>
      <c r="J42" s="197">
        <f>J40</f>
        <v>68586584</v>
      </c>
      <c r="K42" s="191"/>
      <c r="L42" s="193"/>
      <c r="M42" s="193"/>
      <c r="N42" s="193"/>
      <c r="O42" s="193"/>
    </row>
    <row r="52" spans="1:5" ht="16.5" x14ac:dyDescent="0.3">
      <c r="A52" s="198" t="s">
        <v>94</v>
      </c>
      <c r="B52" s="198"/>
      <c r="C52" s="198"/>
      <c r="D52" s="198"/>
      <c r="E52" s="198"/>
    </row>
  </sheetData>
  <mergeCells count="45">
    <mergeCell ref="A1:O1"/>
    <mergeCell ref="A3:O4"/>
    <mergeCell ref="E36:K36"/>
    <mergeCell ref="F42:I42"/>
    <mergeCell ref="J42:K42"/>
    <mergeCell ref="A42:D42"/>
    <mergeCell ref="J37:K37"/>
    <mergeCell ref="H38:I38"/>
    <mergeCell ref="H39:I39"/>
    <mergeCell ref="H40:I40"/>
    <mergeCell ref="J38:K38"/>
    <mergeCell ref="J39:K39"/>
    <mergeCell ref="J40:K40"/>
    <mergeCell ref="E37:G37"/>
    <mergeCell ref="E38:G38"/>
    <mergeCell ref="E39:G39"/>
    <mergeCell ref="E40:G40"/>
    <mergeCell ref="H37:I37"/>
    <mergeCell ref="B33:D33"/>
    <mergeCell ref="B26:D26"/>
    <mergeCell ref="G26:H26"/>
    <mergeCell ref="G27:H27"/>
    <mergeCell ref="G28:H28"/>
    <mergeCell ref="G29:H29"/>
    <mergeCell ref="G30:H30"/>
    <mergeCell ref="G31:H31"/>
    <mergeCell ref="G32:H32"/>
    <mergeCell ref="G33:H33"/>
    <mergeCell ref="B27:D27"/>
    <mergeCell ref="B28:D28"/>
    <mergeCell ref="B29:D29"/>
    <mergeCell ref="B30:D30"/>
    <mergeCell ref="B31:D31"/>
    <mergeCell ref="B32:D32"/>
    <mergeCell ref="B17:B18"/>
    <mergeCell ref="A25:J25"/>
    <mergeCell ref="A5:L5"/>
    <mergeCell ref="B6:C6"/>
    <mergeCell ref="B19:E19"/>
    <mergeCell ref="B20:E20"/>
    <mergeCell ref="B21:E21"/>
    <mergeCell ref="B22:E22"/>
    <mergeCell ref="A23:J23"/>
    <mergeCell ref="B7:B10"/>
    <mergeCell ref="B11:B16"/>
  </mergeCells>
  <pageMargins left="0.70866141732283472" right="0.70866141732283472" top="0.74803149606299213" bottom="0.74803149606299213" header="0.31496062992125984" footer="0.31496062992125984"/>
  <pageSetup scale="27" fitToHeight="3" orientation="portrait" r:id="rId1"/>
  <rowBreaks count="1" manualBreakCount="1">
    <brk id="18"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
  <sheetViews>
    <sheetView topLeftCell="A64" zoomScale="85" zoomScaleNormal="85" workbookViewId="0">
      <selection activeCell="G12" sqref="G12:G16"/>
    </sheetView>
  </sheetViews>
  <sheetFormatPr baseColWidth="10" defaultRowHeight="15" x14ac:dyDescent="0.25"/>
  <cols>
    <col min="1" max="1" width="6.42578125" customWidth="1"/>
    <col min="2" max="2" width="4.7109375" customWidth="1"/>
    <col min="3" max="3" width="13.85546875" customWidth="1"/>
    <col min="4" max="4" width="17.140625" customWidth="1"/>
    <col min="5" max="5" width="8" customWidth="1"/>
    <col min="6" max="6" width="26.42578125" customWidth="1"/>
    <col min="7" max="7" width="44.28515625" style="13" customWidth="1"/>
    <col min="8" max="8" width="7.28515625" style="13" customWidth="1"/>
    <col min="9" max="9" width="11.7109375" style="13" customWidth="1"/>
    <col min="10" max="10" width="12.7109375" customWidth="1"/>
    <col min="11" max="11" width="11" customWidth="1"/>
    <col min="12" max="12" width="11.85546875" customWidth="1"/>
    <col min="13" max="13" width="14.28515625" customWidth="1"/>
  </cols>
  <sheetData>
    <row r="1" spans="1:13" ht="15" customHeight="1" x14ac:dyDescent="0.25">
      <c r="A1" s="89" t="s">
        <v>8</v>
      </c>
      <c r="B1" s="89"/>
      <c r="C1" s="89"/>
      <c r="D1" s="89"/>
      <c r="E1" s="89"/>
      <c r="F1" s="89"/>
      <c r="G1" s="89"/>
      <c r="H1" s="89"/>
      <c r="I1" s="89"/>
      <c r="J1" s="90"/>
      <c r="K1" s="83"/>
      <c r="L1" s="83"/>
      <c r="M1" s="84"/>
    </row>
    <row r="2" spans="1:13" ht="15" customHeight="1" x14ac:dyDescent="0.25">
      <c r="A2" s="91"/>
      <c r="B2" s="91"/>
      <c r="C2" s="91"/>
      <c r="D2" s="91"/>
      <c r="E2" s="91"/>
      <c r="F2" s="91"/>
      <c r="G2" s="91"/>
      <c r="H2" s="91"/>
      <c r="I2" s="91"/>
      <c r="J2" s="92"/>
      <c r="K2" s="85"/>
      <c r="L2" s="85"/>
      <c r="M2" s="86"/>
    </row>
    <row r="3" spans="1:13" ht="15" customHeight="1" x14ac:dyDescent="0.25">
      <c r="A3" s="91"/>
      <c r="B3" s="91"/>
      <c r="C3" s="91"/>
      <c r="D3" s="91"/>
      <c r="E3" s="91"/>
      <c r="F3" s="91"/>
      <c r="G3" s="91"/>
      <c r="H3" s="91"/>
      <c r="I3" s="91"/>
      <c r="J3" s="92"/>
      <c r="K3" s="85"/>
      <c r="L3" s="85"/>
      <c r="M3" s="86"/>
    </row>
    <row r="4" spans="1:13" ht="15" customHeight="1" x14ac:dyDescent="0.25">
      <c r="A4" s="91"/>
      <c r="B4" s="91"/>
      <c r="C4" s="91"/>
      <c r="D4" s="91"/>
      <c r="E4" s="91"/>
      <c r="F4" s="91"/>
      <c r="G4" s="91"/>
      <c r="H4" s="91"/>
      <c r="I4" s="91"/>
      <c r="J4" s="92"/>
      <c r="K4" s="85"/>
      <c r="L4" s="85"/>
      <c r="M4" s="86"/>
    </row>
    <row r="5" spans="1:13" ht="15" customHeight="1" x14ac:dyDescent="0.25">
      <c r="A5" s="91"/>
      <c r="B5" s="91"/>
      <c r="C5" s="91"/>
      <c r="D5" s="91"/>
      <c r="E5" s="91"/>
      <c r="F5" s="91"/>
      <c r="G5" s="91"/>
      <c r="H5" s="91"/>
      <c r="I5" s="91"/>
      <c r="J5" s="92"/>
      <c r="K5" s="85"/>
      <c r="L5" s="85"/>
      <c r="M5" s="86"/>
    </row>
    <row r="6" spans="1:13" ht="15.75" customHeight="1" thickBot="1" x14ac:dyDescent="0.3">
      <c r="A6" s="93"/>
      <c r="B6" s="93"/>
      <c r="C6" s="93"/>
      <c r="D6" s="93"/>
      <c r="E6" s="93"/>
      <c r="F6" s="93"/>
      <c r="G6" s="93"/>
      <c r="H6" s="93"/>
      <c r="I6" s="93"/>
      <c r="J6" s="94"/>
      <c r="K6" s="87"/>
      <c r="L6" s="87"/>
      <c r="M6" s="88"/>
    </row>
    <row r="7" spans="1:13" ht="10.5" customHeight="1" x14ac:dyDescent="0.25"/>
    <row r="8" spans="1:13" ht="234" customHeight="1" x14ac:dyDescent="0.25">
      <c r="A8" s="95" t="s">
        <v>56</v>
      </c>
      <c r="B8" s="96"/>
      <c r="C8" s="96"/>
      <c r="D8" s="96"/>
      <c r="E8" s="96"/>
      <c r="F8" s="96"/>
      <c r="G8" s="96"/>
      <c r="H8" s="96"/>
      <c r="I8" s="96"/>
      <c r="J8" s="96"/>
      <c r="K8" s="96"/>
      <c r="L8" s="96"/>
      <c r="M8" s="97"/>
    </row>
    <row r="9" spans="1:13" ht="11.25" customHeight="1" x14ac:dyDescent="0.25"/>
    <row r="10" spans="1:13" ht="11.25" customHeight="1" x14ac:dyDescent="0.25">
      <c r="A10" s="85"/>
      <c r="B10" s="85"/>
      <c r="C10" s="85"/>
      <c r="D10" s="85"/>
      <c r="E10" s="85"/>
      <c r="F10" s="85"/>
      <c r="G10" s="85"/>
      <c r="H10" s="85"/>
      <c r="I10" s="85"/>
      <c r="J10" s="85"/>
      <c r="K10" s="85"/>
      <c r="L10" s="85"/>
      <c r="M10" s="85"/>
    </row>
    <row r="11" spans="1:13" s="29" customFormat="1" ht="111" customHeight="1" x14ac:dyDescent="0.25">
      <c r="A11" s="26" t="s">
        <v>6</v>
      </c>
      <c r="B11" s="148" t="s">
        <v>0</v>
      </c>
      <c r="C11" s="149"/>
      <c r="D11" s="16" t="s">
        <v>22</v>
      </c>
      <c r="E11" s="24" t="s">
        <v>64</v>
      </c>
      <c r="F11" s="25" t="s">
        <v>65</v>
      </c>
      <c r="G11" s="31" t="s">
        <v>57</v>
      </c>
      <c r="H11" s="30" t="s">
        <v>54</v>
      </c>
      <c r="I11" s="16" t="s">
        <v>55</v>
      </c>
      <c r="J11" s="16" t="s">
        <v>1</v>
      </c>
      <c r="K11" s="27" t="s">
        <v>2</v>
      </c>
      <c r="L11" s="28" t="s">
        <v>23</v>
      </c>
      <c r="M11" s="28" t="s">
        <v>63</v>
      </c>
    </row>
    <row r="12" spans="1:13" s="1" customFormat="1" ht="30" x14ac:dyDescent="0.25">
      <c r="A12" s="105">
        <v>1</v>
      </c>
      <c r="B12" s="150" t="s">
        <v>26</v>
      </c>
      <c r="C12" s="103" t="s">
        <v>24</v>
      </c>
      <c r="D12" s="103" t="s">
        <v>25</v>
      </c>
      <c r="E12" s="106">
        <v>3614</v>
      </c>
      <c r="F12" s="106"/>
      <c r="G12" s="17" t="s">
        <v>19</v>
      </c>
      <c r="H12" s="109">
        <v>1</v>
      </c>
      <c r="I12" s="109">
        <v>3</v>
      </c>
      <c r="J12" s="158">
        <v>0</v>
      </c>
      <c r="K12" s="152">
        <f>+J12*19%</f>
        <v>0</v>
      </c>
      <c r="L12" s="152">
        <f>+J12+K12</f>
        <v>0</v>
      </c>
      <c r="M12" s="155">
        <f>(L12*H12)*I12</f>
        <v>0</v>
      </c>
    </row>
    <row r="13" spans="1:13" s="1" customFormat="1" ht="103.5" customHeight="1" x14ac:dyDescent="0.25">
      <c r="A13" s="105"/>
      <c r="B13" s="150"/>
      <c r="C13" s="104"/>
      <c r="D13" s="104"/>
      <c r="E13" s="105"/>
      <c r="F13" s="105"/>
      <c r="G13" s="18" t="s">
        <v>52</v>
      </c>
      <c r="H13" s="110"/>
      <c r="I13" s="110"/>
      <c r="J13" s="159"/>
      <c r="K13" s="153"/>
      <c r="L13" s="153"/>
      <c r="M13" s="156"/>
    </row>
    <row r="14" spans="1:13" s="1" customFormat="1" ht="140.25" customHeight="1" x14ac:dyDescent="0.25">
      <c r="A14" s="105"/>
      <c r="B14" s="150"/>
      <c r="C14" s="104"/>
      <c r="D14" s="104"/>
      <c r="E14" s="105"/>
      <c r="F14" s="105"/>
      <c r="G14" s="19" t="s">
        <v>53</v>
      </c>
      <c r="H14" s="110"/>
      <c r="I14" s="110"/>
      <c r="J14" s="159"/>
      <c r="K14" s="153"/>
      <c r="L14" s="153"/>
      <c r="M14" s="156"/>
    </row>
    <row r="15" spans="1:13" s="1" customFormat="1" ht="30" customHeight="1" x14ac:dyDescent="0.25">
      <c r="A15" s="105"/>
      <c r="B15" s="150"/>
      <c r="C15" s="104"/>
      <c r="D15" s="104"/>
      <c r="E15" s="105"/>
      <c r="F15" s="105"/>
      <c r="G15" s="18" t="s">
        <v>20</v>
      </c>
      <c r="H15" s="110"/>
      <c r="I15" s="110"/>
      <c r="J15" s="159"/>
      <c r="K15" s="153"/>
      <c r="L15" s="153"/>
      <c r="M15" s="156"/>
    </row>
    <row r="16" spans="1:13" s="1" customFormat="1" ht="30" customHeight="1" x14ac:dyDescent="0.25">
      <c r="A16" s="105"/>
      <c r="B16" s="150"/>
      <c r="C16" s="151"/>
      <c r="D16" s="151"/>
      <c r="E16" s="107"/>
      <c r="F16" s="107"/>
      <c r="G16" s="20" t="s">
        <v>21</v>
      </c>
      <c r="H16" s="111"/>
      <c r="I16" s="111"/>
      <c r="J16" s="160"/>
      <c r="K16" s="154"/>
      <c r="L16" s="154"/>
      <c r="M16" s="157"/>
    </row>
    <row r="17" spans="1:13" s="1" customFormat="1" ht="33.75" customHeight="1" x14ac:dyDescent="0.25">
      <c r="A17" s="105">
        <v>2</v>
      </c>
      <c r="B17" s="150"/>
      <c r="C17" s="103" t="s">
        <v>27</v>
      </c>
      <c r="D17" s="104" t="s">
        <v>28</v>
      </c>
      <c r="E17" s="106">
        <v>3116</v>
      </c>
      <c r="F17" s="106"/>
      <c r="G17" s="17" t="s">
        <v>19</v>
      </c>
      <c r="H17" s="109">
        <v>1</v>
      </c>
      <c r="I17" s="109">
        <v>3</v>
      </c>
      <c r="J17" s="158">
        <v>0</v>
      </c>
      <c r="K17" s="152">
        <f>+J17*19%</f>
        <v>0</v>
      </c>
      <c r="L17" s="152">
        <f>+J17+K17</f>
        <v>0</v>
      </c>
      <c r="M17" s="155">
        <f>(L17*H17)*I17</f>
        <v>0</v>
      </c>
    </row>
    <row r="18" spans="1:13" s="1" customFormat="1" ht="105" customHeight="1" x14ac:dyDescent="0.25">
      <c r="A18" s="105"/>
      <c r="B18" s="150"/>
      <c r="C18" s="104"/>
      <c r="D18" s="104"/>
      <c r="E18" s="105"/>
      <c r="F18" s="105"/>
      <c r="G18" s="18" t="s">
        <v>50</v>
      </c>
      <c r="H18" s="110"/>
      <c r="I18" s="110"/>
      <c r="J18" s="159"/>
      <c r="K18" s="153"/>
      <c r="L18" s="153"/>
      <c r="M18" s="156"/>
    </row>
    <row r="19" spans="1:13" s="1" customFormat="1" ht="142.5" customHeight="1" x14ac:dyDescent="0.25">
      <c r="A19" s="105"/>
      <c r="B19" s="150"/>
      <c r="C19" s="104"/>
      <c r="D19" s="104"/>
      <c r="E19" s="105"/>
      <c r="F19" s="105"/>
      <c r="G19" s="19" t="s">
        <v>51</v>
      </c>
      <c r="H19" s="110"/>
      <c r="I19" s="110"/>
      <c r="J19" s="159"/>
      <c r="K19" s="153"/>
      <c r="L19" s="153"/>
      <c r="M19" s="156"/>
    </row>
    <row r="20" spans="1:13" s="1" customFormat="1" ht="27" customHeight="1" x14ac:dyDescent="0.25">
      <c r="A20" s="105"/>
      <c r="B20" s="150"/>
      <c r="C20" s="104"/>
      <c r="D20" s="104"/>
      <c r="E20" s="105"/>
      <c r="F20" s="105"/>
      <c r="G20" s="18" t="s">
        <v>20</v>
      </c>
      <c r="H20" s="110"/>
      <c r="I20" s="110"/>
      <c r="J20" s="159"/>
      <c r="K20" s="153"/>
      <c r="L20" s="153"/>
      <c r="M20" s="156"/>
    </row>
    <row r="21" spans="1:13" s="1" customFormat="1" ht="35.25" customHeight="1" x14ac:dyDescent="0.25">
      <c r="A21" s="105"/>
      <c r="B21" s="150"/>
      <c r="C21" s="104"/>
      <c r="D21" s="104"/>
      <c r="E21" s="105"/>
      <c r="F21" s="107"/>
      <c r="G21" s="20" t="s">
        <v>21</v>
      </c>
      <c r="H21" s="111"/>
      <c r="I21" s="111"/>
      <c r="J21" s="160"/>
      <c r="K21" s="154"/>
      <c r="L21" s="154"/>
      <c r="M21" s="157"/>
    </row>
    <row r="22" spans="1:13" s="1" customFormat="1" ht="30" x14ac:dyDescent="0.25">
      <c r="A22" s="105">
        <v>3</v>
      </c>
      <c r="B22" s="150"/>
      <c r="C22" s="104" t="s">
        <v>29</v>
      </c>
      <c r="D22" s="104" t="s">
        <v>28</v>
      </c>
      <c r="E22" s="103">
        <v>3118</v>
      </c>
      <c r="F22" s="106"/>
      <c r="G22" s="17" t="s">
        <v>19</v>
      </c>
      <c r="H22" s="109">
        <v>1</v>
      </c>
      <c r="I22" s="109">
        <v>3</v>
      </c>
      <c r="J22" s="158">
        <v>0</v>
      </c>
      <c r="K22" s="152">
        <f>+J22*19%</f>
        <v>0</v>
      </c>
      <c r="L22" s="152">
        <f>+J22+K22</f>
        <v>0</v>
      </c>
      <c r="M22" s="155">
        <f>(L22*H22)*I22</f>
        <v>0</v>
      </c>
    </row>
    <row r="23" spans="1:13" s="1" customFormat="1" ht="107.25" customHeight="1" x14ac:dyDescent="0.25">
      <c r="A23" s="105"/>
      <c r="B23" s="150"/>
      <c r="C23" s="104"/>
      <c r="D23" s="104"/>
      <c r="E23" s="104"/>
      <c r="F23" s="105"/>
      <c r="G23" s="18" t="s">
        <v>50</v>
      </c>
      <c r="H23" s="110"/>
      <c r="I23" s="110"/>
      <c r="J23" s="159"/>
      <c r="K23" s="153"/>
      <c r="L23" s="153"/>
      <c r="M23" s="156"/>
    </row>
    <row r="24" spans="1:13" s="1" customFormat="1" ht="137.25" customHeight="1" x14ac:dyDescent="0.25">
      <c r="A24" s="105"/>
      <c r="B24" s="150"/>
      <c r="C24" s="104"/>
      <c r="D24" s="104"/>
      <c r="E24" s="104"/>
      <c r="F24" s="105"/>
      <c r="G24" s="19" t="s">
        <v>51</v>
      </c>
      <c r="H24" s="110"/>
      <c r="I24" s="110"/>
      <c r="J24" s="159"/>
      <c r="K24" s="153"/>
      <c r="L24" s="153"/>
      <c r="M24" s="156"/>
    </row>
    <row r="25" spans="1:13" s="1" customFormat="1" ht="24.75" customHeight="1" x14ac:dyDescent="0.25">
      <c r="A25" s="105"/>
      <c r="B25" s="150"/>
      <c r="C25" s="104"/>
      <c r="D25" s="104"/>
      <c r="E25" s="104"/>
      <c r="F25" s="105"/>
      <c r="G25" s="18" t="s">
        <v>20</v>
      </c>
      <c r="H25" s="110"/>
      <c r="I25" s="110"/>
      <c r="J25" s="159"/>
      <c r="K25" s="153"/>
      <c r="L25" s="153"/>
      <c r="M25" s="156"/>
    </row>
    <row r="26" spans="1:13" s="1" customFormat="1" ht="33.75" customHeight="1" x14ac:dyDescent="0.25">
      <c r="A26" s="105"/>
      <c r="B26" s="150"/>
      <c r="C26" s="104"/>
      <c r="D26" s="104"/>
      <c r="E26" s="104"/>
      <c r="F26" s="107"/>
      <c r="G26" s="20" t="s">
        <v>21</v>
      </c>
      <c r="H26" s="111"/>
      <c r="I26" s="111"/>
      <c r="J26" s="160"/>
      <c r="K26" s="154"/>
      <c r="L26" s="154"/>
      <c r="M26" s="157"/>
    </row>
    <row r="27" spans="1:13" s="1" customFormat="1" ht="30" x14ac:dyDescent="0.25">
      <c r="A27" s="106">
        <v>4</v>
      </c>
      <c r="B27" s="150"/>
      <c r="C27" s="104" t="s">
        <v>30</v>
      </c>
      <c r="D27" s="104" t="s">
        <v>28</v>
      </c>
      <c r="E27" s="106">
        <v>3117</v>
      </c>
      <c r="F27" s="106"/>
      <c r="G27" s="17" t="s">
        <v>19</v>
      </c>
      <c r="H27" s="109">
        <v>1</v>
      </c>
      <c r="I27" s="109">
        <v>3</v>
      </c>
      <c r="J27" s="158">
        <v>0</v>
      </c>
      <c r="K27" s="152">
        <f>+J27*19%</f>
        <v>0</v>
      </c>
      <c r="L27" s="152">
        <f>+J27+K27</f>
        <v>0</v>
      </c>
      <c r="M27" s="155">
        <f>(L27*H27)*I27</f>
        <v>0</v>
      </c>
    </row>
    <row r="28" spans="1:13" s="1" customFormat="1" ht="100.5" customHeight="1" x14ac:dyDescent="0.25">
      <c r="A28" s="105"/>
      <c r="B28" s="150"/>
      <c r="C28" s="104"/>
      <c r="D28" s="104"/>
      <c r="E28" s="105"/>
      <c r="F28" s="105"/>
      <c r="G28" s="18" t="s">
        <v>52</v>
      </c>
      <c r="H28" s="110"/>
      <c r="I28" s="110"/>
      <c r="J28" s="159"/>
      <c r="K28" s="153"/>
      <c r="L28" s="153"/>
      <c r="M28" s="156"/>
    </row>
    <row r="29" spans="1:13" s="1" customFormat="1" ht="142.5" customHeight="1" x14ac:dyDescent="0.25">
      <c r="A29" s="105"/>
      <c r="B29" s="150"/>
      <c r="C29" s="104"/>
      <c r="D29" s="104"/>
      <c r="E29" s="105"/>
      <c r="F29" s="105"/>
      <c r="G29" s="19" t="s">
        <v>51</v>
      </c>
      <c r="H29" s="110"/>
      <c r="I29" s="110"/>
      <c r="J29" s="159"/>
      <c r="K29" s="153"/>
      <c r="L29" s="153"/>
      <c r="M29" s="156"/>
    </row>
    <row r="30" spans="1:13" s="1" customFormat="1" ht="21" customHeight="1" x14ac:dyDescent="0.25">
      <c r="A30" s="105"/>
      <c r="B30" s="150"/>
      <c r="C30" s="104"/>
      <c r="D30" s="104"/>
      <c r="E30" s="105"/>
      <c r="F30" s="105"/>
      <c r="G30" s="18" t="s">
        <v>20</v>
      </c>
      <c r="H30" s="110"/>
      <c r="I30" s="110"/>
      <c r="J30" s="159"/>
      <c r="K30" s="153"/>
      <c r="L30" s="153"/>
      <c r="M30" s="156"/>
    </row>
    <row r="31" spans="1:13" s="1" customFormat="1" ht="30" customHeight="1" x14ac:dyDescent="0.25">
      <c r="A31" s="105"/>
      <c r="B31" s="150"/>
      <c r="C31" s="104"/>
      <c r="D31" s="104"/>
      <c r="E31" s="105"/>
      <c r="F31" s="107"/>
      <c r="G31" s="20" t="s">
        <v>21</v>
      </c>
      <c r="H31" s="111"/>
      <c r="I31" s="111"/>
      <c r="J31" s="160"/>
      <c r="K31" s="154"/>
      <c r="L31" s="154"/>
      <c r="M31" s="157"/>
    </row>
    <row r="32" spans="1:13" s="1" customFormat="1" ht="39" customHeight="1" x14ac:dyDescent="0.25">
      <c r="A32" s="105">
        <v>5</v>
      </c>
      <c r="B32" s="113" t="s">
        <v>31</v>
      </c>
      <c r="C32" s="103" t="s">
        <v>32</v>
      </c>
      <c r="D32" s="103" t="s">
        <v>28</v>
      </c>
      <c r="E32" s="101" t="s">
        <v>33</v>
      </c>
      <c r="F32" s="106"/>
      <c r="G32" s="17" t="s">
        <v>19</v>
      </c>
      <c r="H32" s="109">
        <v>1</v>
      </c>
      <c r="I32" s="109">
        <v>3</v>
      </c>
      <c r="J32" s="158">
        <v>0</v>
      </c>
      <c r="K32" s="152">
        <f>+J32*19%</f>
        <v>0</v>
      </c>
      <c r="L32" s="152">
        <f>+J32+K32</f>
        <v>0</v>
      </c>
      <c r="M32" s="155">
        <f>(L32*H32)*I32</f>
        <v>0</v>
      </c>
    </row>
    <row r="33" spans="1:13" s="1" customFormat="1" ht="110.25" customHeight="1" x14ac:dyDescent="0.25">
      <c r="A33" s="105"/>
      <c r="B33" s="114"/>
      <c r="C33" s="104"/>
      <c r="D33" s="104"/>
      <c r="E33" s="102"/>
      <c r="F33" s="105"/>
      <c r="G33" s="18" t="s">
        <v>52</v>
      </c>
      <c r="H33" s="110"/>
      <c r="I33" s="110"/>
      <c r="J33" s="159"/>
      <c r="K33" s="153"/>
      <c r="L33" s="153"/>
      <c r="M33" s="156"/>
    </row>
    <row r="34" spans="1:13" s="1" customFormat="1" ht="136.5" customHeight="1" x14ac:dyDescent="0.25">
      <c r="A34" s="105"/>
      <c r="B34" s="114"/>
      <c r="C34" s="104"/>
      <c r="D34" s="104"/>
      <c r="E34" s="102"/>
      <c r="F34" s="105"/>
      <c r="G34" s="19" t="s">
        <v>53</v>
      </c>
      <c r="H34" s="110"/>
      <c r="I34" s="110"/>
      <c r="J34" s="159"/>
      <c r="K34" s="153"/>
      <c r="L34" s="153"/>
      <c r="M34" s="156"/>
    </row>
    <row r="35" spans="1:13" s="1" customFormat="1" ht="24" customHeight="1" x14ac:dyDescent="0.25">
      <c r="A35" s="105"/>
      <c r="B35" s="114"/>
      <c r="C35" s="104"/>
      <c r="D35" s="104"/>
      <c r="E35" s="102"/>
      <c r="F35" s="105"/>
      <c r="G35" s="18" t="s">
        <v>20</v>
      </c>
      <c r="H35" s="110"/>
      <c r="I35" s="110"/>
      <c r="J35" s="159"/>
      <c r="K35" s="153"/>
      <c r="L35" s="153"/>
      <c r="M35" s="156"/>
    </row>
    <row r="36" spans="1:13" s="1" customFormat="1" ht="39" customHeight="1" x14ac:dyDescent="0.25">
      <c r="A36" s="105"/>
      <c r="B36" s="114"/>
      <c r="C36" s="104"/>
      <c r="D36" s="104"/>
      <c r="E36" s="102"/>
      <c r="F36" s="107"/>
      <c r="G36" s="20" t="s">
        <v>21</v>
      </c>
      <c r="H36" s="111"/>
      <c r="I36" s="111"/>
      <c r="J36" s="160"/>
      <c r="K36" s="154"/>
      <c r="L36" s="154"/>
      <c r="M36" s="157"/>
    </row>
    <row r="37" spans="1:13" s="1" customFormat="1" ht="30" x14ac:dyDescent="0.25">
      <c r="A37" s="103">
        <v>6</v>
      </c>
      <c r="B37" s="114"/>
      <c r="C37" s="103" t="s">
        <v>34</v>
      </c>
      <c r="D37" s="103" t="s">
        <v>28</v>
      </c>
      <c r="E37" s="101" t="s">
        <v>35</v>
      </c>
      <c r="F37" s="106"/>
      <c r="G37" s="17" t="s">
        <v>19</v>
      </c>
      <c r="H37" s="109">
        <v>1</v>
      </c>
      <c r="I37" s="109">
        <v>3</v>
      </c>
      <c r="J37" s="158">
        <v>0</v>
      </c>
      <c r="K37" s="152">
        <f>+J37*19%</f>
        <v>0</v>
      </c>
      <c r="L37" s="152">
        <f>+J37+K37</f>
        <v>0</v>
      </c>
      <c r="M37" s="155">
        <f>(L37*H37)*I37</f>
        <v>0</v>
      </c>
    </row>
    <row r="38" spans="1:13" s="1" customFormat="1" ht="102" customHeight="1" x14ac:dyDescent="0.25">
      <c r="A38" s="104"/>
      <c r="B38" s="114"/>
      <c r="C38" s="104"/>
      <c r="D38" s="104"/>
      <c r="E38" s="102"/>
      <c r="F38" s="105"/>
      <c r="G38" s="18" t="s">
        <v>52</v>
      </c>
      <c r="H38" s="110"/>
      <c r="I38" s="110"/>
      <c r="J38" s="159"/>
      <c r="K38" s="153"/>
      <c r="L38" s="153"/>
      <c r="M38" s="156"/>
    </row>
    <row r="39" spans="1:13" s="1" customFormat="1" ht="140.25" customHeight="1" x14ac:dyDescent="0.25">
      <c r="A39" s="104"/>
      <c r="B39" s="114"/>
      <c r="C39" s="104"/>
      <c r="D39" s="104"/>
      <c r="E39" s="102"/>
      <c r="F39" s="105"/>
      <c r="G39" s="19" t="s">
        <v>53</v>
      </c>
      <c r="H39" s="110"/>
      <c r="I39" s="110"/>
      <c r="J39" s="159"/>
      <c r="K39" s="153"/>
      <c r="L39" s="153"/>
      <c r="M39" s="156"/>
    </row>
    <row r="40" spans="1:13" s="1" customFormat="1" ht="24.75" customHeight="1" x14ac:dyDescent="0.25">
      <c r="A40" s="104"/>
      <c r="B40" s="114"/>
      <c r="C40" s="104"/>
      <c r="D40" s="104"/>
      <c r="E40" s="102"/>
      <c r="F40" s="105"/>
      <c r="G40" s="18" t="s">
        <v>20</v>
      </c>
      <c r="H40" s="110"/>
      <c r="I40" s="110"/>
      <c r="J40" s="159"/>
      <c r="K40" s="153"/>
      <c r="L40" s="153"/>
      <c r="M40" s="156"/>
    </row>
    <row r="41" spans="1:13" s="1" customFormat="1" ht="31.5" customHeight="1" x14ac:dyDescent="0.25">
      <c r="A41" s="104"/>
      <c r="B41" s="114"/>
      <c r="C41" s="104"/>
      <c r="D41" s="104"/>
      <c r="E41" s="102"/>
      <c r="F41" s="107"/>
      <c r="G41" s="20" t="s">
        <v>21</v>
      </c>
      <c r="H41" s="111"/>
      <c r="I41" s="111"/>
      <c r="J41" s="160"/>
      <c r="K41" s="154"/>
      <c r="L41" s="154"/>
      <c r="M41" s="157"/>
    </row>
    <row r="42" spans="1:13" s="1" customFormat="1" ht="30" x14ac:dyDescent="0.25">
      <c r="A42" s="103">
        <v>7</v>
      </c>
      <c r="B42" s="114"/>
      <c r="C42" s="103" t="s">
        <v>36</v>
      </c>
      <c r="D42" s="103" t="s">
        <v>28</v>
      </c>
      <c r="E42" s="101" t="s">
        <v>37</v>
      </c>
      <c r="F42" s="106"/>
      <c r="G42" s="17" t="s">
        <v>19</v>
      </c>
      <c r="H42" s="109">
        <v>1</v>
      </c>
      <c r="I42" s="109">
        <v>3</v>
      </c>
      <c r="J42" s="158">
        <v>0</v>
      </c>
      <c r="K42" s="152">
        <f>+J42*19%</f>
        <v>0</v>
      </c>
      <c r="L42" s="152">
        <f>+J42+K42</f>
        <v>0</v>
      </c>
      <c r="M42" s="155">
        <f>(L42*H42)*I42</f>
        <v>0</v>
      </c>
    </row>
    <row r="43" spans="1:13" s="1" customFormat="1" ht="114.75" customHeight="1" x14ac:dyDescent="0.25">
      <c r="A43" s="104"/>
      <c r="B43" s="114"/>
      <c r="C43" s="104"/>
      <c r="D43" s="104"/>
      <c r="E43" s="102"/>
      <c r="F43" s="105"/>
      <c r="G43" s="18" t="s">
        <v>52</v>
      </c>
      <c r="H43" s="110"/>
      <c r="I43" s="110"/>
      <c r="J43" s="159"/>
      <c r="K43" s="153"/>
      <c r="L43" s="153"/>
      <c r="M43" s="156"/>
    </row>
    <row r="44" spans="1:13" s="1" customFormat="1" ht="143.25" customHeight="1" x14ac:dyDescent="0.25">
      <c r="A44" s="104"/>
      <c r="B44" s="114"/>
      <c r="C44" s="104"/>
      <c r="D44" s="104"/>
      <c r="E44" s="102"/>
      <c r="F44" s="105"/>
      <c r="G44" s="19" t="s">
        <v>53</v>
      </c>
      <c r="H44" s="110"/>
      <c r="I44" s="110"/>
      <c r="J44" s="159"/>
      <c r="K44" s="153"/>
      <c r="L44" s="153"/>
      <c r="M44" s="156"/>
    </row>
    <row r="45" spans="1:13" s="1" customFormat="1" ht="21.75" customHeight="1" x14ac:dyDescent="0.25">
      <c r="A45" s="104"/>
      <c r="B45" s="114"/>
      <c r="C45" s="104"/>
      <c r="D45" s="104"/>
      <c r="E45" s="102"/>
      <c r="F45" s="105"/>
      <c r="G45" s="18" t="s">
        <v>20</v>
      </c>
      <c r="H45" s="110"/>
      <c r="I45" s="110"/>
      <c r="J45" s="159"/>
      <c r="K45" s="153"/>
      <c r="L45" s="153"/>
      <c r="M45" s="156"/>
    </row>
    <row r="46" spans="1:13" s="1" customFormat="1" ht="35.25" customHeight="1" x14ac:dyDescent="0.25">
      <c r="A46" s="104"/>
      <c r="B46" s="114"/>
      <c r="C46" s="104"/>
      <c r="D46" s="104"/>
      <c r="E46" s="102"/>
      <c r="F46" s="107"/>
      <c r="G46" s="20" t="s">
        <v>21</v>
      </c>
      <c r="H46" s="111"/>
      <c r="I46" s="111"/>
      <c r="J46" s="160"/>
      <c r="K46" s="154"/>
      <c r="L46" s="154"/>
      <c r="M46" s="157"/>
    </row>
    <row r="47" spans="1:13" s="1" customFormat="1" ht="35.25" customHeight="1" x14ac:dyDescent="0.25">
      <c r="A47" s="103">
        <v>8</v>
      </c>
      <c r="B47" s="114"/>
      <c r="C47" s="103" t="s">
        <v>27</v>
      </c>
      <c r="D47" s="103" t="s">
        <v>28</v>
      </c>
      <c r="E47" s="101" t="s">
        <v>38</v>
      </c>
      <c r="F47" s="106"/>
      <c r="G47" s="17" t="s">
        <v>19</v>
      </c>
      <c r="H47" s="109">
        <v>1</v>
      </c>
      <c r="I47" s="109">
        <v>3</v>
      </c>
      <c r="J47" s="158">
        <v>0</v>
      </c>
      <c r="K47" s="152">
        <f>+J47*19%</f>
        <v>0</v>
      </c>
      <c r="L47" s="152">
        <f>+J47+K47</f>
        <v>0</v>
      </c>
      <c r="M47" s="155">
        <f>(L47*H47)*I47</f>
        <v>0</v>
      </c>
    </row>
    <row r="48" spans="1:13" s="1" customFormat="1" ht="102.75" customHeight="1" x14ac:dyDescent="0.25">
      <c r="A48" s="104"/>
      <c r="B48" s="114"/>
      <c r="C48" s="104"/>
      <c r="D48" s="104"/>
      <c r="E48" s="102"/>
      <c r="F48" s="105"/>
      <c r="G48" s="18" t="s">
        <v>52</v>
      </c>
      <c r="H48" s="110"/>
      <c r="I48" s="110"/>
      <c r="J48" s="159"/>
      <c r="K48" s="153"/>
      <c r="L48" s="153"/>
      <c r="M48" s="156"/>
    </row>
    <row r="49" spans="1:13" s="1" customFormat="1" ht="133.5" customHeight="1" x14ac:dyDescent="0.25">
      <c r="A49" s="104"/>
      <c r="B49" s="114"/>
      <c r="C49" s="104"/>
      <c r="D49" s="104"/>
      <c r="E49" s="102"/>
      <c r="F49" s="105"/>
      <c r="G49" s="19" t="s">
        <v>53</v>
      </c>
      <c r="H49" s="110"/>
      <c r="I49" s="110"/>
      <c r="J49" s="159"/>
      <c r="K49" s="153"/>
      <c r="L49" s="153"/>
      <c r="M49" s="156"/>
    </row>
    <row r="50" spans="1:13" s="1" customFormat="1" ht="24.75" customHeight="1" x14ac:dyDescent="0.25">
      <c r="A50" s="104"/>
      <c r="B50" s="114"/>
      <c r="C50" s="104"/>
      <c r="D50" s="104"/>
      <c r="E50" s="102"/>
      <c r="F50" s="105"/>
      <c r="G50" s="18" t="s">
        <v>20</v>
      </c>
      <c r="H50" s="110"/>
      <c r="I50" s="110"/>
      <c r="J50" s="159"/>
      <c r="K50" s="153"/>
      <c r="L50" s="153"/>
      <c r="M50" s="156"/>
    </row>
    <row r="51" spans="1:13" s="1" customFormat="1" ht="31.5" customHeight="1" x14ac:dyDescent="0.25">
      <c r="A51" s="104"/>
      <c r="B51" s="114"/>
      <c r="C51" s="104"/>
      <c r="D51" s="104"/>
      <c r="E51" s="102"/>
      <c r="F51" s="107"/>
      <c r="G51" s="20" t="s">
        <v>21</v>
      </c>
      <c r="H51" s="111"/>
      <c r="I51" s="111"/>
      <c r="J51" s="160"/>
      <c r="K51" s="154"/>
      <c r="L51" s="154"/>
      <c r="M51" s="157"/>
    </row>
    <row r="52" spans="1:13" s="1" customFormat="1" ht="30" x14ac:dyDescent="0.25">
      <c r="A52" s="105">
        <v>9</v>
      </c>
      <c r="B52" s="114"/>
      <c r="C52" s="103" t="s">
        <v>39</v>
      </c>
      <c r="D52" s="103" t="s">
        <v>28</v>
      </c>
      <c r="E52" s="101" t="s">
        <v>40</v>
      </c>
      <c r="F52" s="106"/>
      <c r="G52" s="17" t="s">
        <v>19</v>
      </c>
      <c r="H52" s="109">
        <v>5</v>
      </c>
      <c r="I52" s="109">
        <v>3</v>
      </c>
      <c r="J52" s="158">
        <v>0</v>
      </c>
      <c r="K52" s="152">
        <f>+J52*19%</f>
        <v>0</v>
      </c>
      <c r="L52" s="152">
        <f>+J52+K52</f>
        <v>0</v>
      </c>
      <c r="M52" s="155">
        <f>(L52*H52)*I52</f>
        <v>0</v>
      </c>
    </row>
    <row r="53" spans="1:13" s="1" customFormat="1" ht="95.25" customHeight="1" x14ac:dyDescent="0.25">
      <c r="A53" s="105"/>
      <c r="B53" s="114"/>
      <c r="C53" s="104"/>
      <c r="D53" s="104"/>
      <c r="E53" s="102"/>
      <c r="F53" s="105"/>
      <c r="G53" s="18" t="s">
        <v>52</v>
      </c>
      <c r="H53" s="110"/>
      <c r="I53" s="110"/>
      <c r="J53" s="159"/>
      <c r="K53" s="153"/>
      <c r="L53" s="153"/>
      <c r="M53" s="156"/>
    </row>
    <row r="54" spans="1:13" s="1" customFormat="1" ht="142.5" customHeight="1" x14ac:dyDescent="0.25">
      <c r="A54" s="105"/>
      <c r="B54" s="114"/>
      <c r="C54" s="104"/>
      <c r="D54" s="104"/>
      <c r="E54" s="102"/>
      <c r="F54" s="105"/>
      <c r="G54" s="19" t="s">
        <v>53</v>
      </c>
      <c r="H54" s="110"/>
      <c r="I54" s="110"/>
      <c r="J54" s="159"/>
      <c r="K54" s="153"/>
      <c r="L54" s="153"/>
      <c r="M54" s="156"/>
    </row>
    <row r="55" spans="1:13" s="1" customFormat="1" ht="24" customHeight="1" x14ac:dyDescent="0.25">
      <c r="A55" s="105"/>
      <c r="B55" s="114"/>
      <c r="C55" s="104"/>
      <c r="D55" s="104"/>
      <c r="E55" s="102"/>
      <c r="F55" s="105"/>
      <c r="G55" s="18" t="s">
        <v>20</v>
      </c>
      <c r="H55" s="110"/>
      <c r="I55" s="110"/>
      <c r="J55" s="159"/>
      <c r="K55" s="153"/>
      <c r="L55" s="153"/>
      <c r="M55" s="156"/>
    </row>
    <row r="56" spans="1:13" s="1" customFormat="1" ht="35.25" customHeight="1" x14ac:dyDescent="0.25">
      <c r="A56" s="105"/>
      <c r="B56" s="114"/>
      <c r="C56" s="104"/>
      <c r="D56" s="104"/>
      <c r="E56" s="102"/>
      <c r="F56" s="107"/>
      <c r="G56" s="20" t="s">
        <v>21</v>
      </c>
      <c r="H56" s="111"/>
      <c r="I56" s="111"/>
      <c r="J56" s="160"/>
      <c r="K56" s="154"/>
      <c r="L56" s="154"/>
      <c r="M56" s="157"/>
    </row>
    <row r="57" spans="1:13" s="1" customFormat="1" ht="40.5" customHeight="1" x14ac:dyDescent="0.25">
      <c r="A57" s="105">
        <v>10</v>
      </c>
      <c r="B57" s="114" t="s">
        <v>5</v>
      </c>
      <c r="C57" s="103" t="s">
        <v>41</v>
      </c>
      <c r="D57" s="103" t="s">
        <v>28</v>
      </c>
      <c r="E57" s="101" t="s">
        <v>42</v>
      </c>
      <c r="F57" s="104"/>
      <c r="G57" s="17" t="s">
        <v>19</v>
      </c>
      <c r="H57" s="109">
        <v>1</v>
      </c>
      <c r="I57" s="109">
        <v>3</v>
      </c>
      <c r="J57" s="158">
        <v>0</v>
      </c>
      <c r="K57" s="152">
        <f>+J57*19%</f>
        <v>0</v>
      </c>
      <c r="L57" s="152">
        <f>+J57+K57</f>
        <v>0</v>
      </c>
      <c r="M57" s="155">
        <f>(L57*H57)*I57</f>
        <v>0</v>
      </c>
    </row>
    <row r="58" spans="1:13" s="1" customFormat="1" ht="107.25" customHeight="1" x14ac:dyDescent="0.25">
      <c r="A58" s="105"/>
      <c r="B58" s="114"/>
      <c r="C58" s="104"/>
      <c r="D58" s="104"/>
      <c r="E58" s="102"/>
      <c r="F58" s="104"/>
      <c r="G58" s="18" t="s">
        <v>52</v>
      </c>
      <c r="H58" s="110"/>
      <c r="I58" s="110"/>
      <c r="J58" s="159"/>
      <c r="K58" s="153"/>
      <c r="L58" s="153"/>
      <c r="M58" s="156"/>
    </row>
    <row r="59" spans="1:13" s="1" customFormat="1" ht="148.5" customHeight="1" x14ac:dyDescent="0.25">
      <c r="A59" s="105"/>
      <c r="B59" s="114"/>
      <c r="C59" s="104"/>
      <c r="D59" s="104"/>
      <c r="E59" s="102"/>
      <c r="F59" s="104"/>
      <c r="G59" s="19" t="s">
        <v>51</v>
      </c>
      <c r="H59" s="110"/>
      <c r="I59" s="110"/>
      <c r="J59" s="159"/>
      <c r="K59" s="153"/>
      <c r="L59" s="153"/>
      <c r="M59" s="156"/>
    </row>
    <row r="60" spans="1:13" s="1" customFormat="1" ht="24.75" customHeight="1" x14ac:dyDescent="0.25">
      <c r="A60" s="105"/>
      <c r="B60" s="114"/>
      <c r="C60" s="104"/>
      <c r="D60" s="104"/>
      <c r="E60" s="102"/>
      <c r="F60" s="104"/>
      <c r="G60" s="18" t="s">
        <v>20</v>
      </c>
      <c r="H60" s="110"/>
      <c r="I60" s="110"/>
      <c r="J60" s="159"/>
      <c r="K60" s="153"/>
      <c r="L60" s="153"/>
      <c r="M60" s="156"/>
    </row>
    <row r="61" spans="1:13" s="1" customFormat="1" ht="36" customHeight="1" x14ac:dyDescent="0.25">
      <c r="A61" s="105"/>
      <c r="B61" s="114"/>
      <c r="C61" s="104"/>
      <c r="D61" s="104"/>
      <c r="E61" s="102"/>
      <c r="F61" s="151"/>
      <c r="G61" s="20" t="s">
        <v>21</v>
      </c>
      <c r="H61" s="111"/>
      <c r="I61" s="111"/>
      <c r="J61" s="160"/>
      <c r="K61" s="154"/>
      <c r="L61" s="154"/>
      <c r="M61" s="157"/>
    </row>
    <row r="62" spans="1:13" s="1" customFormat="1" ht="34.5" customHeight="1" x14ac:dyDescent="0.25">
      <c r="A62" s="103">
        <v>11</v>
      </c>
      <c r="B62" s="114"/>
      <c r="C62" s="103" t="s">
        <v>43</v>
      </c>
      <c r="D62" s="103" t="s">
        <v>28</v>
      </c>
      <c r="E62" s="101" t="s">
        <v>44</v>
      </c>
      <c r="F62" s="103"/>
      <c r="G62" s="17" t="s">
        <v>19</v>
      </c>
      <c r="H62" s="109">
        <v>1</v>
      </c>
      <c r="I62" s="109">
        <v>3</v>
      </c>
      <c r="J62" s="158">
        <v>0</v>
      </c>
      <c r="K62" s="152">
        <f>+J62*19%</f>
        <v>0</v>
      </c>
      <c r="L62" s="152">
        <f>+J62+K62</f>
        <v>0</v>
      </c>
      <c r="M62" s="155">
        <f>(L62*H62)*I62</f>
        <v>0</v>
      </c>
    </row>
    <row r="63" spans="1:13" s="1" customFormat="1" ht="105.75" customHeight="1" x14ac:dyDescent="0.25">
      <c r="A63" s="104"/>
      <c r="B63" s="114"/>
      <c r="C63" s="104"/>
      <c r="D63" s="104"/>
      <c r="E63" s="102"/>
      <c r="F63" s="104"/>
      <c r="G63" s="18" t="s">
        <v>50</v>
      </c>
      <c r="H63" s="110"/>
      <c r="I63" s="110"/>
      <c r="J63" s="159"/>
      <c r="K63" s="153"/>
      <c r="L63" s="153"/>
      <c r="M63" s="156"/>
    </row>
    <row r="64" spans="1:13" s="1" customFormat="1" ht="139.5" customHeight="1" x14ac:dyDescent="0.25">
      <c r="A64" s="104"/>
      <c r="B64" s="114"/>
      <c r="C64" s="104"/>
      <c r="D64" s="104"/>
      <c r="E64" s="102"/>
      <c r="F64" s="104"/>
      <c r="G64" s="19" t="s">
        <v>51</v>
      </c>
      <c r="H64" s="110"/>
      <c r="I64" s="110"/>
      <c r="J64" s="159"/>
      <c r="K64" s="153"/>
      <c r="L64" s="153"/>
      <c r="M64" s="156"/>
    </row>
    <row r="65" spans="1:13" s="1" customFormat="1" ht="21" customHeight="1" x14ac:dyDescent="0.25">
      <c r="A65" s="104"/>
      <c r="B65" s="114"/>
      <c r="C65" s="104"/>
      <c r="D65" s="104"/>
      <c r="E65" s="102"/>
      <c r="F65" s="104"/>
      <c r="G65" s="18" t="s">
        <v>20</v>
      </c>
      <c r="H65" s="110"/>
      <c r="I65" s="110"/>
      <c r="J65" s="159"/>
      <c r="K65" s="153"/>
      <c r="L65" s="153"/>
      <c r="M65" s="156"/>
    </row>
    <row r="66" spans="1:13" s="1" customFormat="1" ht="31.5" customHeight="1" x14ac:dyDescent="0.25">
      <c r="A66" s="104"/>
      <c r="B66" s="114"/>
      <c r="C66" s="104"/>
      <c r="D66" s="104"/>
      <c r="E66" s="102"/>
      <c r="F66" s="104"/>
      <c r="G66" s="20" t="s">
        <v>21</v>
      </c>
      <c r="H66" s="111"/>
      <c r="I66" s="111"/>
      <c r="J66" s="160"/>
      <c r="K66" s="154"/>
      <c r="L66" s="154"/>
      <c r="M66" s="157"/>
    </row>
    <row r="67" spans="1:13" s="1" customFormat="1" ht="31.5" customHeight="1" x14ac:dyDescent="0.25">
      <c r="A67" s="10">
        <v>12</v>
      </c>
      <c r="B67" s="112" t="s">
        <v>45</v>
      </c>
      <c r="C67" s="112"/>
      <c r="D67" s="112"/>
      <c r="E67" s="112"/>
      <c r="F67" s="112"/>
      <c r="G67" s="14" t="s">
        <v>46</v>
      </c>
      <c r="H67" s="21">
        <v>5</v>
      </c>
      <c r="I67" s="21">
        <v>3</v>
      </c>
      <c r="J67" s="2">
        <v>0</v>
      </c>
      <c r="K67" s="7">
        <f t="shared" ref="K67" si="0">+J67*19%</f>
        <v>0</v>
      </c>
      <c r="L67" s="7">
        <f>+J67+K67</f>
        <v>0</v>
      </c>
      <c r="M67" s="6">
        <f>(L67*H67)*I67</f>
        <v>0</v>
      </c>
    </row>
    <row r="68" spans="1:13" s="1" customFormat="1" ht="31.5" customHeight="1" x14ac:dyDescent="0.25">
      <c r="A68" s="10">
        <v>13</v>
      </c>
      <c r="B68" s="112" t="s">
        <v>47</v>
      </c>
      <c r="C68" s="112"/>
      <c r="D68" s="112"/>
      <c r="E68" s="112"/>
      <c r="F68" s="112"/>
      <c r="G68" s="14" t="s">
        <v>46</v>
      </c>
      <c r="H68" s="21">
        <v>4</v>
      </c>
      <c r="I68" s="21">
        <v>3</v>
      </c>
      <c r="J68" s="2">
        <v>0</v>
      </c>
      <c r="K68" s="7">
        <f t="shared" ref="K68:K70" si="1">+J68*19%</f>
        <v>0</v>
      </c>
      <c r="L68" s="7">
        <f t="shared" ref="L68:L70" si="2">+J68+K68</f>
        <v>0</v>
      </c>
      <c r="M68" s="6">
        <f t="shared" ref="M68:M70" si="3">((J68+K68)*H68)*I68</f>
        <v>0</v>
      </c>
    </row>
    <row r="69" spans="1:13" s="1" customFormat="1" ht="31.5" customHeight="1" x14ac:dyDescent="0.25">
      <c r="A69" s="10">
        <v>14</v>
      </c>
      <c r="B69" s="112" t="s">
        <v>48</v>
      </c>
      <c r="C69" s="112"/>
      <c r="D69" s="112"/>
      <c r="E69" s="112"/>
      <c r="F69" s="112"/>
      <c r="G69" s="14" t="s">
        <v>46</v>
      </c>
      <c r="H69" s="21">
        <v>1</v>
      </c>
      <c r="I69" s="21">
        <v>3</v>
      </c>
      <c r="J69" s="2">
        <v>0</v>
      </c>
      <c r="K69" s="7">
        <f t="shared" si="1"/>
        <v>0</v>
      </c>
      <c r="L69" s="7">
        <f t="shared" si="2"/>
        <v>0</v>
      </c>
      <c r="M69" s="6">
        <f t="shared" si="3"/>
        <v>0</v>
      </c>
    </row>
    <row r="70" spans="1:13" s="1" customFormat="1" ht="31.5" customHeight="1" x14ac:dyDescent="0.25">
      <c r="A70" s="10">
        <v>15</v>
      </c>
      <c r="B70" s="112" t="s">
        <v>49</v>
      </c>
      <c r="C70" s="112"/>
      <c r="D70" s="112"/>
      <c r="E70" s="112"/>
      <c r="F70" s="112"/>
      <c r="G70" s="14" t="s">
        <v>46</v>
      </c>
      <c r="H70" s="21">
        <v>5</v>
      </c>
      <c r="I70" s="21">
        <v>3</v>
      </c>
      <c r="J70" s="2">
        <v>0</v>
      </c>
      <c r="K70" s="7">
        <f t="shared" si="1"/>
        <v>0</v>
      </c>
      <c r="L70" s="7">
        <f t="shared" si="2"/>
        <v>0</v>
      </c>
      <c r="M70" s="6">
        <f t="shared" si="3"/>
        <v>0</v>
      </c>
    </row>
    <row r="71" spans="1:13" s="1" customFormat="1" ht="30" customHeight="1" x14ac:dyDescent="0.25">
      <c r="A71" s="98" t="s">
        <v>4</v>
      </c>
      <c r="B71" s="99"/>
      <c r="C71" s="99"/>
      <c r="D71" s="99"/>
      <c r="E71" s="99"/>
      <c r="F71" s="99"/>
      <c r="G71" s="99"/>
      <c r="H71" s="99"/>
      <c r="I71" s="99"/>
      <c r="J71" s="99"/>
      <c r="K71" s="100"/>
      <c r="L71" s="22">
        <f>SUM(L12:L70)</f>
        <v>0</v>
      </c>
      <c r="M71" s="22">
        <f>SUM(M12:M70)</f>
        <v>0</v>
      </c>
    </row>
    <row r="74" spans="1:13" ht="77.25" customHeight="1" x14ac:dyDescent="0.25">
      <c r="A74" s="161" t="s">
        <v>6</v>
      </c>
      <c r="B74" s="161"/>
      <c r="C74" s="162"/>
      <c r="D74" s="163" t="s">
        <v>7</v>
      </c>
      <c r="E74" s="161"/>
      <c r="F74" s="161"/>
      <c r="G74" s="161"/>
      <c r="H74" s="108" t="s">
        <v>59</v>
      </c>
      <c r="I74" s="108"/>
      <c r="J74" s="32" t="s">
        <v>54</v>
      </c>
      <c r="K74" s="33" t="s">
        <v>61</v>
      </c>
      <c r="L74" s="32" t="s">
        <v>2</v>
      </c>
      <c r="M74" s="32" t="s">
        <v>3</v>
      </c>
    </row>
    <row r="75" spans="1:13" ht="126.75" customHeight="1" x14ac:dyDescent="0.25">
      <c r="A75" s="115">
        <v>1</v>
      </c>
      <c r="B75" s="116"/>
      <c r="C75" s="117"/>
      <c r="D75" s="118" t="s">
        <v>58</v>
      </c>
      <c r="E75" s="119"/>
      <c r="F75" s="119"/>
      <c r="G75" s="119"/>
      <c r="H75" s="112" t="s">
        <v>60</v>
      </c>
      <c r="I75" s="112"/>
      <c r="J75" s="2">
        <v>1</v>
      </c>
      <c r="K75" s="7">
        <v>0</v>
      </c>
      <c r="L75" s="7">
        <f>+K75*19%</f>
        <v>0</v>
      </c>
      <c r="M75" s="12">
        <f>+K75+L75</f>
        <v>0</v>
      </c>
    </row>
    <row r="76" spans="1:13" ht="30.75" customHeight="1" x14ac:dyDescent="0.25">
      <c r="A76" s="80" t="s">
        <v>62</v>
      </c>
      <c r="B76" s="81"/>
      <c r="C76" s="81"/>
      <c r="D76" s="81"/>
      <c r="E76" s="81"/>
      <c r="F76" s="81"/>
      <c r="G76" s="81"/>
      <c r="H76" s="81"/>
      <c r="I76" s="81"/>
      <c r="J76" s="81"/>
      <c r="K76" s="82"/>
      <c r="L76" s="11"/>
      <c r="M76" s="3">
        <f>+M75</f>
        <v>0</v>
      </c>
    </row>
    <row r="77" spans="1:13" ht="21.75" customHeight="1" x14ac:dyDescent="0.25">
      <c r="A77" s="4"/>
      <c r="B77" s="4"/>
      <c r="C77" s="4"/>
      <c r="D77" s="4"/>
      <c r="E77" s="4"/>
      <c r="F77" s="4"/>
      <c r="G77" s="15"/>
      <c r="H77" s="15"/>
      <c r="I77" s="15"/>
      <c r="J77" s="4"/>
      <c r="K77" s="4"/>
      <c r="L77" s="4"/>
      <c r="M77" s="4"/>
    </row>
    <row r="78" spans="1:13" s="1" customFormat="1" ht="24.95" customHeight="1" x14ac:dyDescent="0.25">
      <c r="A78" s="5"/>
      <c r="B78" s="5"/>
      <c r="C78" s="5"/>
      <c r="D78" s="120" t="s">
        <v>9</v>
      </c>
      <c r="E78" s="121"/>
      <c r="F78" s="121"/>
      <c r="G78" s="121"/>
      <c r="H78" s="121"/>
      <c r="I78" s="121"/>
      <c r="J78" s="121"/>
      <c r="K78" s="121"/>
      <c r="L78" s="8"/>
      <c r="M78" s="5"/>
    </row>
    <row r="79" spans="1:13" s="1" customFormat="1" ht="24.95" customHeight="1" x14ac:dyDescent="0.25">
      <c r="A79" s="5"/>
      <c r="B79" s="5"/>
      <c r="C79" s="5"/>
      <c r="D79" s="115" t="str">
        <f>+A71</f>
        <v>VALOR TOTAL MANTENIMIENTOS INCLUIDO IVA</v>
      </c>
      <c r="E79" s="116"/>
      <c r="F79" s="116"/>
      <c r="G79" s="116"/>
      <c r="H79" s="116"/>
      <c r="I79" s="117"/>
      <c r="J79" s="125">
        <f>+M71</f>
        <v>0</v>
      </c>
      <c r="K79" s="126"/>
      <c r="L79" s="23"/>
      <c r="M79" s="5"/>
    </row>
    <row r="80" spans="1:13" s="1" customFormat="1" ht="24.95" customHeight="1" x14ac:dyDescent="0.25">
      <c r="A80" s="5"/>
      <c r="B80" s="5"/>
      <c r="C80" s="5"/>
      <c r="D80" s="115" t="str">
        <f>+A76</f>
        <v>VALOR UNITARIO - MANTENIMIENTO CORRECTIVO ( BOLSA DE MONTO AGOTABLE)</v>
      </c>
      <c r="E80" s="116"/>
      <c r="F80" s="116"/>
      <c r="G80" s="116"/>
      <c r="H80" s="116"/>
      <c r="I80" s="117"/>
      <c r="J80" s="125">
        <f>+M76</f>
        <v>0</v>
      </c>
      <c r="K80" s="126"/>
      <c r="L80" s="23"/>
      <c r="M80" s="5"/>
    </row>
    <row r="81" spans="1:13" s="1" customFormat="1" ht="26.25" customHeight="1" x14ac:dyDescent="0.25">
      <c r="A81" s="5"/>
      <c r="B81" s="5"/>
      <c r="C81" s="5"/>
      <c r="D81" s="122" t="s">
        <v>10</v>
      </c>
      <c r="E81" s="123"/>
      <c r="F81" s="123"/>
      <c r="G81" s="124"/>
      <c r="H81" s="9"/>
      <c r="I81" s="9"/>
      <c r="J81" s="125">
        <f>SUM(J79:K80)</f>
        <v>0</v>
      </c>
      <c r="K81" s="126"/>
      <c r="L81" s="23"/>
      <c r="M81" s="5"/>
    </row>
    <row r="82" spans="1:13" ht="25.5" customHeight="1" thickBot="1" x14ac:dyDescent="0.3"/>
    <row r="83" spans="1:13" ht="17.100000000000001" customHeight="1" x14ac:dyDescent="0.25">
      <c r="A83" s="139" t="s">
        <v>11</v>
      </c>
      <c r="B83" s="140"/>
      <c r="C83" s="140"/>
      <c r="D83" s="140"/>
      <c r="E83" s="140"/>
      <c r="F83" s="141"/>
      <c r="G83" s="136" t="s">
        <v>12</v>
      </c>
      <c r="H83" s="137"/>
      <c r="I83" s="137"/>
      <c r="J83" s="137"/>
      <c r="K83" s="137"/>
      <c r="L83" s="137"/>
      <c r="M83" s="138"/>
    </row>
    <row r="84" spans="1:13" ht="17.100000000000001" customHeight="1" x14ac:dyDescent="0.25">
      <c r="A84" s="142"/>
      <c r="B84" s="143"/>
      <c r="C84" s="143"/>
      <c r="D84" s="143"/>
      <c r="E84" s="143"/>
      <c r="F84" s="144"/>
      <c r="G84" s="130" t="s">
        <v>13</v>
      </c>
      <c r="H84" s="131"/>
      <c r="I84" s="131"/>
      <c r="J84" s="131"/>
      <c r="K84" s="131"/>
      <c r="L84" s="131"/>
      <c r="M84" s="132"/>
    </row>
    <row r="85" spans="1:13" ht="17.100000000000001" customHeight="1" x14ac:dyDescent="0.25">
      <c r="A85" s="142"/>
      <c r="B85" s="143"/>
      <c r="C85" s="143"/>
      <c r="D85" s="143"/>
      <c r="E85" s="143"/>
      <c r="F85" s="144"/>
      <c r="G85" s="130" t="s">
        <v>14</v>
      </c>
      <c r="H85" s="131"/>
      <c r="I85" s="131"/>
      <c r="J85" s="131"/>
      <c r="K85" s="131"/>
      <c r="L85" s="131"/>
      <c r="M85" s="132"/>
    </row>
    <row r="86" spans="1:13" ht="17.100000000000001" customHeight="1" x14ac:dyDescent="0.25">
      <c r="A86" s="142"/>
      <c r="B86" s="143"/>
      <c r="C86" s="143"/>
      <c r="D86" s="143"/>
      <c r="E86" s="143"/>
      <c r="F86" s="144"/>
      <c r="G86" s="130" t="s">
        <v>15</v>
      </c>
      <c r="H86" s="131"/>
      <c r="I86" s="131"/>
      <c r="J86" s="131"/>
      <c r="K86" s="131"/>
      <c r="L86" s="131"/>
      <c r="M86" s="132"/>
    </row>
    <row r="87" spans="1:13" ht="17.100000000000001" customHeight="1" x14ac:dyDescent="0.25">
      <c r="A87" s="142"/>
      <c r="B87" s="143"/>
      <c r="C87" s="143"/>
      <c r="D87" s="143"/>
      <c r="E87" s="143"/>
      <c r="F87" s="144"/>
      <c r="G87" s="133" t="s">
        <v>16</v>
      </c>
      <c r="H87" s="134"/>
      <c r="I87" s="134"/>
      <c r="J87" s="134"/>
      <c r="K87" s="134"/>
      <c r="L87" s="134"/>
      <c r="M87" s="135"/>
    </row>
    <row r="88" spans="1:13" ht="17.100000000000001" customHeight="1" x14ac:dyDescent="0.25">
      <c r="A88" s="142"/>
      <c r="B88" s="143"/>
      <c r="C88" s="143"/>
      <c r="D88" s="143"/>
      <c r="E88" s="143"/>
      <c r="F88" s="144"/>
      <c r="G88" s="130" t="s">
        <v>17</v>
      </c>
      <c r="H88" s="131"/>
      <c r="I88" s="131"/>
      <c r="J88" s="131"/>
      <c r="K88" s="131"/>
      <c r="L88" s="131"/>
      <c r="M88" s="132"/>
    </row>
    <row r="89" spans="1:13" ht="17.100000000000001" customHeight="1" thickBot="1" x14ac:dyDescent="0.3">
      <c r="A89" s="145"/>
      <c r="B89" s="146"/>
      <c r="C89" s="146"/>
      <c r="D89" s="146"/>
      <c r="E89" s="146"/>
      <c r="F89" s="147"/>
      <c r="G89" s="127" t="s">
        <v>18</v>
      </c>
      <c r="H89" s="128"/>
      <c r="I89" s="128"/>
      <c r="J89" s="128"/>
      <c r="K89" s="128"/>
      <c r="L89" s="128"/>
      <c r="M89" s="129"/>
    </row>
  </sheetData>
  <mergeCells count="156">
    <mergeCell ref="H22:H26"/>
    <mergeCell ref="I22:I26"/>
    <mergeCell ref="H27:H31"/>
    <mergeCell ref="I27:I31"/>
    <mergeCell ref="H32:H36"/>
    <mergeCell ref="I32:I36"/>
    <mergeCell ref="A10:M10"/>
    <mergeCell ref="M52:M56"/>
    <mergeCell ref="A74:C74"/>
    <mergeCell ref="D74:G74"/>
    <mergeCell ref="L12:L16"/>
    <mergeCell ref="L17:L21"/>
    <mergeCell ref="L22:L26"/>
    <mergeCell ref="L27:L31"/>
    <mergeCell ref="L32:L36"/>
    <mergeCell ref="L37:L41"/>
    <mergeCell ref="L42:L46"/>
    <mergeCell ref="L47:L51"/>
    <mergeCell ref="L52:L56"/>
    <mergeCell ref="H52:H56"/>
    <mergeCell ref="I52:I56"/>
    <mergeCell ref="H57:H61"/>
    <mergeCell ref="I57:I61"/>
    <mergeCell ref="H62:H66"/>
    <mergeCell ref="H12:H16"/>
    <mergeCell ref="I12:I16"/>
    <mergeCell ref="H17:H21"/>
    <mergeCell ref="I17:I21"/>
    <mergeCell ref="J62:J66"/>
    <mergeCell ref="K62:K66"/>
    <mergeCell ref="M62:M66"/>
    <mergeCell ref="L62:L66"/>
    <mergeCell ref="J52:J56"/>
    <mergeCell ref="K52:K56"/>
    <mergeCell ref="J57:J61"/>
    <mergeCell ref="K57:K61"/>
    <mergeCell ref="M57:M61"/>
    <mergeCell ref="L57:L61"/>
    <mergeCell ref="J42:J46"/>
    <mergeCell ref="K42:K46"/>
    <mergeCell ref="M42:M46"/>
    <mergeCell ref="J47:J51"/>
    <mergeCell ref="K47:K51"/>
    <mergeCell ref="M47:M51"/>
    <mergeCell ref="J32:J36"/>
    <mergeCell ref="K32:K36"/>
    <mergeCell ref="M32:M36"/>
    <mergeCell ref="J37:J41"/>
    <mergeCell ref="K37:K41"/>
    <mergeCell ref="M37:M41"/>
    <mergeCell ref="J22:J26"/>
    <mergeCell ref="K22:K26"/>
    <mergeCell ref="M22:M26"/>
    <mergeCell ref="J27:J31"/>
    <mergeCell ref="K27:K31"/>
    <mergeCell ref="M27:M31"/>
    <mergeCell ref="J12:J16"/>
    <mergeCell ref="M12:M16"/>
    <mergeCell ref="K12:K16"/>
    <mergeCell ref="J17:J21"/>
    <mergeCell ref="K17:K21"/>
    <mergeCell ref="M17:M21"/>
    <mergeCell ref="B11:C11"/>
    <mergeCell ref="C17:C21"/>
    <mergeCell ref="C22:C26"/>
    <mergeCell ref="C27:C31"/>
    <mergeCell ref="B12:B31"/>
    <mergeCell ref="F12:F16"/>
    <mergeCell ref="F17:F21"/>
    <mergeCell ref="B57:B66"/>
    <mergeCell ref="F57:F61"/>
    <mergeCell ref="F62:F66"/>
    <mergeCell ref="F22:F26"/>
    <mergeCell ref="F27:F31"/>
    <mergeCell ref="F32:F36"/>
    <mergeCell ref="F37:F41"/>
    <mergeCell ref="F42:F46"/>
    <mergeCell ref="F47:F51"/>
    <mergeCell ref="F52:F56"/>
    <mergeCell ref="C12:C16"/>
    <mergeCell ref="D12:D16"/>
    <mergeCell ref="D32:D36"/>
    <mergeCell ref="D78:K78"/>
    <mergeCell ref="D81:G81"/>
    <mergeCell ref="J81:K81"/>
    <mergeCell ref="J80:K80"/>
    <mergeCell ref="J79:K79"/>
    <mergeCell ref="D80:I80"/>
    <mergeCell ref="D79:I79"/>
    <mergeCell ref="G89:M89"/>
    <mergeCell ref="G88:M88"/>
    <mergeCell ref="G87:M87"/>
    <mergeCell ref="G86:M86"/>
    <mergeCell ref="G85:M85"/>
    <mergeCell ref="G84:M84"/>
    <mergeCell ref="G83:M83"/>
    <mergeCell ref="A83:F89"/>
    <mergeCell ref="H75:I75"/>
    <mergeCell ref="E52:E56"/>
    <mergeCell ref="D52:D56"/>
    <mergeCell ref="A52:A56"/>
    <mergeCell ref="E62:E66"/>
    <mergeCell ref="D62:D66"/>
    <mergeCell ref="A62:A66"/>
    <mergeCell ref="C52:C56"/>
    <mergeCell ref="B32:B56"/>
    <mergeCell ref="D57:D61"/>
    <mergeCell ref="E57:E61"/>
    <mergeCell ref="C57:C61"/>
    <mergeCell ref="C62:C66"/>
    <mergeCell ref="A57:A61"/>
    <mergeCell ref="B67:F67"/>
    <mergeCell ref="B68:F68"/>
    <mergeCell ref="B69:F69"/>
    <mergeCell ref="B70:F70"/>
    <mergeCell ref="I42:I46"/>
    <mergeCell ref="H47:H51"/>
    <mergeCell ref="I47:I51"/>
    <mergeCell ref="A75:C75"/>
    <mergeCell ref="D75:G75"/>
    <mergeCell ref="I62:I66"/>
    <mergeCell ref="A32:A36"/>
    <mergeCell ref="D47:D51"/>
    <mergeCell ref="A47:A51"/>
    <mergeCell ref="C32:C36"/>
    <mergeCell ref="C37:C41"/>
    <mergeCell ref="C42:C46"/>
    <mergeCell ref="C47:C51"/>
    <mergeCell ref="H74:I74"/>
    <mergeCell ref="H37:H41"/>
    <mergeCell ref="I37:I41"/>
    <mergeCell ref="H42:H46"/>
    <mergeCell ref="A76:K76"/>
    <mergeCell ref="K1:M6"/>
    <mergeCell ref="A1:J6"/>
    <mergeCell ref="A8:M8"/>
    <mergeCell ref="A71:K71"/>
    <mergeCell ref="E37:E41"/>
    <mergeCell ref="D37:D41"/>
    <mergeCell ref="A37:A41"/>
    <mergeCell ref="E42:E46"/>
    <mergeCell ref="D42:D46"/>
    <mergeCell ref="A42:A46"/>
    <mergeCell ref="A22:A26"/>
    <mergeCell ref="D22:D26"/>
    <mergeCell ref="E22:E26"/>
    <mergeCell ref="A12:A16"/>
    <mergeCell ref="D17:D21"/>
    <mergeCell ref="E17:E21"/>
    <mergeCell ref="A17:A21"/>
    <mergeCell ref="E12:E16"/>
    <mergeCell ref="E47:E51"/>
    <mergeCell ref="A27:A31"/>
    <mergeCell ref="D27:D31"/>
    <mergeCell ref="E27:E31"/>
    <mergeCell ref="E32:E36"/>
  </mergeCells>
  <pageMargins left="0.70866141732283472" right="0.70866141732283472" top="0.74803149606299213" bottom="0.74803149606299213" header="0.31496062992125984" footer="0.31496062992125984"/>
  <pageSetup scale="47" fitToHeight="2" orientation="portrait" r:id="rId1"/>
  <rowBreaks count="1" manualBreakCount="1">
    <brk id="46" max="16383" man="1"/>
  </rowBreaks>
  <ignoredErrors>
    <ignoredError sqref="E32 E3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PROPUESTA ECONÓMICA</vt:lpstr>
      <vt:lpstr>Hoja1</vt:lpstr>
      <vt:lpstr>'PROPUESTA ECONÓMICA'!Área_de_impresión</vt:lpstr>
      <vt:lpstr>Hoja1!Títulos_a_imprimir</vt:lpstr>
      <vt:lpstr>'PROPUESTA ECONÓMICA'!Títulos_a_imprimir</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manuel.santamaria</dc:creator>
  <cp:lastModifiedBy>Jamile Ospino Prato</cp:lastModifiedBy>
  <cp:lastPrinted>2023-12-27T21:19:32Z</cp:lastPrinted>
  <dcterms:created xsi:type="dcterms:W3CDTF">2022-04-06T15:49:23Z</dcterms:created>
  <dcterms:modified xsi:type="dcterms:W3CDTF">2026-05-28T14:19:47Z</dcterms:modified>
</cp:coreProperties>
</file>